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1_ПСР\Отчеты\Ошибки_1С\"/>
    </mc:Choice>
  </mc:AlternateContent>
  <bookViews>
    <workbookView xWindow="0" yWindow="0" windowWidth="12345" windowHeight="7560"/>
  </bookViews>
  <sheets>
    <sheet name="Лист2" sheetId="2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2" l="1"/>
  <c r="Q10" i="2"/>
  <c r="Q9" i="2"/>
  <c r="Q8" i="2"/>
  <c r="S10" i="2"/>
  <c r="S9" i="2"/>
  <c r="E5" i="2"/>
  <c r="E6" i="2"/>
  <c r="E7" i="2"/>
  <c r="C7" i="2" l="1"/>
  <c r="C6" i="2"/>
  <c r="C5" i="2"/>
  <c r="C14" i="2" s="1"/>
  <c r="AD17" i="2"/>
  <c r="T14" i="2"/>
  <c r="AH14" i="2"/>
  <c r="AB14" i="2"/>
  <c r="K14" i="2"/>
  <c r="F14" i="2"/>
  <c r="E14" i="2"/>
  <c r="H14" i="2" l="1"/>
  <c r="L14" i="2"/>
  <c r="W14" i="2" s="1"/>
  <c r="AC14" i="2" s="1"/>
  <c r="J14" i="2"/>
  <c r="M14" i="2" s="1"/>
  <c r="N14" i="2" s="1"/>
  <c r="G14" i="2"/>
  <c r="Q14" i="2"/>
  <c r="AI15" i="2" s="1"/>
  <c r="S14" i="2"/>
  <c r="I14" i="2"/>
  <c r="V14" i="2" l="1"/>
  <c r="X14" i="2"/>
  <c r="U14" i="2"/>
  <c r="AF14" i="2" l="1"/>
  <c r="Z14" i="2"/>
  <c r="V20" i="2"/>
  <c r="AI17" i="2" l="1"/>
  <c r="Y14" i="2"/>
  <c r="AA14" i="2"/>
  <c r="AD14" i="2" s="1"/>
  <c r="V21" i="2"/>
  <c r="AE14" i="2" l="1"/>
  <c r="AG14" i="2"/>
  <c r="AI16" i="2" s="1"/>
  <c r="AI20" i="2" s="1"/>
  <c r="AI18" i="2" l="1"/>
  <c r="AI19" i="2" s="1"/>
</calcChain>
</file>

<file path=xl/sharedStrings.xml><?xml version="1.0" encoding="utf-8"?>
<sst xmlns="http://schemas.openxmlformats.org/spreadsheetml/2006/main" count="58" uniqueCount="30">
  <si>
    <t>итого</t>
  </si>
  <si>
    <t>приход 1</t>
  </si>
  <si>
    <t>приход 2</t>
  </si>
  <si>
    <t>кол-во</t>
  </si>
  <si>
    <t>стоимость списания</t>
  </si>
  <si>
    <t>ЦЗН</t>
  </si>
  <si>
    <t>ЦПБ</t>
  </si>
  <si>
    <t>% Н</t>
  </si>
  <si>
    <t>ЦЗС</t>
  </si>
  <si>
    <t>Поставщик</t>
  </si>
  <si>
    <t>П1</t>
  </si>
  <si>
    <t>П2</t>
  </si>
  <si>
    <t>П3</t>
  </si>
  <si>
    <t>Цена продажи</t>
  </si>
  <si>
    <t>остаток товара на складе</t>
  </si>
  <si>
    <t>Всего ЦЗ</t>
  </si>
  <si>
    <t>Всего списано</t>
  </si>
  <si>
    <t>Прибыль</t>
  </si>
  <si>
    <t>Итого</t>
  </si>
  <si>
    <t>Выручка</t>
  </si>
  <si>
    <t>Стоимость</t>
  </si>
  <si>
    <t>ЦЗ за 1 шт</t>
  </si>
  <si>
    <t>Средний % Н</t>
  </si>
  <si>
    <t>Рентабельность продаж</t>
  </si>
  <si>
    <t>ЦЗ сумма</t>
  </si>
  <si>
    <t>Расчет базовой цены продажи и списание стоимости товара (номенклатура одна) со склада (продажа по ЦИ, учет и списание товара по средней с/с)</t>
  </si>
  <si>
    <t>продажа 1</t>
  </si>
  <si>
    <t>продажа 2</t>
  </si>
  <si>
    <t>продажа 3</t>
  </si>
  <si>
    <t>Изменения можно вносить только в выделенные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</si>
</sst>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2" fontId="0" fillId="0" borderId="0" xfId="0" applyNumberFormat="1"/>
    <xf numFmtId="2" fontId="0" fillId="0" borderId="4" xfId="0" applyNumberFormat="1" applyBorder="1"/>
    <xf numFmtId="0" fontId="0" fillId="0" borderId="5" xfId="0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9" xfId="0" applyBorder="1"/>
    <xf numFmtId="2" fontId="0" fillId="0" borderId="10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0" fontId="0" fillId="0" borderId="4" xfId="0" applyBorder="1"/>
    <xf numFmtId="0" fontId="0" fillId="0" borderId="0" xfId="0" applyBorder="1"/>
    <xf numFmtId="0" fontId="0" fillId="0" borderId="11" xfId="0" applyBorder="1" applyAlignment="1">
      <alignment horizontal="center" vertical="center" wrapText="1"/>
    </xf>
    <xf numFmtId="1" fontId="0" fillId="0" borderId="13" xfId="0" applyNumberFormat="1" applyBorder="1"/>
    <xf numFmtId="1" fontId="0" fillId="0" borderId="1" xfId="0" applyNumberFormat="1" applyBorder="1"/>
    <xf numFmtId="2" fontId="0" fillId="0" borderId="0" xfId="0" applyNumberFormat="1" applyBorder="1"/>
    <xf numFmtId="0" fontId="0" fillId="0" borderId="2" xfId="0" applyBorder="1"/>
    <xf numFmtId="0" fontId="0" fillId="0" borderId="14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1" fontId="0" fillId="0" borderId="10" xfId="0" applyNumberFormat="1" applyBorder="1"/>
    <xf numFmtId="2" fontId="0" fillId="0" borderId="5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0" fillId="0" borderId="0" xfId="0" applyNumberFormat="1" applyBorder="1"/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0" xfId="0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1" fontId="0" fillId="0" borderId="12" xfId="0" applyNumberFormat="1" applyFill="1" applyBorder="1"/>
    <xf numFmtId="2" fontId="0" fillId="0" borderId="13" xfId="0" applyNumberFormat="1" applyFill="1" applyBorder="1"/>
    <xf numFmtId="0" fontId="0" fillId="0" borderId="4" xfId="0" applyFill="1" applyBorder="1"/>
    <xf numFmtId="0" fontId="0" fillId="0" borderId="5" xfId="0" applyFill="1" applyBorder="1"/>
    <xf numFmtId="2" fontId="0" fillId="0" borderId="0" xfId="0" applyNumberFormat="1" applyFill="1"/>
    <xf numFmtId="2" fontId="0" fillId="0" borderId="0" xfId="0" applyNumberFormat="1" applyFill="1" applyBorder="1"/>
    <xf numFmtId="0" fontId="0" fillId="0" borderId="15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5" xfId="0" applyNumberFormat="1" applyBorder="1"/>
    <xf numFmtId="1" fontId="0" fillId="0" borderId="7" xfId="0" applyNumberFormat="1" applyBorder="1"/>
    <xf numFmtId="2" fontId="0" fillId="0" borderId="14" xfId="0" applyNumberFormat="1" applyBorder="1"/>
    <xf numFmtId="2" fontId="0" fillId="0" borderId="6" xfId="0" applyNumberFormat="1" applyFill="1" applyBorder="1"/>
    <xf numFmtId="2" fontId="0" fillId="0" borderId="1" xfId="0" applyNumberFormat="1" applyFill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7" xfId="0" applyFill="1" applyBorder="1"/>
    <xf numFmtId="2" fontId="0" fillId="0" borderId="7" xfId="0" applyNumberFormat="1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1" fontId="0" fillId="0" borderId="5" xfId="0" applyNumberFormat="1" applyFill="1" applyBorder="1"/>
    <xf numFmtId="0" fontId="0" fillId="2" borderId="0" xfId="0" applyFill="1" applyBorder="1"/>
    <xf numFmtId="0" fontId="0" fillId="2" borderId="14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showZero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20" sqref="T20"/>
    </sheetView>
  </sheetViews>
  <sheetFormatPr defaultRowHeight="15" x14ac:dyDescent="0.25"/>
  <cols>
    <col min="1" max="1" width="23.42578125" customWidth="1"/>
    <col min="2" max="2" width="10" bestFit="1" customWidth="1"/>
    <col min="3" max="3" width="7.140625" bestFit="1" customWidth="1"/>
    <col min="4" max="4" width="4.28515625" bestFit="1" customWidth="1"/>
    <col min="5" max="5" width="4.7109375" bestFit="1" customWidth="1"/>
    <col min="6" max="7" width="7.140625" bestFit="1" customWidth="1"/>
    <col min="8" max="8" width="5.5703125" bestFit="1" customWidth="1"/>
    <col min="9" max="9" width="9.140625" bestFit="1" customWidth="1"/>
    <col min="10" max="10" width="10" customWidth="1"/>
    <col min="11" max="11" width="7.140625" bestFit="1" customWidth="1"/>
    <col min="12" max="12" width="7" customWidth="1"/>
    <col min="13" max="13" width="10.5703125" bestFit="1" customWidth="1"/>
    <col min="14" max="14" width="6.5703125" bestFit="1" customWidth="1"/>
    <col min="16" max="16" width="7.140625" bestFit="1" customWidth="1"/>
    <col min="17" max="17" width="6.85546875" bestFit="1" customWidth="1"/>
    <col min="18" max="18" width="4.28515625" bestFit="1" customWidth="1"/>
    <col min="19" max="19" width="6.5703125" bestFit="1" customWidth="1"/>
    <col min="20" max="20" width="7.140625" bestFit="1" customWidth="1"/>
    <col min="21" max="21" width="6.5703125" bestFit="1" customWidth="1"/>
    <col min="22" max="22" width="5.5703125" bestFit="1" customWidth="1"/>
    <col min="23" max="23" width="7.140625" bestFit="1" customWidth="1"/>
    <col min="24" max="24" width="10.28515625" customWidth="1"/>
    <col min="25" max="25" width="6.5703125" bestFit="1" customWidth="1"/>
    <col min="27" max="27" width="10.140625" customWidth="1"/>
    <col min="28" max="29" width="7.140625" bestFit="1" customWidth="1"/>
    <col min="31" max="31" width="6.5703125" bestFit="1" customWidth="1"/>
    <col min="33" max="33" width="10.7109375" customWidth="1"/>
    <col min="34" max="34" width="7.140625" bestFit="1" customWidth="1"/>
  </cols>
  <sheetData>
    <row r="1" spans="1:35" x14ac:dyDescent="0.25">
      <c r="A1" t="s">
        <v>25</v>
      </c>
    </row>
    <row r="2" spans="1:35" ht="15.75" thickBot="1" x14ac:dyDescent="0.3"/>
    <row r="3" spans="1:35" ht="39.75" customHeight="1" thickBot="1" x14ac:dyDescent="0.3">
      <c r="A3" s="62" t="s">
        <v>1</v>
      </c>
      <c r="B3" s="63"/>
      <c r="C3" s="63"/>
      <c r="D3" s="63"/>
      <c r="E3" s="63"/>
      <c r="F3" s="63"/>
      <c r="G3" s="63"/>
      <c r="H3" s="64"/>
      <c r="I3" s="54" t="s">
        <v>26</v>
      </c>
      <c r="J3" s="55"/>
      <c r="K3" s="56"/>
      <c r="L3" s="57" t="s">
        <v>14</v>
      </c>
      <c r="M3" s="58"/>
      <c r="N3" s="59"/>
      <c r="O3" s="62" t="s">
        <v>2</v>
      </c>
      <c r="P3" s="63"/>
      <c r="Q3" s="63"/>
      <c r="R3" s="63"/>
      <c r="S3" s="63"/>
      <c r="T3" s="63"/>
      <c r="U3" s="63"/>
      <c r="V3" s="64"/>
      <c r="W3" s="57" t="s">
        <v>14</v>
      </c>
      <c r="X3" s="58"/>
      <c r="Y3" s="59"/>
      <c r="Z3" s="54" t="s">
        <v>27</v>
      </c>
      <c r="AA3" s="55"/>
      <c r="AB3" s="56"/>
      <c r="AC3" s="57" t="s">
        <v>14</v>
      </c>
      <c r="AD3" s="58"/>
      <c r="AE3" s="59"/>
      <c r="AF3" s="54" t="s">
        <v>28</v>
      </c>
      <c r="AG3" s="55"/>
      <c r="AH3" s="56"/>
      <c r="AI3" s="60" t="s">
        <v>18</v>
      </c>
    </row>
    <row r="4" spans="1:35" s="27" customFormat="1" ht="45.75" thickBot="1" x14ac:dyDescent="0.3">
      <c r="A4" s="65" t="s">
        <v>9</v>
      </c>
      <c r="B4" s="65" t="s">
        <v>21</v>
      </c>
      <c r="C4" s="65" t="s">
        <v>24</v>
      </c>
      <c r="D4" s="65" t="s">
        <v>7</v>
      </c>
      <c r="E4" s="66" t="s">
        <v>5</v>
      </c>
      <c r="F4" s="67" t="s">
        <v>3</v>
      </c>
      <c r="G4" s="67" t="s">
        <v>8</v>
      </c>
      <c r="H4" s="67" t="s">
        <v>6</v>
      </c>
      <c r="I4" s="46" t="s">
        <v>13</v>
      </c>
      <c r="J4" s="47" t="s">
        <v>4</v>
      </c>
      <c r="K4" s="48" t="s">
        <v>3</v>
      </c>
      <c r="L4" s="15" t="s">
        <v>3</v>
      </c>
      <c r="M4" s="15" t="s">
        <v>20</v>
      </c>
      <c r="N4" s="26" t="s">
        <v>8</v>
      </c>
      <c r="O4" s="32" t="s">
        <v>9</v>
      </c>
      <c r="P4" s="32" t="s">
        <v>21</v>
      </c>
      <c r="Q4" s="32" t="s">
        <v>24</v>
      </c>
      <c r="R4" s="32" t="s">
        <v>7</v>
      </c>
      <c r="S4" s="33" t="s">
        <v>5</v>
      </c>
      <c r="T4" s="34" t="s">
        <v>3</v>
      </c>
      <c r="U4" s="34" t="s">
        <v>8</v>
      </c>
      <c r="V4" s="34" t="s">
        <v>6</v>
      </c>
      <c r="W4" s="15" t="s">
        <v>3</v>
      </c>
      <c r="X4" s="15" t="s">
        <v>20</v>
      </c>
      <c r="Y4" s="26" t="s">
        <v>8</v>
      </c>
      <c r="Z4" s="30" t="s">
        <v>13</v>
      </c>
      <c r="AA4" s="29" t="s">
        <v>4</v>
      </c>
      <c r="AB4" s="28" t="s">
        <v>3</v>
      </c>
      <c r="AC4" s="15" t="s">
        <v>3</v>
      </c>
      <c r="AD4" s="15" t="s">
        <v>20</v>
      </c>
      <c r="AE4" s="26" t="s">
        <v>8</v>
      </c>
      <c r="AF4" s="30" t="s">
        <v>13</v>
      </c>
      <c r="AG4" s="29" t="s">
        <v>4</v>
      </c>
      <c r="AH4" s="28" t="s">
        <v>3</v>
      </c>
      <c r="AI4" s="61"/>
    </row>
    <row r="5" spans="1:35" x14ac:dyDescent="0.25">
      <c r="A5" s="72" t="s">
        <v>10</v>
      </c>
      <c r="B5" s="77">
        <v>100</v>
      </c>
      <c r="C5" s="35">
        <f>B5*F5</f>
        <v>100</v>
      </c>
      <c r="D5" s="77">
        <v>6</v>
      </c>
      <c r="E5" s="35">
        <f>(B5*D5%+B5)</f>
        <v>106</v>
      </c>
      <c r="F5" s="77">
        <v>1</v>
      </c>
      <c r="G5" s="35"/>
      <c r="H5" s="73"/>
      <c r="I5" s="20"/>
      <c r="J5" s="51"/>
      <c r="K5" s="78">
        <v>2</v>
      </c>
      <c r="L5" s="14"/>
      <c r="M5" s="14"/>
      <c r="N5" s="4"/>
      <c r="O5" s="35"/>
      <c r="P5" s="35"/>
      <c r="Q5" s="35"/>
      <c r="R5" s="35"/>
      <c r="S5" s="35"/>
      <c r="T5" s="35"/>
      <c r="U5" s="35"/>
      <c r="V5" s="35"/>
      <c r="W5" s="19"/>
      <c r="X5" s="20"/>
      <c r="Y5" s="21"/>
      <c r="Z5" s="18"/>
      <c r="AA5" s="18"/>
      <c r="AB5" s="79">
        <v>4</v>
      </c>
      <c r="AC5" s="4"/>
      <c r="AD5" s="7"/>
      <c r="AE5" s="7"/>
      <c r="AF5" s="3"/>
      <c r="AG5" s="18"/>
      <c r="AH5" s="4">
        <v>3</v>
      </c>
      <c r="AI5" s="7"/>
    </row>
    <row r="6" spans="1:35" x14ac:dyDescent="0.25">
      <c r="A6" s="41" t="s">
        <v>11</v>
      </c>
      <c r="B6" s="76">
        <v>100</v>
      </c>
      <c r="C6" s="36">
        <f>B6*F6</f>
        <v>100</v>
      </c>
      <c r="D6" s="76">
        <v>16</v>
      </c>
      <c r="E6" s="36">
        <f>(B6*D6%+B6)</f>
        <v>116</v>
      </c>
      <c r="F6" s="76">
        <v>1</v>
      </c>
      <c r="G6" s="36"/>
      <c r="H6" s="42"/>
      <c r="I6" s="14"/>
      <c r="J6" s="18"/>
      <c r="K6" s="79"/>
      <c r="L6" s="14"/>
      <c r="M6" s="14"/>
      <c r="N6" s="4"/>
      <c r="O6" s="36"/>
      <c r="P6" s="36"/>
      <c r="Q6" s="36"/>
      <c r="R6" s="36"/>
      <c r="S6" s="36"/>
      <c r="T6" s="36"/>
      <c r="U6" s="36"/>
      <c r="V6" s="36"/>
      <c r="W6" s="13"/>
      <c r="X6" s="14"/>
      <c r="Y6" s="4"/>
      <c r="Z6" s="18"/>
      <c r="AA6" s="18"/>
      <c r="AB6" s="79"/>
      <c r="AC6" s="4"/>
      <c r="AD6" s="7"/>
      <c r="AE6" s="7"/>
      <c r="AF6" s="3"/>
      <c r="AG6" s="18"/>
      <c r="AH6" s="4"/>
      <c r="AI6" s="7"/>
    </row>
    <row r="7" spans="1:35" x14ac:dyDescent="0.25">
      <c r="A7" s="41" t="s">
        <v>12</v>
      </c>
      <c r="B7" s="76">
        <v>50</v>
      </c>
      <c r="C7" s="36">
        <f>B7*F7</f>
        <v>50</v>
      </c>
      <c r="D7" s="76">
        <v>40</v>
      </c>
      <c r="E7" s="36">
        <f>(B7*D7%+B7)</f>
        <v>70</v>
      </c>
      <c r="F7" s="76">
        <v>1</v>
      </c>
      <c r="G7" s="36"/>
      <c r="H7" s="42"/>
      <c r="I7" s="14"/>
      <c r="J7" s="18"/>
      <c r="K7" s="79"/>
      <c r="L7" s="14"/>
      <c r="M7" s="14"/>
      <c r="N7" s="25"/>
      <c r="O7" s="36"/>
      <c r="P7" s="36"/>
      <c r="Q7" s="36"/>
      <c r="R7" s="36"/>
      <c r="S7" s="36"/>
      <c r="T7" s="36"/>
      <c r="U7" s="36"/>
      <c r="V7" s="36"/>
      <c r="W7" s="13"/>
      <c r="X7" s="14"/>
      <c r="Y7" s="4"/>
      <c r="Z7" s="18"/>
      <c r="AA7" s="18"/>
      <c r="AB7" s="79"/>
      <c r="AC7" s="4"/>
      <c r="AD7" s="7"/>
      <c r="AE7" s="7"/>
      <c r="AF7" s="3"/>
      <c r="AG7" s="18"/>
      <c r="AH7" s="4"/>
      <c r="AI7" s="7"/>
    </row>
    <row r="8" spans="1:35" x14ac:dyDescent="0.25">
      <c r="A8" s="41"/>
      <c r="B8" s="36"/>
      <c r="C8" s="36"/>
      <c r="D8" s="36"/>
      <c r="E8" s="36"/>
      <c r="F8" s="36"/>
      <c r="G8" s="36"/>
      <c r="H8" s="42"/>
      <c r="I8" s="14"/>
      <c r="J8" s="18"/>
      <c r="K8" s="79"/>
      <c r="L8" s="14"/>
      <c r="M8" s="14"/>
      <c r="N8" s="25"/>
      <c r="O8" s="36" t="s">
        <v>10</v>
      </c>
      <c r="P8" s="76">
        <v>100</v>
      </c>
      <c r="Q8" s="36">
        <f>P8*T8</f>
        <v>200</v>
      </c>
      <c r="R8" s="76">
        <v>6</v>
      </c>
      <c r="S8" s="36">
        <f>(P8*6%+P8)</f>
        <v>106</v>
      </c>
      <c r="T8" s="76">
        <v>2</v>
      </c>
      <c r="U8" s="36"/>
      <c r="V8" s="36"/>
      <c r="W8" s="13"/>
      <c r="X8" s="14"/>
      <c r="Y8" s="4"/>
      <c r="Z8" s="18"/>
      <c r="AA8" s="18"/>
      <c r="AB8" s="79"/>
      <c r="AC8" s="4"/>
      <c r="AD8" s="7"/>
      <c r="AE8" s="7"/>
      <c r="AF8" s="3"/>
      <c r="AG8" s="18"/>
      <c r="AH8" s="4"/>
      <c r="AI8" s="7"/>
    </row>
    <row r="9" spans="1:35" x14ac:dyDescent="0.25">
      <c r="A9" s="41"/>
      <c r="B9" s="36"/>
      <c r="C9" s="36"/>
      <c r="D9" s="36"/>
      <c r="E9" s="36"/>
      <c r="F9" s="36"/>
      <c r="G9" s="36"/>
      <c r="H9" s="42"/>
      <c r="I9" s="14"/>
      <c r="J9" s="18"/>
      <c r="K9" s="79"/>
      <c r="L9" s="14"/>
      <c r="M9" s="14"/>
      <c r="N9" s="25"/>
      <c r="O9" s="36" t="s">
        <v>11</v>
      </c>
      <c r="P9" s="76">
        <v>150</v>
      </c>
      <c r="Q9" s="36">
        <f>P9*T9</f>
        <v>150</v>
      </c>
      <c r="R9" s="76">
        <v>16</v>
      </c>
      <c r="S9" s="36">
        <f>(P9*R9%+P9)</f>
        <v>174</v>
      </c>
      <c r="T9" s="76">
        <v>1</v>
      </c>
      <c r="U9" s="36"/>
      <c r="V9" s="36"/>
      <c r="W9" s="13"/>
      <c r="X9" s="14"/>
      <c r="Y9" s="4"/>
      <c r="Z9" s="18"/>
      <c r="AA9" s="18"/>
      <c r="AB9" s="79"/>
      <c r="AC9" s="4"/>
      <c r="AD9" s="7"/>
      <c r="AE9" s="7"/>
      <c r="AF9" s="3"/>
      <c r="AG9" s="18"/>
      <c r="AH9" s="4"/>
      <c r="AI9" s="7"/>
    </row>
    <row r="10" spans="1:35" x14ac:dyDescent="0.25">
      <c r="A10" s="41"/>
      <c r="B10" s="36"/>
      <c r="C10" s="36"/>
      <c r="D10" s="36"/>
      <c r="E10" s="36"/>
      <c r="F10" s="36"/>
      <c r="G10" s="36"/>
      <c r="H10" s="42"/>
      <c r="I10" s="14"/>
      <c r="J10" s="18"/>
      <c r="K10" s="79"/>
      <c r="L10" s="14"/>
      <c r="M10" s="14"/>
      <c r="N10" s="25"/>
      <c r="O10" s="36" t="s">
        <v>12</v>
      </c>
      <c r="P10" s="76">
        <v>40</v>
      </c>
      <c r="Q10" s="36">
        <f>P10*T10</f>
        <v>120</v>
      </c>
      <c r="R10" s="76">
        <v>40</v>
      </c>
      <c r="S10" s="36">
        <f>(P10*R10%+P10)</f>
        <v>56</v>
      </c>
      <c r="T10" s="76">
        <v>3</v>
      </c>
      <c r="U10" s="36"/>
      <c r="V10" s="36"/>
      <c r="W10" s="13"/>
      <c r="X10" s="14"/>
      <c r="Y10" s="4"/>
      <c r="Z10" s="18"/>
      <c r="AA10" s="18"/>
      <c r="AB10" s="79"/>
      <c r="AC10" s="4"/>
      <c r="AD10" s="7"/>
      <c r="AE10" s="7"/>
      <c r="AF10" s="3"/>
      <c r="AG10" s="18"/>
      <c r="AH10" s="75"/>
      <c r="AI10" s="7"/>
    </row>
    <row r="11" spans="1:35" x14ac:dyDescent="0.25">
      <c r="A11" s="41"/>
      <c r="B11" s="36"/>
      <c r="C11" s="36"/>
      <c r="D11" s="36"/>
      <c r="E11" s="36"/>
      <c r="F11" s="36"/>
      <c r="G11" s="36"/>
      <c r="H11" s="42"/>
      <c r="I11" s="14"/>
      <c r="J11" s="18"/>
      <c r="K11" s="79"/>
      <c r="L11" s="14"/>
      <c r="M11" s="14"/>
      <c r="N11" s="25"/>
      <c r="O11" s="36"/>
      <c r="P11" s="36"/>
      <c r="Q11" s="36"/>
      <c r="R11" s="36"/>
      <c r="S11" s="36"/>
      <c r="T11" s="36"/>
      <c r="U11" s="36"/>
      <c r="V11" s="36"/>
      <c r="W11" s="13"/>
      <c r="X11" s="14"/>
      <c r="Y11" s="4"/>
      <c r="Z11" s="18"/>
      <c r="AA11" s="18"/>
      <c r="AB11" s="79"/>
      <c r="AC11" s="4"/>
      <c r="AD11" s="7"/>
      <c r="AE11" s="7"/>
      <c r="AF11" s="3"/>
      <c r="AG11" s="18"/>
      <c r="AH11" s="4"/>
      <c r="AI11" s="7"/>
    </row>
    <row r="12" spans="1:35" x14ac:dyDescent="0.25">
      <c r="A12" s="41"/>
      <c r="B12" s="36"/>
      <c r="C12" s="36"/>
      <c r="D12" s="36"/>
      <c r="E12" s="36"/>
      <c r="F12" s="36"/>
      <c r="G12" s="36"/>
      <c r="H12" s="42"/>
      <c r="I12" s="14"/>
      <c r="J12" s="18"/>
      <c r="K12" s="79"/>
      <c r="L12" s="14"/>
      <c r="M12" s="14"/>
      <c r="N12" s="25"/>
      <c r="O12" s="36"/>
      <c r="P12" s="36"/>
      <c r="Q12" s="36"/>
      <c r="R12" s="36"/>
      <c r="S12" s="36"/>
      <c r="T12" s="36"/>
      <c r="U12" s="36"/>
      <c r="V12" s="36"/>
      <c r="W12" s="13"/>
      <c r="X12" s="14"/>
      <c r="Y12" s="4"/>
      <c r="Z12" s="18"/>
      <c r="AA12" s="18"/>
      <c r="AB12" s="79"/>
      <c r="AC12" s="4"/>
      <c r="AD12" s="7"/>
      <c r="AE12" s="7"/>
      <c r="AF12" s="3"/>
      <c r="AG12" s="18"/>
      <c r="AH12" s="4"/>
      <c r="AI12" s="7"/>
    </row>
    <row r="13" spans="1:35" ht="15.75" thickBot="1" x14ac:dyDescent="0.3">
      <c r="A13" s="71"/>
      <c r="B13" s="68"/>
      <c r="C13" s="68"/>
      <c r="D13" s="68"/>
      <c r="E13" s="68"/>
      <c r="F13" s="68"/>
      <c r="G13" s="68"/>
      <c r="H13" s="69"/>
      <c r="I13" s="45"/>
      <c r="J13" s="49"/>
      <c r="K13" s="80"/>
      <c r="L13" s="45"/>
      <c r="M13" s="45"/>
      <c r="N13" s="6"/>
      <c r="O13" s="36"/>
      <c r="P13" s="36"/>
      <c r="Q13" s="36"/>
      <c r="R13" s="36"/>
      <c r="S13" s="36"/>
      <c r="T13" s="36"/>
      <c r="U13" s="36"/>
      <c r="V13" s="36"/>
      <c r="W13" s="22"/>
      <c r="X13" s="45"/>
      <c r="Y13" s="23"/>
      <c r="Z13" s="18"/>
      <c r="AA13" s="18"/>
      <c r="AB13" s="79"/>
      <c r="AC13" s="4"/>
      <c r="AD13" s="7"/>
      <c r="AE13" s="9"/>
      <c r="AF13" s="3"/>
      <c r="AG13" s="18"/>
      <c r="AH13" s="79"/>
      <c r="AI13" s="7"/>
    </row>
    <row r="14" spans="1:35" ht="15.75" thickBot="1" x14ac:dyDescent="0.3">
      <c r="A14" s="71" t="s">
        <v>0</v>
      </c>
      <c r="B14" s="68"/>
      <c r="C14" s="74">
        <f>SUM(C5:C13)</f>
        <v>250</v>
      </c>
      <c r="D14" s="68"/>
      <c r="E14" s="74">
        <f>SUM(E5:E13)</f>
        <v>292</v>
      </c>
      <c r="F14" s="69">
        <f>SUM(F5:F13)</f>
        <v>3</v>
      </c>
      <c r="G14" s="70">
        <f>C14/F14</f>
        <v>83.33</v>
      </c>
      <c r="H14" s="70">
        <f>(E5*F5+E6*F6+E7*F7)/F14</f>
        <v>97.33</v>
      </c>
      <c r="I14" s="49">
        <f>H14*K14</f>
        <v>194.66</v>
      </c>
      <c r="J14" s="5">
        <f>C14/F14*K14</f>
        <v>166.67</v>
      </c>
      <c r="K14" s="50">
        <f t="shared" ref="K14" si="0">SUM(K5:K13)</f>
        <v>2</v>
      </c>
      <c r="L14" s="24">
        <f>F14-K14</f>
        <v>1</v>
      </c>
      <c r="M14" s="5">
        <f>C14-J14</f>
        <v>83.33</v>
      </c>
      <c r="N14" s="52">
        <f>M14</f>
        <v>83.33</v>
      </c>
      <c r="O14" s="37"/>
      <c r="P14" s="38"/>
      <c r="Q14" s="53">
        <f>SUM(Q8:Q13)</f>
        <v>470</v>
      </c>
      <c r="R14" s="38"/>
      <c r="S14" s="53">
        <f>SUM(S5:S13)</f>
        <v>336</v>
      </c>
      <c r="T14" s="39">
        <f>SUM(T5:T13)</f>
        <v>6</v>
      </c>
      <c r="U14" s="53">
        <f>(N14+Q14)/W14</f>
        <v>79.05</v>
      </c>
      <c r="V14" s="40">
        <f>(S8*T8+S9*T9+S10*T10+H14*L14)/W14</f>
        <v>93.05</v>
      </c>
      <c r="W14" s="8">
        <f>T14+L14</f>
        <v>7</v>
      </c>
      <c r="X14" s="8">
        <f>N14+Q14</f>
        <v>553.33000000000004</v>
      </c>
      <c r="Y14" s="12">
        <f>X14/W14</f>
        <v>79.05</v>
      </c>
      <c r="Z14" s="10">
        <f>V14*AB14</f>
        <v>372.2</v>
      </c>
      <c r="AA14" s="10">
        <f>X14/W14*AB14</f>
        <v>316.19</v>
      </c>
      <c r="AB14" s="16">
        <f t="shared" ref="AB14" si="1">SUM(AB5:AB13)</f>
        <v>4</v>
      </c>
      <c r="AC14" s="16">
        <f>W14-AB14</f>
        <v>3</v>
      </c>
      <c r="AD14" s="12">
        <f>X14-AA14</f>
        <v>237.14</v>
      </c>
      <c r="AE14" s="53">
        <f>AD14/AC14</f>
        <v>79.05</v>
      </c>
      <c r="AF14" s="11">
        <f>V14*AH14</f>
        <v>279.14999999999998</v>
      </c>
      <c r="AG14" s="10">
        <f>AD14/AC14*AH14</f>
        <v>237.14</v>
      </c>
      <c r="AH14" s="16">
        <f t="shared" ref="AH14" si="2">SUM(AH5:AH13)</f>
        <v>3</v>
      </c>
      <c r="AI14" s="17"/>
    </row>
    <row r="15" spans="1:35" x14ac:dyDescent="0.25">
      <c r="A15" s="14" t="s">
        <v>15</v>
      </c>
      <c r="B15" s="14"/>
      <c r="C15" s="14"/>
      <c r="D15" s="14"/>
      <c r="E15" s="14"/>
      <c r="F15" s="18"/>
      <c r="G15" s="18"/>
      <c r="H15" s="18"/>
      <c r="I15" s="18"/>
      <c r="J15" s="31"/>
      <c r="K15" s="31"/>
      <c r="L15" s="18"/>
      <c r="M15" s="18"/>
      <c r="N15" s="44"/>
      <c r="O15" s="18"/>
      <c r="P15" s="18"/>
      <c r="Q15" s="18"/>
      <c r="R15" s="18"/>
      <c r="S15" s="31"/>
      <c r="T15" s="31"/>
      <c r="U15" s="18"/>
      <c r="V15" s="18"/>
      <c r="W15" s="31"/>
      <c r="X15" s="31"/>
      <c r="Y15" s="18"/>
      <c r="AI15" s="2">
        <f>C14+Q14</f>
        <v>720</v>
      </c>
    </row>
    <row r="16" spans="1:35" x14ac:dyDescent="0.25">
      <c r="A16" s="14" t="s">
        <v>16</v>
      </c>
      <c r="B16" s="14"/>
      <c r="C16" s="14"/>
      <c r="D16" s="14"/>
      <c r="E16" s="14"/>
      <c r="F16" s="18"/>
      <c r="G16" s="18"/>
      <c r="H16" s="18"/>
      <c r="I16" s="18"/>
      <c r="J16" s="31"/>
      <c r="K16" s="31"/>
      <c r="L16" s="18"/>
      <c r="M16" s="18"/>
      <c r="N16" s="18"/>
      <c r="O16" s="18"/>
      <c r="P16" s="18"/>
      <c r="Q16" s="18"/>
      <c r="R16" s="18"/>
      <c r="S16" s="31"/>
      <c r="T16" s="31"/>
      <c r="U16" s="18"/>
      <c r="V16" s="18"/>
      <c r="W16" s="31"/>
      <c r="X16" s="31"/>
      <c r="Y16" s="18"/>
      <c r="AB16" s="43"/>
      <c r="AI16" s="2">
        <f>AG14+AA14+J14</f>
        <v>720</v>
      </c>
    </row>
    <row r="17" spans="1:35" x14ac:dyDescent="0.25">
      <c r="A17" s="36" t="s">
        <v>19</v>
      </c>
      <c r="H17" s="2"/>
      <c r="V17" s="2"/>
      <c r="Z17" s="2"/>
      <c r="AA17" s="2"/>
      <c r="AD17" s="2">
        <f>AA17</f>
        <v>0</v>
      </c>
      <c r="AI17" s="2">
        <f>I14+Z14+AF14</f>
        <v>846.01</v>
      </c>
    </row>
    <row r="18" spans="1:35" x14ac:dyDescent="0.25">
      <c r="A18" t="s">
        <v>17</v>
      </c>
      <c r="H18" s="2"/>
      <c r="J18" s="81" t="s">
        <v>29</v>
      </c>
      <c r="K18" s="81"/>
      <c r="L18" s="81"/>
      <c r="M18" s="81"/>
      <c r="N18" s="81"/>
      <c r="O18" s="81"/>
      <c r="P18" s="81"/>
      <c r="V18" s="2"/>
      <c r="Z18" s="2"/>
      <c r="AD18" s="2"/>
      <c r="AI18" s="2">
        <f>AI17-AI16</f>
        <v>126.01</v>
      </c>
    </row>
    <row r="19" spans="1:35" x14ac:dyDescent="0.25">
      <c r="A19" t="s">
        <v>23</v>
      </c>
      <c r="V19" s="2"/>
      <c r="Z19" s="2"/>
      <c r="AI19" s="2">
        <f>AI18/AI17*100</f>
        <v>14.89</v>
      </c>
    </row>
    <row r="20" spans="1:35" x14ac:dyDescent="0.25">
      <c r="A20" t="s">
        <v>22</v>
      </c>
      <c r="V20" s="1">
        <f>H18+V18</f>
        <v>0</v>
      </c>
      <c r="AI20" s="2">
        <f>(AI17/AI16-1)*100</f>
        <v>17.5</v>
      </c>
    </row>
    <row r="21" spans="1:35" x14ac:dyDescent="0.25">
      <c r="V21" s="1">
        <f>V19-V20</f>
        <v>0</v>
      </c>
    </row>
  </sheetData>
  <mergeCells count="9">
    <mergeCell ref="A3:H3"/>
    <mergeCell ref="I3:K3"/>
    <mergeCell ref="AF3:AH3"/>
    <mergeCell ref="L3:N3"/>
    <mergeCell ref="W3:Y3"/>
    <mergeCell ref="AI3:AI4"/>
    <mergeCell ref="AC3:AE3"/>
    <mergeCell ref="Z3:AB3"/>
    <mergeCell ref="O3:V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dcterms:created xsi:type="dcterms:W3CDTF">2015-02-02T12:30:19Z</dcterms:created>
  <dcterms:modified xsi:type="dcterms:W3CDTF">2015-02-06T11:12:19Z</dcterms:modified>
</cp:coreProperties>
</file>