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730" windowHeight="6705"/>
  </bookViews>
  <sheets>
    <sheet name="Лист1" sheetId="1" r:id="rId1"/>
    <sheet name="Лист2" sheetId="2" r:id="rId2"/>
    <sheet name="Лист3" sheetId="3" r:id="rId3"/>
  </sheets>
  <calcPr calcId="145621" calcMode="manual"/>
</workbook>
</file>

<file path=xl/calcChain.xml><?xml version="1.0" encoding="utf-8"?>
<calcChain xmlns="http://schemas.openxmlformats.org/spreadsheetml/2006/main">
  <c r="N35" i="1" l="1"/>
  <c r="O40" i="1"/>
  <c r="O39" i="1"/>
  <c r="O38" i="1"/>
  <c r="O37" i="1"/>
  <c r="O36" i="1"/>
  <c r="O35" i="1"/>
  <c r="M67" i="1" l="1"/>
  <c r="M65" i="1"/>
  <c r="M64" i="1"/>
  <c r="N39" i="1"/>
  <c r="K68" i="1"/>
  <c r="M68" i="1" s="1"/>
  <c r="M66" i="1"/>
  <c r="M69" i="1"/>
  <c r="J65" i="1"/>
  <c r="K65" i="1"/>
  <c r="J66" i="1"/>
  <c r="K66" i="1"/>
  <c r="J67" i="1"/>
  <c r="K67" i="1"/>
  <c r="J68" i="1"/>
  <c r="J69" i="1"/>
  <c r="K69" i="1"/>
  <c r="J64" i="1"/>
  <c r="K64" i="1"/>
  <c r="N36" i="1" l="1"/>
  <c r="N37" i="1"/>
  <c r="N38" i="1"/>
  <c r="N40" i="1"/>
  <c r="N41" i="1"/>
</calcChain>
</file>

<file path=xl/sharedStrings.xml><?xml version="1.0" encoding="utf-8"?>
<sst xmlns="http://schemas.openxmlformats.org/spreadsheetml/2006/main" count="132" uniqueCount="43">
  <si>
    <t>Если ГП содержит п/ф, а п/ф содержит в свою очередь еще один п/ф, результат нужен на нижнем уровне. Т.е. ГП должен быть разложен до сырья и упаковки сколько бы п/ф он не содержал</t>
  </si>
  <si>
    <t>Артикул</t>
  </si>
  <si>
    <t>Продукция</t>
  </si>
  <si>
    <t>Статья затрат</t>
  </si>
  <si>
    <t>Затрата</t>
  </si>
  <si>
    <t>Количество выпуска</t>
  </si>
  <si>
    <t>Вес выпуска</t>
  </si>
  <si>
    <t>Стоимость выпуска</t>
  </si>
  <si>
    <t>Себестоимость ед.</t>
  </si>
  <si>
    <t>Количество затрат</t>
  </si>
  <si>
    <t>Вес затрат</t>
  </si>
  <si>
    <t>Стоимость затрат</t>
  </si>
  <si>
    <t>Цена затраты</t>
  </si>
  <si>
    <t>Солевой раствор</t>
  </si>
  <si>
    <t>Аутстаффинг (фасовка) (20)</t>
  </si>
  <si>
    <t>Зарплата производственных рабочих (20)</t>
  </si>
  <si>
    <t>Мука сверхнорматив (20)</t>
  </si>
  <si>
    <t>Сухая смеcь Limalin 9110</t>
  </si>
  <si>
    <t>Отчисления во внебюджетные фонды по произв рабочим (20)</t>
  </si>
  <si>
    <t>Прочее сырье производства по нормативам  (20)</t>
  </si>
  <si>
    <t>Соль пов.пищ. № 3 биг-бэг</t>
  </si>
  <si>
    <t>Прочее сырье производства сверхнорматив (20)</t>
  </si>
  <si>
    <t>Определяем долю вхождения каждого ингредиента п/ф в Продукт (по Стоимости затрат)</t>
  </si>
  <si>
    <t xml:space="preserve">расчет </t>
  </si>
  <si>
    <t>П/ф тесто для ржаного подового</t>
  </si>
  <si>
    <t>Мука по нормативам (20)</t>
  </si>
  <si>
    <t>Мука ржаная обдирная бестарная</t>
  </si>
  <si>
    <t>Полуфабрикаты и комплектующие по нормативам  (20)</t>
  </si>
  <si>
    <t>Стоимость затрат /вес выпуска * вес затрат пф(1110012) в продукте 15405</t>
  </si>
  <si>
    <t>Та же операция д.б. произведена со всем продуктам , где присутствуют п/ф</t>
  </si>
  <si>
    <t>1. Цель</t>
  </si>
  <si>
    <t>2. Проблема</t>
  </si>
  <si>
    <t>3. Решение</t>
  </si>
  <si>
    <t>4. Алгоритм расчета</t>
  </si>
  <si>
    <t>В 1с реализована комплектация п/ф, что исключает возможность получить данные о составе ГП в разрезах сырье и упаковка по норме и сверхнорме.</t>
  </si>
  <si>
    <t>Необходимо разложить стоимость затрат полуфабриката на составляющие (сырье/упаковку)</t>
  </si>
  <si>
    <t>4.1. Разложение п/ф до составляющих</t>
  </si>
  <si>
    <t>4.2. Форма отчета</t>
  </si>
  <si>
    <t>Получение суммы затрат по ГП в разрезе сырья и упаковки, норм и сверхнорм</t>
  </si>
  <si>
    <t>Расчет мат.с/с ГП по составляющим сырья и упаковки по норме и сверхнорме (с разложением полуфабрикатов до составляющих)</t>
  </si>
  <si>
    <t>Пример:</t>
  </si>
  <si>
    <t xml:space="preserve">В продукте 15405 добавлены составляющие п/ф 1110012. </t>
  </si>
  <si>
    <t>Совпадает с формой Калькуляция себестоимости. Относительно п/ф - в отчет должны войти их составляющие (сырье /упаковка), сами п/ф должны быть исключены из состава ГП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</si>
</sst>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0"/>
    <numFmt numFmtId="166" formatCode="0.0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4ECC5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left" vertical="top" wrapText="1"/>
    </xf>
    <xf numFmtId="1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165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2" fontId="5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2" xfId="0" applyFont="1" applyBorder="1" applyAlignment="1">
      <alignment horizontal="left" vertical="top"/>
    </xf>
    <xf numFmtId="1" fontId="5" fillId="0" borderId="2" xfId="0" applyNumberFormat="1" applyFont="1" applyBorder="1" applyAlignment="1">
      <alignment horizontal="left" vertical="top" wrapText="1"/>
    </xf>
    <xf numFmtId="166" fontId="5" fillId="0" borderId="2" xfId="0" applyNumberFormat="1" applyFont="1" applyBorder="1" applyAlignment="1">
      <alignment horizontal="right" vertical="top"/>
    </xf>
    <xf numFmtId="0" fontId="6" fillId="3" borderId="3" xfId="0" applyFont="1" applyFill="1" applyBorder="1" applyAlignment="1">
      <alignment horizontal="left" vertical="top" wrapText="1"/>
    </xf>
    <xf numFmtId="4" fontId="5" fillId="3" borderId="0" xfId="0" applyNumberFormat="1" applyFont="1" applyFill="1"/>
    <xf numFmtId="0" fontId="5" fillId="0" borderId="0" xfId="0" applyFont="1"/>
    <xf numFmtId="4" fontId="7" fillId="3" borderId="4" xfId="0" applyNumberFormat="1" applyFont="1" applyFill="1" applyBorder="1"/>
    <xf numFmtId="165" fontId="5" fillId="0" borderId="1" xfId="0" applyNumberFormat="1" applyFont="1" applyBorder="1" applyAlignment="1">
      <alignment horizontal="right" vertical="top"/>
    </xf>
    <xf numFmtId="2" fontId="5" fillId="0" borderId="5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8" fillId="0" borderId="0" xfId="0" applyFont="1"/>
    <xf numFmtId="1" fontId="5" fillId="3" borderId="1" xfId="0" applyNumberFormat="1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left" vertical="top" wrapText="1"/>
    </xf>
    <xf numFmtId="165" fontId="5" fillId="3" borderId="2" xfId="0" applyNumberFormat="1" applyFont="1" applyFill="1" applyBorder="1" applyAlignment="1">
      <alignment horizontal="right" vertical="top"/>
    </xf>
    <xf numFmtId="4" fontId="5" fillId="3" borderId="2" xfId="0" applyNumberFormat="1" applyFont="1" applyFill="1" applyBorder="1" applyAlignment="1">
      <alignment horizontal="right" vertical="top"/>
    </xf>
    <xf numFmtId="2" fontId="5" fillId="3" borderId="2" xfId="0" applyNumberFormat="1" applyFont="1" applyFill="1" applyBorder="1" applyAlignment="1">
      <alignment horizontal="right" vertical="top"/>
    </xf>
    <xf numFmtId="1" fontId="5" fillId="3" borderId="2" xfId="0" applyNumberFormat="1" applyFont="1" applyFill="1" applyBorder="1" applyAlignment="1">
      <alignment horizontal="left" vertical="top" wrapText="1"/>
    </xf>
    <xf numFmtId="0" fontId="2" fillId="0" borderId="0" xfId="0" applyFont="1" applyFill="1"/>
    <xf numFmtId="164" fontId="5" fillId="3" borderId="0" xfId="1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7</xdr:row>
      <xdr:rowOff>19049</xdr:rowOff>
    </xdr:from>
    <xdr:to>
      <xdr:col>11</xdr:col>
      <xdr:colOff>512782</xdr:colOff>
      <xdr:row>23</xdr:row>
      <xdr:rowOff>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295399"/>
          <a:ext cx="15143182" cy="2876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topLeftCell="A52" zoomScaleNormal="100" workbookViewId="0">
      <selection activeCell="M55" sqref="M55"/>
    </sheetView>
  </sheetViews>
  <sheetFormatPr defaultRowHeight="14.25" x14ac:dyDescent="0.2"/>
  <cols>
    <col min="1" max="1" width="11.42578125" style="2" customWidth="1"/>
    <col min="2" max="2" width="21.5703125" style="2" customWidth="1"/>
    <col min="3" max="3" width="49.7109375" style="2" customWidth="1"/>
    <col min="4" max="4" width="10" style="2" customWidth="1"/>
    <col min="5" max="5" width="46.5703125" style="2" customWidth="1"/>
    <col min="6" max="7" width="12.5703125" style="2" customWidth="1"/>
    <col min="8" max="8" width="13.42578125" style="2" customWidth="1"/>
    <col min="9" max="9" width="16.5703125" style="2" customWidth="1"/>
    <col min="10" max="12" width="12.5703125" style="2" customWidth="1"/>
    <col min="13" max="13" width="9.7109375" style="2" customWidth="1"/>
    <col min="14" max="14" width="10.140625" style="2" bestFit="1" customWidth="1"/>
    <col min="15" max="15" width="16.42578125" style="2" customWidth="1"/>
    <col min="16" max="16384" width="9.140625" style="2"/>
  </cols>
  <sheetData>
    <row r="1" spans="1:1" ht="15" x14ac:dyDescent="0.25">
      <c r="A1" s="1" t="s">
        <v>39</v>
      </c>
    </row>
    <row r="3" spans="1:1" x14ac:dyDescent="0.2">
      <c r="A3" s="3" t="s">
        <v>30</v>
      </c>
    </row>
    <row r="4" spans="1:1" x14ac:dyDescent="0.2">
      <c r="A4" s="2" t="s">
        <v>38</v>
      </c>
    </row>
    <row r="6" spans="1:1" x14ac:dyDescent="0.2">
      <c r="A6" s="3" t="s">
        <v>31</v>
      </c>
    </row>
    <row r="7" spans="1:1" x14ac:dyDescent="0.2">
      <c r="A7" s="2" t="s">
        <v>34</v>
      </c>
    </row>
    <row r="25" spans="1:1" x14ac:dyDescent="0.2">
      <c r="A25" s="3" t="s">
        <v>32</v>
      </c>
    </row>
    <row r="26" spans="1:1" x14ac:dyDescent="0.2">
      <c r="A26" s="2" t="s">
        <v>35</v>
      </c>
    </row>
    <row r="27" spans="1:1" x14ac:dyDescent="0.2">
      <c r="A27" s="2" t="s">
        <v>0</v>
      </c>
    </row>
    <row r="29" spans="1:1" x14ac:dyDescent="0.2">
      <c r="A29" s="3" t="s">
        <v>33</v>
      </c>
    </row>
    <row r="30" spans="1:1" x14ac:dyDescent="0.2">
      <c r="A30" s="24" t="s">
        <v>36</v>
      </c>
    </row>
    <row r="31" spans="1:1" x14ac:dyDescent="0.2">
      <c r="A31" s="2" t="s">
        <v>22</v>
      </c>
    </row>
    <row r="32" spans="1:1" x14ac:dyDescent="0.2">
      <c r="A32" s="2" t="s">
        <v>28</v>
      </c>
    </row>
    <row r="34" spans="1:15" s="18" customFormat="1" ht="24" x14ac:dyDescent="0.2">
      <c r="A34" s="4" t="s">
        <v>1</v>
      </c>
      <c r="B34" s="4" t="s">
        <v>2</v>
      </c>
      <c r="C34" s="4" t="s">
        <v>3</v>
      </c>
      <c r="D34" s="5" t="s">
        <v>1</v>
      </c>
      <c r="E34" s="5" t="s">
        <v>4</v>
      </c>
      <c r="F34" s="5" t="s">
        <v>5</v>
      </c>
      <c r="G34" s="5" t="s">
        <v>6</v>
      </c>
      <c r="H34" s="5" t="s">
        <v>7</v>
      </c>
      <c r="I34" s="5" t="s">
        <v>8</v>
      </c>
      <c r="J34" s="5" t="s">
        <v>9</v>
      </c>
      <c r="K34" s="5" t="s">
        <v>10</v>
      </c>
      <c r="L34" s="5" t="s">
        <v>11</v>
      </c>
      <c r="M34" s="5" t="s">
        <v>12</v>
      </c>
      <c r="N34" s="16" t="s">
        <v>23</v>
      </c>
    </row>
    <row r="35" spans="1:15" s="18" customFormat="1" ht="10.5" customHeight="1" x14ac:dyDescent="0.2">
      <c r="A35" s="6">
        <v>1110012</v>
      </c>
      <c r="B35" s="7" t="s">
        <v>13</v>
      </c>
      <c r="C35" s="7" t="s">
        <v>14</v>
      </c>
      <c r="D35" s="8"/>
      <c r="E35" s="8" t="s">
        <v>14</v>
      </c>
      <c r="F35" s="9">
        <v>82675.971999999994</v>
      </c>
      <c r="G35" s="9">
        <v>82675.971999999994</v>
      </c>
      <c r="H35" s="10">
        <v>154017.20000000001</v>
      </c>
      <c r="I35" s="11">
        <v>1.86</v>
      </c>
      <c r="J35" s="12"/>
      <c r="K35" s="13"/>
      <c r="L35" s="10">
        <v>13225.99</v>
      </c>
      <c r="M35" s="12"/>
      <c r="N35" s="17">
        <f>L35/G35*$K$49</f>
        <v>4760.2989859326972</v>
      </c>
      <c r="O35" s="18">
        <f>L35/G35*1000</f>
        <v>159.9738071419348</v>
      </c>
    </row>
    <row r="36" spans="1:15" s="18" customFormat="1" ht="10.5" customHeight="1" x14ac:dyDescent="0.2">
      <c r="A36" s="6">
        <v>1110012</v>
      </c>
      <c r="B36" s="7" t="s">
        <v>13</v>
      </c>
      <c r="C36" s="7" t="s">
        <v>15</v>
      </c>
      <c r="D36" s="8"/>
      <c r="E36" s="8" t="s">
        <v>15</v>
      </c>
      <c r="F36" s="9">
        <v>82675.971999999994</v>
      </c>
      <c r="G36" s="9">
        <v>82675.971999999994</v>
      </c>
      <c r="H36" s="10">
        <v>154017.20000000001</v>
      </c>
      <c r="I36" s="11">
        <v>1.86</v>
      </c>
      <c r="J36" s="12"/>
      <c r="K36" s="13"/>
      <c r="L36" s="10">
        <v>27195.39</v>
      </c>
      <c r="M36" s="12"/>
      <c r="N36" s="17">
        <f t="shared" ref="N35:N40" si="0">L36/G36*$K$49</f>
        <v>9788.1661364513511</v>
      </c>
      <c r="O36" s="18">
        <f>L36/G36*1000</f>
        <v>328.93946502376775</v>
      </c>
    </row>
    <row r="37" spans="1:15" s="18" customFormat="1" ht="10.5" customHeight="1" x14ac:dyDescent="0.2">
      <c r="A37" s="6">
        <v>1110012</v>
      </c>
      <c r="B37" s="7" t="s">
        <v>13</v>
      </c>
      <c r="C37" s="7" t="s">
        <v>16</v>
      </c>
      <c r="D37" s="14">
        <v>1101349</v>
      </c>
      <c r="E37" s="8" t="s">
        <v>17</v>
      </c>
      <c r="F37" s="9">
        <v>82675.971999999994</v>
      </c>
      <c r="G37" s="9">
        <v>82675.971999999994</v>
      </c>
      <c r="H37" s="10">
        <v>154017.20000000001</v>
      </c>
      <c r="I37" s="11">
        <v>1.86</v>
      </c>
      <c r="J37" s="15">
        <v>0.186</v>
      </c>
      <c r="K37" s="15">
        <v>0.186</v>
      </c>
      <c r="L37" s="11">
        <v>31.53</v>
      </c>
      <c r="M37" s="11">
        <v>169.52</v>
      </c>
      <c r="N37" s="17">
        <f t="shared" si="0"/>
        <v>11.348279185638122</v>
      </c>
      <c r="O37" s="18">
        <f>L37/G37*1000</f>
        <v>0.38136836177747024</v>
      </c>
    </row>
    <row r="38" spans="1:15" s="18" customFormat="1" ht="10.5" customHeight="1" x14ac:dyDescent="0.2">
      <c r="A38" s="6">
        <v>1110012</v>
      </c>
      <c r="B38" s="7" t="s">
        <v>13</v>
      </c>
      <c r="C38" s="7" t="s">
        <v>18</v>
      </c>
      <c r="D38" s="8"/>
      <c r="E38" s="8" t="s">
        <v>18</v>
      </c>
      <c r="F38" s="9">
        <v>82675.971999999994</v>
      </c>
      <c r="G38" s="9">
        <v>82675.971999999994</v>
      </c>
      <c r="H38" s="10">
        <v>154017.20000000001</v>
      </c>
      <c r="I38" s="11">
        <v>1.86</v>
      </c>
      <c r="J38" s="12"/>
      <c r="K38" s="13"/>
      <c r="L38" s="10">
        <v>6952.58</v>
      </c>
      <c r="M38" s="12"/>
      <c r="N38" s="17">
        <f t="shared" si="0"/>
        <v>2502.3729432440177</v>
      </c>
      <c r="O38" s="18">
        <f>L38/G38*1000</f>
        <v>84.094324285658232</v>
      </c>
    </row>
    <row r="39" spans="1:15" s="18" customFormat="1" ht="10.5" customHeight="1" x14ac:dyDescent="0.2">
      <c r="A39" s="6">
        <v>1110012</v>
      </c>
      <c r="B39" s="7" t="s">
        <v>13</v>
      </c>
      <c r="C39" s="7" t="s">
        <v>19</v>
      </c>
      <c r="D39" s="14">
        <v>1100065</v>
      </c>
      <c r="E39" s="8" t="s">
        <v>20</v>
      </c>
      <c r="F39" s="9">
        <v>82675.971999999994</v>
      </c>
      <c r="G39" s="9">
        <v>82675.971999999994</v>
      </c>
      <c r="H39" s="10">
        <v>154017.20000000001</v>
      </c>
      <c r="I39" s="11">
        <v>1.86</v>
      </c>
      <c r="J39" s="9">
        <v>21495.754000000001</v>
      </c>
      <c r="K39" s="9">
        <v>21495.754000000001</v>
      </c>
      <c r="L39" s="10">
        <v>100767.54</v>
      </c>
      <c r="M39" s="11">
        <v>4.6900000000000004</v>
      </c>
      <c r="N39" s="17">
        <f>L39/G39*$K$49</f>
        <v>36268.258064381756</v>
      </c>
      <c r="O39" s="18">
        <f>L39/G39*1000</f>
        <v>1218.8249809751255</v>
      </c>
    </row>
    <row r="40" spans="1:15" s="18" customFormat="1" ht="10.5" customHeight="1" thickBot="1" x14ac:dyDescent="0.25">
      <c r="A40" s="6">
        <v>1110012</v>
      </c>
      <c r="B40" s="7" t="s">
        <v>13</v>
      </c>
      <c r="C40" s="7" t="s">
        <v>21</v>
      </c>
      <c r="D40" s="14">
        <v>1100065</v>
      </c>
      <c r="E40" s="8" t="s">
        <v>20</v>
      </c>
      <c r="F40" s="9">
        <v>82675.971999999994</v>
      </c>
      <c r="G40" s="9">
        <v>82675.971999999994</v>
      </c>
      <c r="H40" s="10">
        <v>154017.20000000001</v>
      </c>
      <c r="I40" s="11">
        <v>1.86</v>
      </c>
      <c r="J40" s="9">
        <v>1246.6790000000001</v>
      </c>
      <c r="K40" s="9">
        <v>1246.6790000000001</v>
      </c>
      <c r="L40" s="10">
        <v>5844.17</v>
      </c>
      <c r="M40" s="11">
        <v>4.6900000000000004</v>
      </c>
      <c r="N40" s="17">
        <f t="shared" si="0"/>
        <v>2103.4339603022754</v>
      </c>
      <c r="O40" s="18">
        <f>L40/G40*1000</f>
        <v>70.687647917825515</v>
      </c>
    </row>
    <row r="41" spans="1:15" s="18" customFormat="1" ht="12.75" thickBot="1" x14ac:dyDescent="0.25">
      <c r="N41" s="19">
        <f>SUM(N35:N40)</f>
        <v>55433.878369497739</v>
      </c>
    </row>
    <row r="42" spans="1:15" s="18" customFormat="1" ht="27" customHeight="1" x14ac:dyDescent="0.2">
      <c r="A42" s="4" t="s">
        <v>1</v>
      </c>
      <c r="B42" s="4" t="s">
        <v>2</v>
      </c>
      <c r="C42" s="4" t="s">
        <v>3</v>
      </c>
      <c r="D42" s="5" t="s">
        <v>1</v>
      </c>
      <c r="E42" s="5" t="s">
        <v>4</v>
      </c>
      <c r="F42" s="5" t="s">
        <v>5</v>
      </c>
      <c r="G42" s="5" t="s">
        <v>6</v>
      </c>
      <c r="H42" s="5" t="s">
        <v>7</v>
      </c>
      <c r="I42" s="5" t="s">
        <v>8</v>
      </c>
      <c r="J42" s="5" t="s">
        <v>9</v>
      </c>
      <c r="K42" s="5" t="s">
        <v>10</v>
      </c>
      <c r="L42" s="5" t="s">
        <v>11</v>
      </c>
      <c r="M42" s="5" t="s">
        <v>12</v>
      </c>
    </row>
    <row r="43" spans="1:15" s="18" customFormat="1" ht="12" customHeight="1" x14ac:dyDescent="0.2">
      <c r="A43" s="6">
        <v>15405</v>
      </c>
      <c r="B43" s="7" t="s">
        <v>24</v>
      </c>
      <c r="C43" s="7" t="s">
        <v>14</v>
      </c>
      <c r="D43" s="8"/>
      <c r="E43" s="8" t="s">
        <v>14</v>
      </c>
      <c r="F43" s="9">
        <v>871557.85400000005</v>
      </c>
      <c r="G43" s="9">
        <v>871557.85400000005</v>
      </c>
      <c r="H43" s="10">
        <v>5220640.26</v>
      </c>
      <c r="I43" s="11">
        <v>5.99</v>
      </c>
      <c r="J43" s="12"/>
      <c r="K43" s="13"/>
      <c r="L43" s="10">
        <v>139426.47</v>
      </c>
      <c r="M43" s="12"/>
    </row>
    <row r="44" spans="1:15" s="18" customFormat="1" ht="12" customHeight="1" x14ac:dyDescent="0.2">
      <c r="A44" s="6">
        <v>15405</v>
      </c>
      <c r="B44" s="7" t="s">
        <v>24</v>
      </c>
      <c r="C44" s="7" t="s">
        <v>15</v>
      </c>
      <c r="D44" s="8"/>
      <c r="E44" s="8" t="s">
        <v>15</v>
      </c>
      <c r="F44" s="9">
        <v>871557.85400000005</v>
      </c>
      <c r="G44" s="9">
        <v>871557.85400000005</v>
      </c>
      <c r="H44" s="10">
        <v>5220640.26</v>
      </c>
      <c r="I44" s="11">
        <v>5.99</v>
      </c>
      <c r="J44" s="12"/>
      <c r="K44" s="13"/>
      <c r="L44" s="10">
        <v>286689.82</v>
      </c>
      <c r="M44" s="12"/>
    </row>
    <row r="45" spans="1:15" s="18" customFormat="1" ht="12" customHeight="1" x14ac:dyDescent="0.2">
      <c r="A45" s="6">
        <v>15405</v>
      </c>
      <c r="B45" s="7" t="s">
        <v>24</v>
      </c>
      <c r="C45" s="7" t="s">
        <v>25</v>
      </c>
      <c r="D45" s="14">
        <v>1000008</v>
      </c>
      <c r="E45" s="8" t="s">
        <v>26</v>
      </c>
      <c r="F45" s="9">
        <v>871557.85400000005</v>
      </c>
      <c r="G45" s="9">
        <v>871557.85400000005</v>
      </c>
      <c r="H45" s="10">
        <v>5220640.26</v>
      </c>
      <c r="I45" s="11">
        <v>5.99</v>
      </c>
      <c r="J45" s="9">
        <v>515714.70699999999</v>
      </c>
      <c r="K45" s="12"/>
      <c r="L45" s="10">
        <v>4567586.1399999997</v>
      </c>
      <c r="M45" s="11">
        <v>8.86</v>
      </c>
    </row>
    <row r="46" spans="1:15" s="18" customFormat="1" ht="12" customHeight="1" x14ac:dyDescent="0.2">
      <c r="A46" s="6">
        <v>15405</v>
      </c>
      <c r="B46" s="7" t="s">
        <v>24</v>
      </c>
      <c r="C46" s="7" t="s">
        <v>16</v>
      </c>
      <c r="D46" s="14">
        <v>1000008</v>
      </c>
      <c r="E46" s="8" t="s">
        <v>26</v>
      </c>
      <c r="F46" s="9">
        <v>871557.85400000005</v>
      </c>
      <c r="G46" s="9">
        <v>871557.85400000005</v>
      </c>
      <c r="H46" s="10">
        <v>5220640.26</v>
      </c>
      <c r="I46" s="11">
        <v>5.99</v>
      </c>
      <c r="J46" s="9">
        <v>11051.612999999999</v>
      </c>
      <c r="K46" s="12"/>
      <c r="L46" s="10">
        <v>97882.03</v>
      </c>
      <c r="M46" s="11">
        <v>8.86</v>
      </c>
    </row>
    <row r="47" spans="1:15" s="18" customFormat="1" ht="12" customHeight="1" x14ac:dyDescent="0.2">
      <c r="A47" s="6">
        <v>15405</v>
      </c>
      <c r="B47" s="7" t="s">
        <v>24</v>
      </c>
      <c r="C47" s="7" t="s">
        <v>16</v>
      </c>
      <c r="D47" s="14">
        <v>1101349</v>
      </c>
      <c r="E47" s="8" t="s">
        <v>17</v>
      </c>
      <c r="F47" s="9">
        <v>871557.85400000005</v>
      </c>
      <c r="G47" s="9">
        <v>871557.85400000005</v>
      </c>
      <c r="H47" s="10">
        <v>5220640.26</v>
      </c>
      <c r="I47" s="11">
        <v>5.99</v>
      </c>
      <c r="J47" s="15">
        <v>1.9630000000000001</v>
      </c>
      <c r="K47" s="15">
        <v>1.9630000000000001</v>
      </c>
      <c r="L47" s="11">
        <v>332.74</v>
      </c>
      <c r="M47" s="11">
        <v>169.51</v>
      </c>
    </row>
    <row r="48" spans="1:15" s="18" customFormat="1" ht="12" customHeight="1" thickBot="1" x14ac:dyDescent="0.25">
      <c r="A48" s="6">
        <v>15405</v>
      </c>
      <c r="B48" s="7" t="s">
        <v>24</v>
      </c>
      <c r="C48" s="7" t="s">
        <v>18</v>
      </c>
      <c r="D48" s="8"/>
      <c r="E48" s="8" t="s">
        <v>18</v>
      </c>
      <c r="F48" s="9">
        <v>871557.85400000005</v>
      </c>
      <c r="G48" s="9">
        <v>871557.85400000005</v>
      </c>
      <c r="H48" s="10">
        <v>5220640.26</v>
      </c>
      <c r="I48" s="11">
        <v>5.99</v>
      </c>
      <c r="J48" s="12"/>
      <c r="K48" s="13"/>
      <c r="L48" s="22">
        <v>73293.070000000007</v>
      </c>
      <c r="M48" s="12"/>
    </row>
    <row r="49" spans="1:13" s="18" customFormat="1" ht="12" customHeight="1" thickBot="1" x14ac:dyDescent="0.25">
      <c r="A49" s="6">
        <v>15405</v>
      </c>
      <c r="B49" s="7" t="s">
        <v>24</v>
      </c>
      <c r="C49" s="7" t="s">
        <v>27</v>
      </c>
      <c r="D49" s="14">
        <v>1110012</v>
      </c>
      <c r="E49" s="8" t="s">
        <v>13</v>
      </c>
      <c r="F49" s="9">
        <v>871557.85400000005</v>
      </c>
      <c r="G49" s="9">
        <v>871557.85400000005</v>
      </c>
      <c r="H49" s="10">
        <v>5220640.26</v>
      </c>
      <c r="I49" s="11">
        <v>5.99</v>
      </c>
      <c r="J49" s="10">
        <v>29756.74</v>
      </c>
      <c r="K49" s="20">
        <v>29756.74</v>
      </c>
      <c r="L49" s="23">
        <v>55433.77</v>
      </c>
      <c r="M49" s="21">
        <v>1.86</v>
      </c>
    </row>
    <row r="50" spans="1:13" s="1" customFormat="1" ht="15" x14ac:dyDescent="0.25"/>
    <row r="51" spans="1:13" s="1" customFormat="1" ht="15" x14ac:dyDescent="0.25">
      <c r="A51" s="2" t="s">
        <v>29</v>
      </c>
    </row>
    <row r="53" spans="1:13" x14ac:dyDescent="0.2">
      <c r="A53" s="24" t="s">
        <v>37</v>
      </c>
    </row>
    <row r="54" spans="1:13" x14ac:dyDescent="0.2">
      <c r="A54" s="2" t="s">
        <v>42</v>
      </c>
    </row>
    <row r="55" spans="1:13" x14ac:dyDescent="0.2">
      <c r="A55" s="24" t="s">
        <v>40</v>
      </c>
    </row>
    <row r="56" spans="1:13" x14ac:dyDescent="0.2">
      <c r="A56" s="2" t="s">
        <v>41</v>
      </c>
    </row>
    <row r="57" spans="1:13" ht="24" x14ac:dyDescent="0.2">
      <c r="A57" s="4" t="s">
        <v>1</v>
      </c>
      <c r="B57" s="4" t="s">
        <v>2</v>
      </c>
      <c r="C57" s="4" t="s">
        <v>3</v>
      </c>
      <c r="D57" s="5" t="s">
        <v>1</v>
      </c>
      <c r="E57" s="5" t="s">
        <v>4</v>
      </c>
      <c r="F57" s="5" t="s">
        <v>5</v>
      </c>
      <c r="G57" s="5" t="s">
        <v>6</v>
      </c>
      <c r="H57" s="5" t="s">
        <v>7</v>
      </c>
      <c r="I57" s="5" t="s">
        <v>8</v>
      </c>
      <c r="J57" s="5" t="s">
        <v>9</v>
      </c>
      <c r="K57" s="5" t="s">
        <v>10</v>
      </c>
      <c r="L57" s="5" t="s">
        <v>11</v>
      </c>
      <c r="M57" s="5" t="s">
        <v>12</v>
      </c>
    </row>
    <row r="58" spans="1:13" ht="14.25" customHeight="1" x14ac:dyDescent="0.2">
      <c r="A58" s="6">
        <v>15405</v>
      </c>
      <c r="B58" s="7" t="s">
        <v>24</v>
      </c>
      <c r="C58" s="7" t="s">
        <v>14</v>
      </c>
      <c r="D58" s="8"/>
      <c r="E58" s="8" t="s">
        <v>14</v>
      </c>
      <c r="F58" s="9">
        <v>871557.85400000005</v>
      </c>
      <c r="G58" s="9">
        <v>871557.85400000005</v>
      </c>
      <c r="H58" s="10">
        <v>5220640.26</v>
      </c>
      <c r="I58" s="11">
        <v>5.99</v>
      </c>
      <c r="J58" s="12"/>
      <c r="K58" s="13"/>
      <c r="L58" s="10">
        <v>139426.47</v>
      </c>
      <c r="M58" s="12"/>
    </row>
    <row r="59" spans="1:13" ht="14.25" customHeight="1" x14ac:dyDescent="0.2">
      <c r="A59" s="6">
        <v>15405</v>
      </c>
      <c r="B59" s="7" t="s">
        <v>24</v>
      </c>
      <c r="C59" s="7" t="s">
        <v>15</v>
      </c>
      <c r="D59" s="8"/>
      <c r="E59" s="8" t="s">
        <v>15</v>
      </c>
      <c r="F59" s="9">
        <v>871557.85400000005</v>
      </c>
      <c r="G59" s="9">
        <v>871557.85400000005</v>
      </c>
      <c r="H59" s="10">
        <v>5220640.26</v>
      </c>
      <c r="I59" s="11">
        <v>5.99</v>
      </c>
      <c r="J59" s="12"/>
      <c r="K59" s="13"/>
      <c r="L59" s="10">
        <v>286689.82</v>
      </c>
      <c r="M59" s="12"/>
    </row>
    <row r="60" spans="1:13" ht="14.25" customHeight="1" x14ac:dyDescent="0.2">
      <c r="A60" s="6">
        <v>15405</v>
      </c>
      <c r="B60" s="7" t="s">
        <v>24</v>
      </c>
      <c r="C60" s="7" t="s">
        <v>25</v>
      </c>
      <c r="D60" s="14">
        <v>1000008</v>
      </c>
      <c r="E60" s="8" t="s">
        <v>26</v>
      </c>
      <c r="F60" s="9">
        <v>871557.85400000005</v>
      </c>
      <c r="G60" s="9">
        <v>871557.85400000005</v>
      </c>
      <c r="H60" s="10">
        <v>5220640.26</v>
      </c>
      <c r="I60" s="11">
        <v>5.99</v>
      </c>
      <c r="J60" s="9">
        <v>515714.70699999999</v>
      </c>
      <c r="K60" s="12"/>
      <c r="L60" s="10">
        <v>4567586.1399999997</v>
      </c>
      <c r="M60" s="11">
        <v>8.86</v>
      </c>
    </row>
    <row r="61" spans="1:13" ht="14.25" customHeight="1" x14ac:dyDescent="0.2">
      <c r="A61" s="6">
        <v>15405</v>
      </c>
      <c r="B61" s="7" t="s">
        <v>24</v>
      </c>
      <c r="C61" s="7" t="s">
        <v>16</v>
      </c>
      <c r="D61" s="14">
        <v>1000008</v>
      </c>
      <c r="E61" s="8" t="s">
        <v>26</v>
      </c>
      <c r="F61" s="9">
        <v>871557.85400000005</v>
      </c>
      <c r="G61" s="9">
        <v>871557.85400000005</v>
      </c>
      <c r="H61" s="10">
        <v>5220640.26</v>
      </c>
      <c r="I61" s="11">
        <v>5.99</v>
      </c>
      <c r="J61" s="9">
        <v>11051.612999999999</v>
      </c>
      <c r="K61" s="12"/>
      <c r="L61" s="10">
        <v>97882.03</v>
      </c>
      <c r="M61" s="11">
        <v>8.86</v>
      </c>
    </row>
    <row r="62" spans="1:13" ht="14.25" customHeight="1" x14ac:dyDescent="0.2">
      <c r="A62" s="6">
        <v>15405</v>
      </c>
      <c r="B62" s="7" t="s">
        <v>24</v>
      </c>
      <c r="C62" s="7" t="s">
        <v>16</v>
      </c>
      <c r="D62" s="14">
        <v>1101349</v>
      </c>
      <c r="E62" s="8" t="s">
        <v>17</v>
      </c>
      <c r="F62" s="9">
        <v>871557.85400000005</v>
      </c>
      <c r="G62" s="9">
        <v>871557.85400000005</v>
      </c>
      <c r="H62" s="10">
        <v>5220640.26</v>
      </c>
      <c r="I62" s="11">
        <v>5.99</v>
      </c>
      <c r="J62" s="15">
        <v>1.9630000000000001</v>
      </c>
      <c r="K62" s="15">
        <v>1.9630000000000001</v>
      </c>
      <c r="L62" s="11">
        <v>332.74</v>
      </c>
      <c r="M62" s="11">
        <v>169.51</v>
      </c>
    </row>
    <row r="63" spans="1:13" ht="14.25" customHeight="1" x14ac:dyDescent="0.2">
      <c r="A63" s="6">
        <v>15405</v>
      </c>
      <c r="B63" s="7" t="s">
        <v>24</v>
      </c>
      <c r="C63" s="7" t="s">
        <v>18</v>
      </c>
      <c r="D63" s="8"/>
      <c r="E63" s="8" t="s">
        <v>18</v>
      </c>
      <c r="F63" s="9">
        <v>871557.85400000005</v>
      </c>
      <c r="G63" s="9">
        <v>871557.85400000005</v>
      </c>
      <c r="H63" s="10">
        <v>5220640.26</v>
      </c>
      <c r="I63" s="11">
        <v>5.99</v>
      </c>
      <c r="J63" s="12"/>
      <c r="K63" s="13"/>
      <c r="L63" s="22">
        <v>73293.070000000007</v>
      </c>
      <c r="M63" s="12"/>
    </row>
    <row r="64" spans="1:13" s="18" customFormat="1" ht="14.25" customHeight="1" x14ac:dyDescent="0.2">
      <c r="A64" s="25">
        <v>15405</v>
      </c>
      <c r="B64" s="26" t="s">
        <v>24</v>
      </c>
      <c r="C64" s="26" t="s">
        <v>14</v>
      </c>
      <c r="D64" s="27"/>
      <c r="E64" s="27" t="s">
        <v>14</v>
      </c>
      <c r="F64" s="28">
        <v>871557.85400000005</v>
      </c>
      <c r="G64" s="28">
        <v>871557.85400000005</v>
      </c>
      <c r="H64" s="29">
        <v>5220640.26</v>
      </c>
      <c r="I64" s="30">
        <v>5.99</v>
      </c>
      <c r="J64" s="33">
        <f>J35/$G35*$K$49</f>
        <v>0</v>
      </c>
      <c r="K64" s="33">
        <f>K35/$G35*$K$49</f>
        <v>0</v>
      </c>
      <c r="L64" s="17">
        <v>4760.2989859326972</v>
      </c>
      <c r="M64" s="33">
        <f>IFERROR(L64/K64,0)</f>
        <v>0</v>
      </c>
    </row>
    <row r="65" spans="1:13" s="18" customFormat="1" ht="14.25" customHeight="1" x14ac:dyDescent="0.2">
      <c r="A65" s="25">
        <v>15405</v>
      </c>
      <c r="B65" s="26" t="s">
        <v>24</v>
      </c>
      <c r="C65" s="26" t="s">
        <v>15</v>
      </c>
      <c r="D65" s="27"/>
      <c r="E65" s="27" t="s">
        <v>15</v>
      </c>
      <c r="F65" s="28">
        <v>871557.85400000005</v>
      </c>
      <c r="G65" s="28">
        <v>871557.85400000005</v>
      </c>
      <c r="H65" s="29">
        <v>5220640.26</v>
      </c>
      <c r="I65" s="30">
        <v>5.99</v>
      </c>
      <c r="J65" s="33">
        <f t="shared" ref="J65:K65" si="1">J36/$G36*$K$49</f>
        <v>0</v>
      </c>
      <c r="K65" s="33">
        <f t="shared" si="1"/>
        <v>0</v>
      </c>
      <c r="L65" s="17">
        <v>9788.1661364513511</v>
      </c>
      <c r="M65" s="33">
        <f>IFERROR(L65/K65,0)</f>
        <v>0</v>
      </c>
    </row>
    <row r="66" spans="1:13" s="18" customFormat="1" ht="14.25" customHeight="1" x14ac:dyDescent="0.2">
      <c r="A66" s="25">
        <v>15405</v>
      </c>
      <c r="B66" s="26" t="s">
        <v>24</v>
      </c>
      <c r="C66" s="26" t="s">
        <v>16</v>
      </c>
      <c r="D66" s="31">
        <v>1101349</v>
      </c>
      <c r="E66" s="27" t="s">
        <v>17</v>
      </c>
      <c r="F66" s="28">
        <v>871557.85400000005</v>
      </c>
      <c r="G66" s="28">
        <v>871557.85400000005</v>
      </c>
      <c r="H66" s="29">
        <v>5220640.26</v>
      </c>
      <c r="I66" s="30">
        <v>5.99</v>
      </c>
      <c r="J66" s="33">
        <f t="shared" ref="J66:K66" si="2">J37/$G37*$K$49</f>
        <v>6.694512935390709E-2</v>
      </c>
      <c r="K66" s="33">
        <f t="shared" si="2"/>
        <v>6.694512935390709E-2</v>
      </c>
      <c r="L66" s="17">
        <v>11.348279185638122</v>
      </c>
      <c r="M66" s="33">
        <f t="shared" ref="M66" si="3">L66/K66</f>
        <v>169.51612903225808</v>
      </c>
    </row>
    <row r="67" spans="1:13" s="18" customFormat="1" ht="14.25" customHeight="1" x14ac:dyDescent="0.2">
      <c r="A67" s="25">
        <v>15405</v>
      </c>
      <c r="B67" s="26" t="s">
        <v>24</v>
      </c>
      <c r="C67" s="26" t="s">
        <v>18</v>
      </c>
      <c r="D67" s="27"/>
      <c r="E67" s="27" t="s">
        <v>18</v>
      </c>
      <c r="F67" s="28">
        <v>871557.85400000005</v>
      </c>
      <c r="G67" s="28">
        <v>871557.85400000005</v>
      </c>
      <c r="H67" s="29">
        <v>5220640.26</v>
      </c>
      <c r="I67" s="30">
        <v>5.99</v>
      </c>
      <c r="J67" s="33">
        <f t="shared" ref="J67:K67" si="4">J38/$G38*$K$49</f>
        <v>0</v>
      </c>
      <c r="K67" s="33">
        <f t="shared" si="4"/>
        <v>0</v>
      </c>
      <c r="L67" s="17">
        <v>2502.3729432440177</v>
      </c>
      <c r="M67" s="33">
        <f>IFERROR(L67/K67,0)</f>
        <v>0</v>
      </c>
    </row>
    <row r="68" spans="1:13" s="18" customFormat="1" ht="14.25" customHeight="1" x14ac:dyDescent="0.2">
      <c r="A68" s="25">
        <v>15405</v>
      </c>
      <c r="B68" s="26" t="s">
        <v>24</v>
      </c>
      <c r="C68" s="26" t="s">
        <v>19</v>
      </c>
      <c r="D68" s="31">
        <v>1100065</v>
      </c>
      <c r="E68" s="27" t="s">
        <v>20</v>
      </c>
      <c r="F68" s="28">
        <v>871557.85400000005</v>
      </c>
      <c r="G68" s="28">
        <v>871557.85400000005</v>
      </c>
      <c r="H68" s="29">
        <v>5220640.26</v>
      </c>
      <c r="I68" s="30">
        <v>5.99</v>
      </c>
      <c r="J68" s="33">
        <f t="shared" ref="J68" si="5">J39/$G39*$K$49</f>
        <v>7736.7528606976657</v>
      </c>
      <c r="K68" s="33">
        <f>K39/$G39*$K$49</f>
        <v>7736.7528606976657</v>
      </c>
      <c r="L68" s="17">
        <v>36268.258064381756</v>
      </c>
      <c r="M68" s="33">
        <f>L68/K68</f>
        <v>4.6877881092238027</v>
      </c>
    </row>
    <row r="69" spans="1:13" s="18" customFormat="1" ht="14.25" customHeight="1" x14ac:dyDescent="0.2">
      <c r="A69" s="25">
        <v>15405</v>
      </c>
      <c r="B69" s="26" t="s">
        <v>24</v>
      </c>
      <c r="C69" s="26" t="s">
        <v>21</v>
      </c>
      <c r="D69" s="31">
        <v>1100065</v>
      </c>
      <c r="E69" s="27" t="s">
        <v>20</v>
      </c>
      <c r="F69" s="28">
        <v>871557.85400000005</v>
      </c>
      <c r="G69" s="28">
        <v>871557.85400000005</v>
      </c>
      <c r="H69" s="29">
        <v>5220640.26</v>
      </c>
      <c r="I69" s="30">
        <v>5.99</v>
      </c>
      <c r="J69" s="33">
        <f t="shared" ref="J69:K69" si="6">J40/$G40*$K$49</f>
        <v>448.70476837526638</v>
      </c>
      <c r="K69" s="33">
        <f t="shared" si="6"/>
        <v>448.70476837526638</v>
      </c>
      <c r="L69" s="17">
        <v>2103.4339603022754</v>
      </c>
      <c r="M69" s="33">
        <f>L69/K69</f>
        <v>4.6877905218584734</v>
      </c>
    </row>
    <row r="70" spans="1:13" ht="14.25" customHeight="1" x14ac:dyDescent="0.2">
      <c r="K70" s="32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Галилеева Наталья</dc:creator>
  <cp:lastModifiedBy>Артем</cp:lastModifiedBy>
  <dcterms:created xsi:type="dcterms:W3CDTF">2015-10-13T14:07:32Z</dcterms:created>
  <dcterms:modified xsi:type="dcterms:W3CDTF">2015-10-28T10:53:29Z</dcterms:modified>
</cp:coreProperties>
</file>