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45" windowWidth="19440" windowHeight="9975" activeTab="1"/>
  </bookViews>
  <sheets>
    <sheet name="ПСК" sheetId="5" r:id="rId1"/>
    <sheet name="УСЛОВИЯ" sheetId="1" r:id="rId2"/>
    <sheet name="1 обращение от 3000-14000" sheetId="2" r:id="rId3"/>
    <sheet name="1 обращение 15000-30000" sheetId="3" r:id="rId4"/>
    <sheet name="1 обращение от 15000-30000" sheetId="4" r:id="rId5"/>
    <sheet name="3 обращение от 3000-14000" sheetId="9" r:id="rId6"/>
    <sheet name="3 обращение 15000-30000" sheetId="12" r:id="rId7"/>
    <sheet name="3 обращение от 15000-30000" sheetId="13" r:id="rId8"/>
    <sheet name="4 обращение от 3000-14000" sheetId="14" r:id="rId9"/>
    <sheet name="4 обращение 15000- 30000" sheetId="15" r:id="rId10"/>
    <sheet name="4 обращение от 15000-30000" sheetId="16" r:id="rId11"/>
    <sheet name="5 обращение от 3000-14000" sheetId="17" r:id="rId12"/>
    <sheet name="5 обращение 15000-30000" sheetId="18" r:id="rId13"/>
    <sheet name="5 обращение от 15000-30000" sheetId="19" r:id="rId14"/>
    <sheet name="6 обращение 10000-14000" sheetId="20" r:id="rId15"/>
    <sheet name="6 обращение 15000-30000" sheetId="21" r:id="rId16"/>
    <sheet name="6 обращение от 15000-30000" sheetId="22" r:id="rId17"/>
    <sheet name="6 обращение 30000-50000 под 0,8" sheetId="23" r:id="rId18"/>
    <sheet name="7 обращение 30000-70000 под 0,8" sheetId="24" r:id="rId19"/>
    <sheet name="8 обращение 30000-100000 под0,8" sheetId="25" r:id="rId20"/>
  </sheets>
  <calcPr calcId="124519"/>
</workbook>
</file>

<file path=xl/calcChain.xml><?xml version="1.0" encoding="utf-8"?>
<calcChain xmlns="http://schemas.openxmlformats.org/spreadsheetml/2006/main">
  <c r="H83" i="25"/>
  <c r="I83"/>
  <c r="J83"/>
  <c r="K83"/>
  <c r="L83"/>
  <c r="M83"/>
  <c r="N83"/>
  <c r="O83"/>
  <c r="P83"/>
  <c r="Q83"/>
  <c r="S83" s="1"/>
  <c r="R83"/>
  <c r="H84"/>
  <c r="I84"/>
  <c r="J84"/>
  <c r="K84"/>
  <c r="L84"/>
  <c r="M84"/>
  <c r="N84"/>
  <c r="O84"/>
  <c r="P84"/>
  <c r="Q84"/>
  <c r="R84"/>
  <c r="H85"/>
  <c r="I85"/>
  <c r="J85"/>
  <c r="K85"/>
  <c r="L85"/>
  <c r="M85"/>
  <c r="N85"/>
  <c r="O85"/>
  <c r="P85"/>
  <c r="Q85"/>
  <c r="R85"/>
  <c r="H82"/>
  <c r="I82"/>
  <c r="J82"/>
  <c r="K82"/>
  <c r="L82"/>
  <c r="M82"/>
  <c r="N82"/>
  <c r="O82"/>
  <c r="P82"/>
  <c r="Q82"/>
  <c r="S82" s="1"/>
  <c r="R82"/>
  <c r="S84"/>
  <c r="S85"/>
  <c r="F5"/>
  <c r="G5"/>
  <c r="F6"/>
  <c r="G6"/>
  <c r="F7"/>
  <c r="G7"/>
  <c r="F8"/>
  <c r="G8"/>
  <c r="F9"/>
  <c r="G9"/>
  <c r="F10"/>
  <c r="G10"/>
  <c r="F11"/>
  <c r="G11"/>
  <c r="F12"/>
  <c r="G12"/>
  <c r="F13"/>
  <c r="G13"/>
  <c r="F14"/>
  <c r="G14"/>
  <c r="F15"/>
  <c r="G15"/>
  <c r="F16"/>
  <c r="G16"/>
  <c r="F17"/>
  <c r="G17"/>
  <c r="F18"/>
  <c r="G18"/>
  <c r="F19"/>
  <c r="G19"/>
  <c r="F20"/>
  <c r="G20"/>
  <c r="F21"/>
  <c r="G21"/>
  <c r="F22"/>
  <c r="G22"/>
  <c r="F23"/>
  <c r="G23"/>
  <c r="F24"/>
  <c r="G24"/>
  <c r="F25"/>
  <c r="G25"/>
  <c r="F26"/>
  <c r="G26"/>
  <c r="F27"/>
  <c r="G27"/>
  <c r="F28"/>
  <c r="G28"/>
  <c r="F29"/>
  <c r="G29"/>
  <c r="F30"/>
  <c r="G30"/>
  <c r="F31"/>
  <c r="G31"/>
  <c r="F32"/>
  <c r="G32"/>
  <c r="F33"/>
  <c r="G33"/>
  <c r="F34"/>
  <c r="G34"/>
  <c r="F35"/>
  <c r="G35"/>
  <c r="F36"/>
  <c r="G36"/>
  <c r="F37"/>
  <c r="G37"/>
  <c r="F38"/>
  <c r="G38"/>
  <c r="F39"/>
  <c r="G39"/>
  <c r="F40"/>
  <c r="G40"/>
  <c r="F41"/>
  <c r="G41"/>
  <c r="F42"/>
  <c r="G42"/>
  <c r="F43"/>
  <c r="G43"/>
  <c r="F44"/>
  <c r="G44"/>
  <c r="F45"/>
  <c r="G45"/>
  <c r="F46"/>
  <c r="G46"/>
  <c r="F47"/>
  <c r="G47"/>
  <c r="F48"/>
  <c r="G48"/>
  <c r="F49"/>
  <c r="G49"/>
  <c r="F50"/>
  <c r="G50"/>
  <c r="F51"/>
  <c r="G51"/>
  <c r="F52"/>
  <c r="G52"/>
  <c r="F53"/>
  <c r="G53"/>
  <c r="F54"/>
  <c r="G54"/>
  <c r="F55"/>
  <c r="G55"/>
  <c r="F56"/>
  <c r="G56"/>
  <c r="F57"/>
  <c r="G57"/>
  <c r="F58"/>
  <c r="G58"/>
  <c r="F59"/>
  <c r="G59"/>
  <c r="F60"/>
  <c r="G60"/>
  <c r="F61"/>
  <c r="G61"/>
  <c r="F62"/>
  <c r="G62"/>
  <c r="F63"/>
  <c r="G63"/>
  <c r="F64"/>
  <c r="G64"/>
  <c r="F65"/>
  <c r="G65"/>
  <c r="F66"/>
  <c r="G66"/>
  <c r="F67"/>
  <c r="G67"/>
  <c r="F68"/>
  <c r="G68"/>
  <c r="F69"/>
  <c r="G69"/>
  <c r="F70"/>
  <c r="G70"/>
  <c r="F71"/>
  <c r="G71"/>
  <c r="F72"/>
  <c r="G72"/>
  <c r="F73"/>
  <c r="G73"/>
  <c r="F74"/>
  <c r="G74"/>
  <c r="F75"/>
  <c r="G75"/>
  <c r="F76"/>
  <c r="G76"/>
  <c r="F77"/>
  <c r="G77"/>
  <c r="F78"/>
  <c r="G78"/>
  <c r="F79"/>
  <c r="G79"/>
  <c r="F80"/>
  <c r="G80"/>
  <c r="F81"/>
  <c r="G81"/>
  <c r="F82"/>
  <c r="G82"/>
  <c r="F83"/>
  <c r="G83"/>
  <c r="F84"/>
  <c r="G84"/>
  <c r="F85"/>
  <c r="G85"/>
  <c r="G4"/>
  <c r="F4" s="1"/>
  <c r="G5" i="24"/>
  <c r="F5" s="1"/>
  <c r="F6"/>
  <c r="G6"/>
  <c r="G7"/>
  <c r="F7" s="1"/>
  <c r="F8"/>
  <c r="G8"/>
  <c r="G9"/>
  <c r="F9" s="1"/>
  <c r="F10"/>
  <c r="G10"/>
  <c r="G11"/>
  <c r="F11" s="1"/>
  <c r="F12"/>
  <c r="G12"/>
  <c r="G13"/>
  <c r="F13" s="1"/>
  <c r="F14"/>
  <c r="G14"/>
  <c r="G15"/>
  <c r="F15" s="1"/>
  <c r="F16"/>
  <c r="G16"/>
  <c r="G17"/>
  <c r="F17" s="1"/>
  <c r="F18"/>
  <c r="G18"/>
  <c r="G19"/>
  <c r="F19" s="1"/>
  <c r="F20"/>
  <c r="G20"/>
  <c r="G21"/>
  <c r="F21" s="1"/>
  <c r="F22"/>
  <c r="G22"/>
  <c r="G23"/>
  <c r="F23" s="1"/>
  <c r="F24"/>
  <c r="G24"/>
  <c r="G25"/>
  <c r="F25" s="1"/>
  <c r="F26"/>
  <c r="G26"/>
  <c r="G27"/>
  <c r="F27" s="1"/>
  <c r="F28"/>
  <c r="G28"/>
  <c r="G29"/>
  <c r="F29" s="1"/>
  <c r="F30"/>
  <c r="G30"/>
  <c r="G31"/>
  <c r="F31" s="1"/>
  <c r="F32"/>
  <c r="G32"/>
  <c r="G33"/>
  <c r="F33" s="1"/>
  <c r="F34"/>
  <c r="G34"/>
  <c r="G35"/>
  <c r="F35" s="1"/>
  <c r="F36"/>
  <c r="G36"/>
  <c r="G37"/>
  <c r="F37" s="1"/>
  <c r="F38"/>
  <c r="G38"/>
  <c r="G39"/>
  <c r="F39" s="1"/>
  <c r="F40"/>
  <c r="G40"/>
  <c r="G41"/>
  <c r="F41" s="1"/>
  <c r="F42"/>
  <c r="G42"/>
  <c r="G43"/>
  <c r="F43" s="1"/>
  <c r="F44"/>
  <c r="G44"/>
  <c r="G45"/>
  <c r="F45" s="1"/>
  <c r="F46"/>
  <c r="G46"/>
  <c r="G47"/>
  <c r="F47" s="1"/>
  <c r="F48"/>
  <c r="G48"/>
  <c r="G49"/>
  <c r="F49" s="1"/>
  <c r="F50"/>
  <c r="G50"/>
  <c r="G51"/>
  <c r="F51" s="1"/>
  <c r="F52"/>
  <c r="G52"/>
  <c r="G53"/>
  <c r="F53" s="1"/>
  <c r="F54"/>
  <c r="G54"/>
  <c r="G55"/>
  <c r="F55" s="1"/>
  <c r="G4"/>
  <c r="F4"/>
  <c r="G33" i="23"/>
  <c r="F33"/>
  <c r="G5"/>
  <c r="F5" s="1"/>
  <c r="F6"/>
  <c r="G6"/>
  <c r="G7"/>
  <c r="F7" s="1"/>
  <c r="F8"/>
  <c r="G8"/>
  <c r="G9"/>
  <c r="F9" s="1"/>
  <c r="F10"/>
  <c r="G10"/>
  <c r="G11"/>
  <c r="F11" s="1"/>
  <c r="F12"/>
  <c r="G12"/>
  <c r="G13"/>
  <c r="F13" s="1"/>
  <c r="F14"/>
  <c r="G14"/>
  <c r="G15"/>
  <c r="F15" s="1"/>
  <c r="F16"/>
  <c r="G16"/>
  <c r="G17"/>
  <c r="F17" s="1"/>
  <c r="F18"/>
  <c r="G18"/>
  <c r="G19"/>
  <c r="F19" s="1"/>
  <c r="F20"/>
  <c r="G20"/>
  <c r="G21"/>
  <c r="F21" s="1"/>
  <c r="F22"/>
  <c r="G22"/>
  <c r="G23"/>
  <c r="F23" s="1"/>
  <c r="F24"/>
  <c r="G24"/>
  <c r="G25"/>
  <c r="F25" s="1"/>
  <c r="F26"/>
  <c r="G26"/>
  <c r="G27"/>
  <c r="F27" s="1"/>
  <c r="F28"/>
  <c r="G28"/>
  <c r="G29"/>
  <c r="F29" s="1"/>
  <c r="F30"/>
  <c r="G30"/>
  <c r="G31"/>
  <c r="F31" s="1"/>
  <c r="F32"/>
  <c r="G32"/>
  <c r="G4"/>
  <c r="F4"/>
  <c r="F4" i="21"/>
  <c r="G4"/>
  <c r="F5"/>
  <c r="G5"/>
  <c r="F6"/>
  <c r="G6"/>
  <c r="F7"/>
  <c r="G7"/>
  <c r="F8"/>
  <c r="G8"/>
  <c r="F9"/>
  <c r="G9"/>
  <c r="F10"/>
  <c r="G10"/>
  <c r="F11"/>
  <c r="G11"/>
  <c r="F12"/>
  <c r="G12"/>
  <c r="F13"/>
  <c r="G13"/>
  <c r="F14"/>
  <c r="G14"/>
  <c r="F15"/>
  <c r="G15"/>
  <c r="F16"/>
  <c r="G16"/>
  <c r="F17"/>
  <c r="G17"/>
  <c r="F18"/>
  <c r="G18"/>
  <c r="G3"/>
  <c r="F3" s="1"/>
  <c r="G4" i="18"/>
  <c r="F4" s="1"/>
  <c r="F5"/>
  <c r="G5"/>
  <c r="G6"/>
  <c r="F6" s="1"/>
  <c r="F7"/>
  <c r="G7"/>
  <c r="G8"/>
  <c r="F8" s="1"/>
  <c r="F9"/>
  <c r="G9"/>
  <c r="G10"/>
  <c r="F10" s="1"/>
  <c r="F11"/>
  <c r="G11"/>
  <c r="G12"/>
  <c r="F12" s="1"/>
  <c r="F13"/>
  <c r="G13"/>
  <c r="G14"/>
  <c r="F14" s="1"/>
  <c r="F15"/>
  <c r="G15"/>
  <c r="G16"/>
  <c r="F16" s="1"/>
  <c r="F17"/>
  <c r="G17"/>
  <c r="G18"/>
  <c r="F18" s="1"/>
  <c r="G3"/>
  <c r="F3" s="1"/>
  <c r="F4" i="15"/>
  <c r="G4"/>
  <c r="F5"/>
  <c r="G5"/>
  <c r="F6"/>
  <c r="G6"/>
  <c r="F7"/>
  <c r="G7"/>
  <c r="F8"/>
  <c r="G8"/>
  <c r="F9"/>
  <c r="G9"/>
  <c r="F10"/>
  <c r="G10"/>
  <c r="F11"/>
  <c r="G11"/>
  <c r="F12"/>
  <c r="G12"/>
  <c r="F13"/>
  <c r="G13"/>
  <c r="F14"/>
  <c r="G14"/>
  <c r="F15"/>
  <c r="G15"/>
  <c r="F16"/>
  <c r="G16"/>
  <c r="F17"/>
  <c r="G17"/>
  <c r="F18"/>
  <c r="G18"/>
  <c r="G3"/>
  <c r="F3" s="1"/>
  <c r="G4" i="12"/>
  <c r="F4" s="1"/>
  <c r="F5"/>
  <c r="G5"/>
  <c r="G6"/>
  <c r="F6" s="1"/>
  <c r="F7"/>
  <c r="G7"/>
  <c r="G8"/>
  <c r="F8" s="1"/>
  <c r="F9"/>
  <c r="G9"/>
  <c r="G10"/>
  <c r="F10" s="1"/>
  <c r="F11"/>
  <c r="G11"/>
  <c r="G12"/>
  <c r="F12" s="1"/>
  <c r="F13"/>
  <c r="G13"/>
  <c r="G14"/>
  <c r="F14" s="1"/>
  <c r="F15"/>
  <c r="G15"/>
  <c r="G16"/>
  <c r="F16" s="1"/>
  <c r="F17"/>
  <c r="G17"/>
  <c r="G18"/>
  <c r="F18" s="1"/>
  <c r="G3"/>
  <c r="F3" s="1"/>
  <c r="E3" i="2"/>
  <c r="G18" i="3"/>
  <c r="G4"/>
  <c r="F4"/>
  <c r="G5"/>
  <c r="F5" s="1"/>
  <c r="G6"/>
  <c r="F6" s="1"/>
  <c r="F7"/>
  <c r="G7"/>
  <c r="G8"/>
  <c r="F8" s="1"/>
  <c r="F9"/>
  <c r="G9"/>
  <c r="G10"/>
  <c r="F10" s="1"/>
  <c r="F11"/>
  <c r="G11"/>
  <c r="G12"/>
  <c r="F12" s="1"/>
  <c r="F13"/>
  <c r="G13"/>
  <c r="G14"/>
  <c r="F14" s="1"/>
  <c r="F15"/>
  <c r="G15"/>
  <c r="G16"/>
  <c r="F16" s="1"/>
  <c r="F17"/>
  <c r="G17"/>
  <c r="F18"/>
  <c r="F3"/>
  <c r="G14" i="2"/>
  <c r="H14"/>
  <c r="I14"/>
  <c r="J14"/>
  <c r="K14"/>
  <c r="L14"/>
  <c r="M14"/>
  <c r="N14"/>
  <c r="O14"/>
  <c r="P14"/>
  <c r="Q14"/>
  <c r="R14"/>
  <c r="S14"/>
  <c r="T14"/>
  <c r="U14"/>
  <c r="V14"/>
  <c r="W14"/>
  <c r="X14"/>
  <c r="Y14"/>
  <c r="Z14"/>
  <c r="AA14"/>
  <c r="AB14"/>
  <c r="AC14"/>
  <c r="AD14"/>
  <c r="AE14"/>
  <c r="AF14"/>
  <c r="AG14"/>
  <c r="AH14"/>
  <c r="AI14"/>
  <c r="F14"/>
  <c r="G3" i="3"/>
  <c r="E14" i="2"/>
  <c r="F3"/>
  <c r="G18" i="22"/>
  <c r="H18"/>
  <c r="I18"/>
  <c r="J18"/>
  <c r="K18"/>
  <c r="L18"/>
  <c r="M18"/>
  <c r="N18"/>
  <c r="O18"/>
  <c r="P18"/>
  <c r="Q18"/>
  <c r="R18"/>
  <c r="S18"/>
  <c r="T18"/>
  <c r="U18"/>
  <c r="V18"/>
  <c r="W18"/>
  <c r="X18"/>
  <c r="Y18"/>
  <c r="Z18"/>
  <c r="AA18"/>
  <c r="AB18"/>
  <c r="AC18"/>
  <c r="AD18"/>
  <c r="AE18"/>
  <c r="AF18"/>
  <c r="AG18"/>
  <c r="AH18"/>
  <c r="AI18"/>
  <c r="F18"/>
  <c r="E18"/>
  <c r="I18" i="21"/>
  <c r="AI14" i="9"/>
  <c r="AH14"/>
  <c r="AG14"/>
  <c r="AF14"/>
  <c r="AE14"/>
  <c r="AD14"/>
  <c r="AC14"/>
  <c r="AB14"/>
  <c r="AA14"/>
  <c r="Z14"/>
  <c r="Y14"/>
  <c r="X14"/>
  <c r="W14"/>
  <c r="V14"/>
  <c r="U14"/>
  <c r="T14"/>
  <c r="S14"/>
  <c r="R14"/>
  <c r="Q14"/>
  <c r="P14"/>
  <c r="O14"/>
  <c r="N14"/>
  <c r="M14"/>
  <c r="L14"/>
  <c r="K14"/>
  <c r="J14"/>
  <c r="I14"/>
  <c r="H14"/>
  <c r="G14"/>
  <c r="F14"/>
  <c r="E14"/>
  <c r="AI13"/>
  <c r="AH13"/>
  <c r="AG13"/>
  <c r="AF13"/>
  <c r="AE13"/>
  <c r="AD13"/>
  <c r="AC13"/>
  <c r="AB13"/>
  <c r="AA13"/>
  <c r="Z13"/>
  <c r="Y13"/>
  <c r="X13"/>
  <c r="W13"/>
  <c r="V13"/>
  <c r="U13"/>
  <c r="T13"/>
  <c r="S13"/>
  <c r="R13"/>
  <c r="Q13"/>
  <c r="P13"/>
  <c r="O13"/>
  <c r="N13"/>
  <c r="M13"/>
  <c r="L13"/>
  <c r="K13"/>
  <c r="J13"/>
  <c r="I13"/>
  <c r="H13"/>
  <c r="G13"/>
  <c r="F13"/>
  <c r="E13"/>
  <c r="AI12"/>
  <c r="AH12"/>
  <c r="AG12"/>
  <c r="AF12"/>
  <c r="AE12"/>
  <c r="AD12"/>
  <c r="AC12"/>
  <c r="AB12"/>
  <c r="AA12"/>
  <c r="Z12"/>
  <c r="Y12"/>
  <c r="X12"/>
  <c r="W12"/>
  <c r="V12"/>
  <c r="U12"/>
  <c r="T12"/>
  <c r="S12"/>
  <c r="R12"/>
  <c r="Q12"/>
  <c r="P12"/>
  <c r="O12"/>
  <c r="N12"/>
  <c r="M12"/>
  <c r="L12"/>
  <c r="K12"/>
  <c r="J12"/>
  <c r="I12"/>
  <c r="H12"/>
  <c r="G12"/>
  <c r="F12"/>
  <c r="E12"/>
  <c r="AI11"/>
  <c r="AH11"/>
  <c r="AG11"/>
  <c r="AF11"/>
  <c r="AE11"/>
  <c r="AD11"/>
  <c r="AC11"/>
  <c r="AB11"/>
  <c r="AA11"/>
  <c r="Z11"/>
  <c r="Y11"/>
  <c r="X11"/>
  <c r="W11"/>
  <c r="V11"/>
  <c r="U11"/>
  <c r="T11"/>
  <c r="S11"/>
  <c r="R11"/>
  <c r="Q11"/>
  <c r="P11"/>
  <c r="O11"/>
  <c r="N11"/>
  <c r="M11"/>
  <c r="L11"/>
  <c r="K11"/>
  <c r="J11"/>
  <c r="I11"/>
  <c r="H11"/>
  <c r="G11"/>
  <c r="F11"/>
  <c r="E11"/>
  <c r="AI10"/>
  <c r="AH10"/>
  <c r="AG10"/>
  <c r="AF10"/>
  <c r="AE10"/>
  <c r="AD10"/>
  <c r="AC10"/>
  <c r="AB10"/>
  <c r="AA10"/>
  <c r="Z10"/>
  <c r="Y10"/>
  <c r="X10"/>
  <c r="W10"/>
  <c r="V10"/>
  <c r="U10"/>
  <c r="T10"/>
  <c r="S10"/>
  <c r="R10"/>
  <c r="Q10"/>
  <c r="P10"/>
  <c r="O10"/>
  <c r="N10"/>
  <c r="M10"/>
  <c r="L10"/>
  <c r="K10"/>
  <c r="J10"/>
  <c r="I10"/>
  <c r="H10"/>
  <c r="G10"/>
  <c r="F10"/>
  <c r="E10"/>
  <c r="AI9"/>
  <c r="AH9"/>
  <c r="AG9"/>
  <c r="AF9"/>
  <c r="AE9"/>
  <c r="AD9"/>
  <c r="AC9"/>
  <c r="AB9"/>
  <c r="AA9"/>
  <c r="Z9"/>
  <c r="Y9"/>
  <c r="X9"/>
  <c r="W9"/>
  <c r="V9"/>
  <c r="U9"/>
  <c r="T9"/>
  <c r="S9"/>
  <c r="R9"/>
  <c r="Q9"/>
  <c r="P9"/>
  <c r="O9"/>
  <c r="N9"/>
  <c r="M9"/>
  <c r="L9"/>
  <c r="K9"/>
  <c r="J9"/>
  <c r="I9"/>
  <c r="H9"/>
  <c r="G9"/>
  <c r="F9"/>
  <c r="E9"/>
  <c r="AI8"/>
  <c r="AH8"/>
  <c r="AG8"/>
  <c r="AF8"/>
  <c r="AE8"/>
  <c r="AD8"/>
  <c r="AC8"/>
  <c r="AB8"/>
  <c r="AA8"/>
  <c r="Z8"/>
  <c r="Y8"/>
  <c r="X8"/>
  <c r="W8"/>
  <c r="V8"/>
  <c r="U8"/>
  <c r="T8"/>
  <c r="S8"/>
  <c r="R8"/>
  <c r="Q8"/>
  <c r="P8"/>
  <c r="O8"/>
  <c r="N8"/>
  <c r="M8"/>
  <c r="L8"/>
  <c r="K8"/>
  <c r="J8"/>
  <c r="I8"/>
  <c r="H8"/>
  <c r="G8"/>
  <c r="F8"/>
  <c r="E8"/>
  <c r="AI7"/>
  <c r="AH7"/>
  <c r="AG7"/>
  <c r="AF7"/>
  <c r="AE7"/>
  <c r="AD7"/>
  <c r="AC7"/>
  <c r="AB7"/>
  <c r="AA7"/>
  <c r="Z7"/>
  <c r="Y7"/>
  <c r="X7"/>
  <c r="W7"/>
  <c r="V7"/>
  <c r="U7"/>
  <c r="T7"/>
  <c r="S7"/>
  <c r="R7"/>
  <c r="Q7"/>
  <c r="P7"/>
  <c r="O7"/>
  <c r="N7"/>
  <c r="M7"/>
  <c r="L7"/>
  <c r="K7"/>
  <c r="J7"/>
  <c r="I7"/>
  <c r="H7"/>
  <c r="G7"/>
  <c r="F7"/>
  <c r="E7"/>
  <c r="AI6"/>
  <c r="AH6"/>
  <c r="AG6"/>
  <c r="AF6"/>
  <c r="AE6"/>
  <c r="AD6"/>
  <c r="AC6"/>
  <c r="AB6"/>
  <c r="AA6"/>
  <c r="Z6"/>
  <c r="Y6"/>
  <c r="X6"/>
  <c r="W6"/>
  <c r="V6"/>
  <c r="U6"/>
  <c r="T6"/>
  <c r="S6"/>
  <c r="R6"/>
  <c r="Q6"/>
  <c r="P6"/>
  <c r="O6"/>
  <c r="N6"/>
  <c r="M6"/>
  <c r="L6"/>
  <c r="K6"/>
  <c r="J6"/>
  <c r="I6"/>
  <c r="H6"/>
  <c r="G6"/>
  <c r="F6"/>
  <c r="E6"/>
  <c r="AI5"/>
  <c r="AH5"/>
  <c r="AG5"/>
  <c r="AF5"/>
  <c r="AE5"/>
  <c r="AD5"/>
  <c r="AC5"/>
  <c r="AB5"/>
  <c r="AA5"/>
  <c r="Z5"/>
  <c r="Y5"/>
  <c r="X5"/>
  <c r="W5"/>
  <c r="V5"/>
  <c r="U5"/>
  <c r="T5"/>
  <c r="S5"/>
  <c r="R5"/>
  <c r="Q5"/>
  <c r="P5"/>
  <c r="O5"/>
  <c r="N5"/>
  <c r="M5"/>
  <c r="L5"/>
  <c r="K5"/>
  <c r="J5"/>
  <c r="I5"/>
  <c r="H5"/>
  <c r="G5"/>
  <c r="F5"/>
  <c r="E5"/>
  <c r="AI4"/>
  <c r="AH4"/>
  <c r="AG4"/>
  <c r="AF4"/>
  <c r="AE4"/>
  <c r="AD4"/>
  <c r="AC4"/>
  <c r="AB4"/>
  <c r="AA4"/>
  <c r="Z4"/>
  <c r="Y4"/>
  <c r="X4"/>
  <c r="W4"/>
  <c r="V4"/>
  <c r="U4"/>
  <c r="T4"/>
  <c r="S4"/>
  <c r="R4"/>
  <c r="Q4"/>
  <c r="P4"/>
  <c r="O4"/>
  <c r="N4"/>
  <c r="M4"/>
  <c r="L4"/>
  <c r="K4"/>
  <c r="J4"/>
  <c r="I4"/>
  <c r="H4"/>
  <c r="G4"/>
  <c r="F4"/>
  <c r="E4"/>
  <c r="AI3"/>
  <c r="AH3"/>
  <c r="AG3"/>
  <c r="AF3"/>
  <c r="AE3"/>
  <c r="AD3"/>
  <c r="AC3"/>
  <c r="AB3"/>
  <c r="AA3"/>
  <c r="Z3"/>
  <c r="Y3"/>
  <c r="X3"/>
  <c r="W3"/>
  <c r="V3"/>
  <c r="U3"/>
  <c r="T3"/>
  <c r="S3"/>
  <c r="R3"/>
  <c r="Q3"/>
  <c r="P3"/>
  <c r="O3"/>
  <c r="N3"/>
  <c r="M3"/>
  <c r="L3"/>
  <c r="K3"/>
  <c r="J3"/>
  <c r="I3"/>
  <c r="H3"/>
  <c r="G3"/>
  <c r="F3"/>
  <c r="E3"/>
  <c r="AI14" i="14"/>
  <c r="AH14"/>
  <c r="AG14"/>
  <c r="AF14"/>
  <c r="AE14"/>
  <c r="AD14"/>
  <c r="AC14"/>
  <c r="AB14"/>
  <c r="AA14"/>
  <c r="Z14"/>
  <c r="Y14"/>
  <c r="X14"/>
  <c r="W14"/>
  <c r="V14"/>
  <c r="U14"/>
  <c r="T14"/>
  <c r="S14"/>
  <c r="R14"/>
  <c r="Q14"/>
  <c r="P14"/>
  <c r="O14"/>
  <c r="N14"/>
  <c r="M14"/>
  <c r="L14"/>
  <c r="K14"/>
  <c r="J14"/>
  <c r="I14"/>
  <c r="H14"/>
  <c r="G14"/>
  <c r="F14"/>
  <c r="E14"/>
  <c r="AI13"/>
  <c r="AH13"/>
  <c r="AG13"/>
  <c r="AF13"/>
  <c r="AE13"/>
  <c r="AD13"/>
  <c r="AC13"/>
  <c r="AB13"/>
  <c r="AA13"/>
  <c r="Z13"/>
  <c r="Y13"/>
  <c r="X13"/>
  <c r="W13"/>
  <c r="V13"/>
  <c r="U13"/>
  <c r="T13"/>
  <c r="S13"/>
  <c r="R13"/>
  <c r="Q13"/>
  <c r="P13"/>
  <c r="O13"/>
  <c r="N13"/>
  <c r="M13"/>
  <c r="L13"/>
  <c r="K13"/>
  <c r="J13"/>
  <c r="I13"/>
  <c r="H13"/>
  <c r="G13"/>
  <c r="F13"/>
  <c r="E13"/>
  <c r="AI12"/>
  <c r="AH12"/>
  <c r="AG12"/>
  <c r="AF12"/>
  <c r="AE12"/>
  <c r="AD12"/>
  <c r="AC12"/>
  <c r="AB12"/>
  <c r="AA12"/>
  <c r="Z12"/>
  <c r="Y12"/>
  <c r="X12"/>
  <c r="W12"/>
  <c r="V12"/>
  <c r="U12"/>
  <c r="T12"/>
  <c r="S12"/>
  <c r="R12"/>
  <c r="Q12"/>
  <c r="P12"/>
  <c r="O12"/>
  <c r="N12"/>
  <c r="M12"/>
  <c r="L12"/>
  <c r="K12"/>
  <c r="J12"/>
  <c r="I12"/>
  <c r="H12"/>
  <c r="G12"/>
  <c r="F12"/>
  <c r="E12"/>
  <c r="AI11"/>
  <c r="AH11"/>
  <c r="AG11"/>
  <c r="AF11"/>
  <c r="AE11"/>
  <c r="AD11"/>
  <c r="AC11"/>
  <c r="AB11"/>
  <c r="AA11"/>
  <c r="Z11"/>
  <c r="Y11"/>
  <c r="X11"/>
  <c r="W11"/>
  <c r="V11"/>
  <c r="U11"/>
  <c r="T11"/>
  <c r="S11"/>
  <c r="R11"/>
  <c r="Q11"/>
  <c r="P11"/>
  <c r="O11"/>
  <c r="N11"/>
  <c r="M11"/>
  <c r="L11"/>
  <c r="K11"/>
  <c r="J11"/>
  <c r="I11"/>
  <c r="H11"/>
  <c r="G11"/>
  <c r="F11"/>
  <c r="E11"/>
  <c r="AI10"/>
  <c r="AH10"/>
  <c r="AG10"/>
  <c r="AF10"/>
  <c r="AE10"/>
  <c r="AD10"/>
  <c r="AC10"/>
  <c r="AB10"/>
  <c r="AA10"/>
  <c r="Z10"/>
  <c r="Y10"/>
  <c r="X10"/>
  <c r="W10"/>
  <c r="V10"/>
  <c r="U10"/>
  <c r="T10"/>
  <c r="S10"/>
  <c r="R10"/>
  <c r="Q10"/>
  <c r="P10"/>
  <c r="O10"/>
  <c r="N10"/>
  <c r="M10"/>
  <c r="L10"/>
  <c r="K10"/>
  <c r="J10"/>
  <c r="I10"/>
  <c r="H10"/>
  <c r="G10"/>
  <c r="F10"/>
  <c r="E10"/>
  <c r="AI9"/>
  <c r="AH9"/>
  <c r="AG9"/>
  <c r="AF9"/>
  <c r="AE9"/>
  <c r="AD9"/>
  <c r="AC9"/>
  <c r="AB9"/>
  <c r="AA9"/>
  <c r="Z9"/>
  <c r="Y9"/>
  <c r="X9"/>
  <c r="W9"/>
  <c r="V9"/>
  <c r="U9"/>
  <c r="T9"/>
  <c r="S9"/>
  <c r="R9"/>
  <c r="Q9"/>
  <c r="P9"/>
  <c r="O9"/>
  <c r="N9"/>
  <c r="M9"/>
  <c r="L9"/>
  <c r="K9"/>
  <c r="J9"/>
  <c r="I9"/>
  <c r="H9"/>
  <c r="G9"/>
  <c r="F9"/>
  <c r="E9"/>
  <c r="AI8"/>
  <c r="AH8"/>
  <c r="AG8"/>
  <c r="AF8"/>
  <c r="AE8"/>
  <c r="AD8"/>
  <c r="AC8"/>
  <c r="AB8"/>
  <c r="AA8"/>
  <c r="Z8"/>
  <c r="Y8"/>
  <c r="X8"/>
  <c r="W8"/>
  <c r="V8"/>
  <c r="U8"/>
  <c r="T8"/>
  <c r="S8"/>
  <c r="R8"/>
  <c r="Q8"/>
  <c r="P8"/>
  <c r="O8"/>
  <c r="N8"/>
  <c r="M8"/>
  <c r="L8"/>
  <c r="K8"/>
  <c r="J8"/>
  <c r="I8"/>
  <c r="H8"/>
  <c r="G8"/>
  <c r="F8"/>
  <c r="E8"/>
  <c r="AI7"/>
  <c r="AH7"/>
  <c r="AG7"/>
  <c r="AF7"/>
  <c r="AE7"/>
  <c r="AD7"/>
  <c r="AC7"/>
  <c r="AB7"/>
  <c r="AA7"/>
  <c r="Z7"/>
  <c r="Y7"/>
  <c r="X7"/>
  <c r="W7"/>
  <c r="V7"/>
  <c r="U7"/>
  <c r="T7"/>
  <c r="S7"/>
  <c r="R7"/>
  <c r="Q7"/>
  <c r="P7"/>
  <c r="O7"/>
  <c r="N7"/>
  <c r="M7"/>
  <c r="L7"/>
  <c r="K7"/>
  <c r="J7"/>
  <c r="I7"/>
  <c r="H7"/>
  <c r="G7"/>
  <c r="F7"/>
  <c r="E7"/>
  <c r="AI6"/>
  <c r="AH6"/>
  <c r="AG6"/>
  <c r="AF6"/>
  <c r="AE6"/>
  <c r="AD6"/>
  <c r="AC6"/>
  <c r="AB6"/>
  <c r="AA6"/>
  <c r="Z6"/>
  <c r="Y6"/>
  <c r="X6"/>
  <c r="W6"/>
  <c r="V6"/>
  <c r="U6"/>
  <c r="T6"/>
  <c r="S6"/>
  <c r="R6"/>
  <c r="Q6"/>
  <c r="P6"/>
  <c r="O6"/>
  <c r="N6"/>
  <c r="M6"/>
  <c r="L6"/>
  <c r="K6"/>
  <c r="J6"/>
  <c r="I6"/>
  <c r="H6"/>
  <c r="G6"/>
  <c r="F6"/>
  <c r="E6"/>
  <c r="AI5"/>
  <c r="AH5"/>
  <c r="AG5"/>
  <c r="AF5"/>
  <c r="AE5"/>
  <c r="AD5"/>
  <c r="AC5"/>
  <c r="AB5"/>
  <c r="AA5"/>
  <c r="Z5"/>
  <c r="Y5"/>
  <c r="X5"/>
  <c r="W5"/>
  <c r="V5"/>
  <c r="U5"/>
  <c r="T5"/>
  <c r="S5"/>
  <c r="R5"/>
  <c r="Q5"/>
  <c r="P5"/>
  <c r="O5"/>
  <c r="N5"/>
  <c r="M5"/>
  <c r="L5"/>
  <c r="K5"/>
  <c r="J5"/>
  <c r="I5"/>
  <c r="H5"/>
  <c r="G5"/>
  <c r="F5"/>
  <c r="E5"/>
  <c r="AI4"/>
  <c r="AH4"/>
  <c r="AG4"/>
  <c r="AF4"/>
  <c r="AE4"/>
  <c r="AD4"/>
  <c r="AC4"/>
  <c r="AB4"/>
  <c r="AA4"/>
  <c r="Z4"/>
  <c r="Y4"/>
  <c r="X4"/>
  <c r="W4"/>
  <c r="V4"/>
  <c r="U4"/>
  <c r="T4"/>
  <c r="S4"/>
  <c r="R4"/>
  <c r="Q4"/>
  <c r="P4"/>
  <c r="O4"/>
  <c r="N4"/>
  <c r="M4"/>
  <c r="L4"/>
  <c r="K4"/>
  <c r="J4"/>
  <c r="I4"/>
  <c r="H4"/>
  <c r="G4"/>
  <c r="F4"/>
  <c r="E4"/>
  <c r="AI3"/>
  <c r="AH3"/>
  <c r="AG3"/>
  <c r="AF3"/>
  <c r="AE3"/>
  <c r="AD3"/>
  <c r="AC3"/>
  <c r="AB3"/>
  <c r="AA3"/>
  <c r="Z3"/>
  <c r="Y3"/>
  <c r="X3"/>
  <c r="W3"/>
  <c r="V3"/>
  <c r="U3"/>
  <c r="T3"/>
  <c r="S3"/>
  <c r="R3"/>
  <c r="Q3"/>
  <c r="P3"/>
  <c r="O3"/>
  <c r="N3"/>
  <c r="M3"/>
  <c r="L3"/>
  <c r="K3"/>
  <c r="J3"/>
  <c r="I3"/>
  <c r="H3"/>
  <c r="G3"/>
  <c r="F3"/>
  <c r="E3"/>
  <c r="AI14" i="17"/>
  <c r="AH14"/>
  <c r="AG14"/>
  <c r="AF14"/>
  <c r="AE14"/>
  <c r="AD14"/>
  <c r="AC14"/>
  <c r="AB14"/>
  <c r="AA14"/>
  <c r="Z14"/>
  <c r="Y14"/>
  <c r="X14"/>
  <c r="W14"/>
  <c r="V14"/>
  <c r="U14"/>
  <c r="T14"/>
  <c r="S14"/>
  <c r="R14"/>
  <c r="Q14"/>
  <c r="P14"/>
  <c r="O14"/>
  <c r="N14"/>
  <c r="M14"/>
  <c r="L14"/>
  <c r="K14"/>
  <c r="J14"/>
  <c r="I14"/>
  <c r="H14"/>
  <c r="G14"/>
  <c r="F14"/>
  <c r="E14"/>
  <c r="AI13"/>
  <c r="AH13"/>
  <c r="AG13"/>
  <c r="AF13"/>
  <c r="AE13"/>
  <c r="AD13"/>
  <c r="AC13"/>
  <c r="AB13"/>
  <c r="AA13"/>
  <c r="Z13"/>
  <c r="Y13"/>
  <c r="X13"/>
  <c r="W13"/>
  <c r="V13"/>
  <c r="U13"/>
  <c r="T13"/>
  <c r="S13"/>
  <c r="R13"/>
  <c r="Q13"/>
  <c r="P13"/>
  <c r="O13"/>
  <c r="N13"/>
  <c r="M13"/>
  <c r="L13"/>
  <c r="K13"/>
  <c r="J13"/>
  <c r="I13"/>
  <c r="H13"/>
  <c r="G13"/>
  <c r="F13"/>
  <c r="E13"/>
  <c r="AI12"/>
  <c r="AH12"/>
  <c r="AG12"/>
  <c r="AF12"/>
  <c r="AE12"/>
  <c r="AD12"/>
  <c r="AC12"/>
  <c r="AB12"/>
  <c r="AA12"/>
  <c r="Z12"/>
  <c r="Y12"/>
  <c r="X12"/>
  <c r="W12"/>
  <c r="V12"/>
  <c r="U12"/>
  <c r="T12"/>
  <c r="S12"/>
  <c r="R12"/>
  <c r="Q12"/>
  <c r="P12"/>
  <c r="O12"/>
  <c r="N12"/>
  <c r="M12"/>
  <c r="L12"/>
  <c r="K12"/>
  <c r="J12"/>
  <c r="I12"/>
  <c r="H12"/>
  <c r="G12"/>
  <c r="F12"/>
  <c r="E12"/>
  <c r="AI11"/>
  <c r="AH11"/>
  <c r="AG11"/>
  <c r="AF11"/>
  <c r="AE11"/>
  <c r="AD11"/>
  <c r="AC11"/>
  <c r="AB11"/>
  <c r="AA11"/>
  <c r="Z11"/>
  <c r="Y11"/>
  <c r="X11"/>
  <c r="W11"/>
  <c r="V11"/>
  <c r="U11"/>
  <c r="T11"/>
  <c r="S11"/>
  <c r="R11"/>
  <c r="Q11"/>
  <c r="P11"/>
  <c r="O11"/>
  <c r="N11"/>
  <c r="M11"/>
  <c r="L11"/>
  <c r="K11"/>
  <c r="J11"/>
  <c r="I11"/>
  <c r="H11"/>
  <c r="G11"/>
  <c r="F11"/>
  <c r="E11"/>
  <c r="AI10"/>
  <c r="AH10"/>
  <c r="AG10"/>
  <c r="AF10"/>
  <c r="AE10"/>
  <c r="AD10"/>
  <c r="AC10"/>
  <c r="AB10"/>
  <c r="AA10"/>
  <c r="Z10"/>
  <c r="Y10"/>
  <c r="X10"/>
  <c r="W10"/>
  <c r="V10"/>
  <c r="U10"/>
  <c r="T10"/>
  <c r="S10"/>
  <c r="R10"/>
  <c r="Q10"/>
  <c r="P10"/>
  <c r="O10"/>
  <c r="N10"/>
  <c r="M10"/>
  <c r="L10"/>
  <c r="K10"/>
  <c r="J10"/>
  <c r="I10"/>
  <c r="H10"/>
  <c r="G10"/>
  <c r="F10"/>
  <c r="E10"/>
  <c r="AI9"/>
  <c r="AH9"/>
  <c r="AG9"/>
  <c r="AF9"/>
  <c r="AE9"/>
  <c r="AD9"/>
  <c r="AC9"/>
  <c r="AB9"/>
  <c r="AA9"/>
  <c r="Z9"/>
  <c r="Y9"/>
  <c r="X9"/>
  <c r="W9"/>
  <c r="V9"/>
  <c r="U9"/>
  <c r="T9"/>
  <c r="S9"/>
  <c r="R9"/>
  <c r="Q9"/>
  <c r="P9"/>
  <c r="O9"/>
  <c r="N9"/>
  <c r="M9"/>
  <c r="L9"/>
  <c r="K9"/>
  <c r="J9"/>
  <c r="I9"/>
  <c r="H9"/>
  <c r="G9"/>
  <c r="F9"/>
  <c r="E9"/>
  <c r="AI8"/>
  <c r="AH8"/>
  <c r="AG8"/>
  <c r="AF8"/>
  <c r="AE8"/>
  <c r="AD8"/>
  <c r="AC8"/>
  <c r="AB8"/>
  <c r="AA8"/>
  <c r="Z8"/>
  <c r="Y8"/>
  <c r="X8"/>
  <c r="W8"/>
  <c r="V8"/>
  <c r="U8"/>
  <c r="T8"/>
  <c r="S8"/>
  <c r="R8"/>
  <c r="Q8"/>
  <c r="P8"/>
  <c r="O8"/>
  <c r="N8"/>
  <c r="M8"/>
  <c r="L8"/>
  <c r="K8"/>
  <c r="J8"/>
  <c r="I8"/>
  <c r="H8"/>
  <c r="G8"/>
  <c r="F8"/>
  <c r="E8"/>
  <c r="AI7"/>
  <c r="AH7"/>
  <c r="AG7"/>
  <c r="AF7"/>
  <c r="AE7"/>
  <c r="AD7"/>
  <c r="AC7"/>
  <c r="AB7"/>
  <c r="AA7"/>
  <c r="Z7"/>
  <c r="Y7"/>
  <c r="X7"/>
  <c r="W7"/>
  <c r="V7"/>
  <c r="U7"/>
  <c r="T7"/>
  <c r="S7"/>
  <c r="R7"/>
  <c r="Q7"/>
  <c r="P7"/>
  <c r="O7"/>
  <c r="N7"/>
  <c r="M7"/>
  <c r="L7"/>
  <c r="K7"/>
  <c r="J7"/>
  <c r="I7"/>
  <c r="H7"/>
  <c r="G7"/>
  <c r="F7"/>
  <c r="E7"/>
  <c r="AI6"/>
  <c r="AH6"/>
  <c r="AG6"/>
  <c r="AF6"/>
  <c r="AE6"/>
  <c r="AD6"/>
  <c r="AC6"/>
  <c r="AB6"/>
  <c r="AA6"/>
  <c r="Z6"/>
  <c r="Y6"/>
  <c r="X6"/>
  <c r="W6"/>
  <c r="V6"/>
  <c r="U6"/>
  <c r="T6"/>
  <c r="S6"/>
  <c r="R6"/>
  <c r="Q6"/>
  <c r="P6"/>
  <c r="O6"/>
  <c r="N6"/>
  <c r="M6"/>
  <c r="L6"/>
  <c r="K6"/>
  <c r="J6"/>
  <c r="I6"/>
  <c r="H6"/>
  <c r="G6"/>
  <c r="F6"/>
  <c r="E6"/>
  <c r="AI5"/>
  <c r="AH5"/>
  <c r="AG5"/>
  <c r="AF5"/>
  <c r="AE5"/>
  <c r="AD5"/>
  <c r="AC5"/>
  <c r="AB5"/>
  <c r="AA5"/>
  <c r="Z5"/>
  <c r="Y5"/>
  <c r="X5"/>
  <c r="W5"/>
  <c r="V5"/>
  <c r="U5"/>
  <c r="T5"/>
  <c r="S5"/>
  <c r="R5"/>
  <c r="Q5"/>
  <c r="P5"/>
  <c r="O5"/>
  <c r="N5"/>
  <c r="M5"/>
  <c r="L5"/>
  <c r="K5"/>
  <c r="J5"/>
  <c r="I5"/>
  <c r="H5"/>
  <c r="G5"/>
  <c r="F5"/>
  <c r="E5"/>
  <c r="AI4"/>
  <c r="AH4"/>
  <c r="AG4"/>
  <c r="AF4"/>
  <c r="AE4"/>
  <c r="AD4"/>
  <c r="AC4"/>
  <c r="AB4"/>
  <c r="AA4"/>
  <c r="Z4"/>
  <c r="Y4"/>
  <c r="X4"/>
  <c r="W4"/>
  <c r="V4"/>
  <c r="U4"/>
  <c r="T4"/>
  <c r="S4"/>
  <c r="R4"/>
  <c r="Q4"/>
  <c r="P4"/>
  <c r="O4"/>
  <c r="N4"/>
  <c r="M4"/>
  <c r="L4"/>
  <c r="K4"/>
  <c r="J4"/>
  <c r="I4"/>
  <c r="H4"/>
  <c r="G4"/>
  <c r="F4"/>
  <c r="E4"/>
  <c r="AI3"/>
  <c r="AH3"/>
  <c r="AG3"/>
  <c r="AF3"/>
  <c r="AE3"/>
  <c r="AD3"/>
  <c r="AC3"/>
  <c r="AB3"/>
  <c r="AA3"/>
  <c r="Z3"/>
  <c r="Y3"/>
  <c r="X3"/>
  <c r="W3"/>
  <c r="V3"/>
  <c r="U3"/>
  <c r="T3"/>
  <c r="S3"/>
  <c r="R3"/>
  <c r="Q3"/>
  <c r="P3"/>
  <c r="O3"/>
  <c r="N3"/>
  <c r="M3"/>
  <c r="L3"/>
  <c r="K3"/>
  <c r="J3"/>
  <c r="I3"/>
  <c r="H3"/>
  <c r="G3"/>
  <c r="F3"/>
  <c r="E3"/>
  <c r="F6" i="20"/>
  <c r="G3"/>
  <c r="H3"/>
  <c r="I3"/>
  <c r="J3"/>
  <c r="K3"/>
  <c r="L3"/>
  <c r="M3"/>
  <c r="N3"/>
  <c r="O3"/>
  <c r="P3"/>
  <c r="Q3"/>
  <c r="R3"/>
  <c r="S3"/>
  <c r="T3"/>
  <c r="U3"/>
  <c r="V3"/>
  <c r="W3"/>
  <c r="X3"/>
  <c r="Y3"/>
  <c r="Z3"/>
  <c r="AA3"/>
  <c r="AB3"/>
  <c r="AC3"/>
  <c r="AD3"/>
  <c r="AE3"/>
  <c r="AF3"/>
  <c r="AG3"/>
  <c r="AH3"/>
  <c r="AI3"/>
  <c r="G4"/>
  <c r="H4"/>
  <c r="I4"/>
  <c r="J4"/>
  <c r="K4"/>
  <c r="L4"/>
  <c r="M4"/>
  <c r="N4"/>
  <c r="O4"/>
  <c r="P4"/>
  <c r="Q4"/>
  <c r="R4"/>
  <c r="S4"/>
  <c r="T4"/>
  <c r="U4"/>
  <c r="V4"/>
  <c r="W4"/>
  <c r="X4"/>
  <c r="Y4"/>
  <c r="Z4"/>
  <c r="AA4"/>
  <c r="AB4"/>
  <c r="AC4"/>
  <c r="AD4"/>
  <c r="AE4"/>
  <c r="AF4"/>
  <c r="AG4"/>
  <c r="AH4"/>
  <c r="AI4"/>
  <c r="G5"/>
  <c r="H5"/>
  <c r="I5"/>
  <c r="J5"/>
  <c r="K5"/>
  <c r="L5"/>
  <c r="M5"/>
  <c r="N5"/>
  <c r="O5"/>
  <c r="P5"/>
  <c r="Q5"/>
  <c r="R5"/>
  <c r="S5"/>
  <c r="T5"/>
  <c r="U5"/>
  <c r="V5"/>
  <c r="W5"/>
  <c r="X5"/>
  <c r="Y5"/>
  <c r="Z5"/>
  <c r="AA5"/>
  <c r="AB5"/>
  <c r="AC5"/>
  <c r="AD5"/>
  <c r="AE5"/>
  <c r="AF5"/>
  <c r="AG5"/>
  <c r="AH5"/>
  <c r="AI5"/>
  <c r="G6"/>
  <c r="H6"/>
  <c r="I6"/>
  <c r="J6"/>
  <c r="K6"/>
  <c r="L6"/>
  <c r="M6"/>
  <c r="N6"/>
  <c r="O6"/>
  <c r="P6"/>
  <c r="Q6"/>
  <c r="R6"/>
  <c r="S6"/>
  <c r="T6"/>
  <c r="U6"/>
  <c r="V6"/>
  <c r="W6"/>
  <c r="X6"/>
  <c r="Y6"/>
  <c r="Z6"/>
  <c r="AA6"/>
  <c r="AB6"/>
  <c r="AC6"/>
  <c r="AD6"/>
  <c r="AE6"/>
  <c r="AF6"/>
  <c r="AG6"/>
  <c r="AH6"/>
  <c r="AI6"/>
  <c r="G7"/>
  <c r="H7"/>
  <c r="I7"/>
  <c r="J7"/>
  <c r="K7"/>
  <c r="L7"/>
  <c r="M7"/>
  <c r="N7"/>
  <c r="O7"/>
  <c r="P7"/>
  <c r="Q7"/>
  <c r="R7"/>
  <c r="S7"/>
  <c r="T7"/>
  <c r="U7"/>
  <c r="V7"/>
  <c r="W7"/>
  <c r="X7"/>
  <c r="Y7"/>
  <c r="Z7"/>
  <c r="AA7"/>
  <c r="AB7"/>
  <c r="AC7"/>
  <c r="AD7"/>
  <c r="AE7"/>
  <c r="AF7"/>
  <c r="AG7"/>
  <c r="AH7"/>
  <c r="AI7"/>
  <c r="F7"/>
  <c r="F5"/>
  <c r="F4"/>
  <c r="F3"/>
  <c r="H18" i="21" l="1"/>
  <c r="D82" i="25"/>
  <c r="H76"/>
  <c r="I76"/>
  <c r="J76"/>
  <c r="K76"/>
  <c r="L76"/>
  <c r="M76"/>
  <c r="N76"/>
  <c r="O76"/>
  <c r="P76"/>
  <c r="Q76"/>
  <c r="R76"/>
  <c r="I77"/>
  <c r="H77"/>
  <c r="J77"/>
  <c r="L77"/>
  <c r="N77"/>
  <c r="P77"/>
  <c r="R77"/>
  <c r="H78"/>
  <c r="I78"/>
  <c r="J78"/>
  <c r="K78"/>
  <c r="L78"/>
  <c r="M78"/>
  <c r="N78"/>
  <c r="O78"/>
  <c r="P78"/>
  <c r="Q78"/>
  <c r="R78"/>
  <c r="I79"/>
  <c r="H79"/>
  <c r="J79"/>
  <c r="L79"/>
  <c r="N79"/>
  <c r="P79"/>
  <c r="R79"/>
  <c r="H80"/>
  <c r="I80"/>
  <c r="J80"/>
  <c r="K80"/>
  <c r="L80"/>
  <c r="M80"/>
  <c r="N80"/>
  <c r="O80"/>
  <c r="P80"/>
  <c r="Q80"/>
  <c r="R80"/>
  <c r="I81"/>
  <c r="H81"/>
  <c r="J81"/>
  <c r="L81"/>
  <c r="N81"/>
  <c r="P81"/>
  <c r="R81"/>
  <c r="D76"/>
  <c r="D77"/>
  <c r="D78" s="1"/>
  <c r="H66"/>
  <c r="I66"/>
  <c r="J66"/>
  <c r="K66"/>
  <c r="L66"/>
  <c r="M66"/>
  <c r="N66"/>
  <c r="O66"/>
  <c r="P66"/>
  <c r="Q66"/>
  <c r="H67"/>
  <c r="I67"/>
  <c r="J67"/>
  <c r="K67"/>
  <c r="L67"/>
  <c r="M67"/>
  <c r="N67"/>
  <c r="O67"/>
  <c r="P67"/>
  <c r="Q67"/>
  <c r="H68"/>
  <c r="I68"/>
  <c r="J68"/>
  <c r="K68"/>
  <c r="L68"/>
  <c r="M68"/>
  <c r="N68"/>
  <c r="O68"/>
  <c r="P68"/>
  <c r="Q68"/>
  <c r="H69"/>
  <c r="I69"/>
  <c r="J69"/>
  <c r="K69"/>
  <c r="L69"/>
  <c r="M69"/>
  <c r="N69"/>
  <c r="O69"/>
  <c r="P69"/>
  <c r="Q69"/>
  <c r="H70"/>
  <c r="I70"/>
  <c r="J70"/>
  <c r="K70"/>
  <c r="L70"/>
  <c r="M70"/>
  <c r="N70"/>
  <c r="O70"/>
  <c r="P70"/>
  <c r="Q70"/>
  <c r="H71"/>
  <c r="I71"/>
  <c r="J71"/>
  <c r="K71"/>
  <c r="L71"/>
  <c r="M71"/>
  <c r="N71"/>
  <c r="O71"/>
  <c r="P71"/>
  <c r="Q71"/>
  <c r="D66"/>
  <c r="D67"/>
  <c r="D68" s="1"/>
  <c r="D69" s="1"/>
  <c r="D70" s="1"/>
  <c r="D71" s="1"/>
  <c r="H51"/>
  <c r="I51"/>
  <c r="J51"/>
  <c r="K51"/>
  <c r="L51"/>
  <c r="M51"/>
  <c r="N51"/>
  <c r="O51"/>
  <c r="P51"/>
  <c r="I52"/>
  <c r="H52"/>
  <c r="J52"/>
  <c r="L52"/>
  <c r="N52"/>
  <c r="P52"/>
  <c r="H53"/>
  <c r="I53"/>
  <c r="J53"/>
  <c r="K53"/>
  <c r="L53"/>
  <c r="M53"/>
  <c r="N53"/>
  <c r="O53"/>
  <c r="P53"/>
  <c r="I54"/>
  <c r="H54"/>
  <c r="J54"/>
  <c r="L54"/>
  <c r="N54"/>
  <c r="P54"/>
  <c r="H55"/>
  <c r="I55"/>
  <c r="J55"/>
  <c r="K55"/>
  <c r="L55"/>
  <c r="M55"/>
  <c r="N55"/>
  <c r="O55"/>
  <c r="P55"/>
  <c r="I56"/>
  <c r="H56"/>
  <c r="J56"/>
  <c r="L56"/>
  <c r="N56"/>
  <c r="P56"/>
  <c r="D51"/>
  <c r="D52"/>
  <c r="D53" s="1"/>
  <c r="D54" s="1"/>
  <c r="D55" s="1"/>
  <c r="D56" s="1"/>
  <c r="I36"/>
  <c r="H36"/>
  <c r="J36"/>
  <c r="L36"/>
  <c r="N36"/>
  <c r="I37"/>
  <c r="H37"/>
  <c r="J37"/>
  <c r="L37"/>
  <c r="N37"/>
  <c r="I38"/>
  <c r="H38"/>
  <c r="J38"/>
  <c r="L38"/>
  <c r="N38"/>
  <c r="I39"/>
  <c r="H39"/>
  <c r="J39"/>
  <c r="L39"/>
  <c r="N39"/>
  <c r="I40"/>
  <c r="H40"/>
  <c r="J40"/>
  <c r="L40"/>
  <c r="N40"/>
  <c r="I41"/>
  <c r="H41"/>
  <c r="J41"/>
  <c r="L41"/>
  <c r="N41"/>
  <c r="D36"/>
  <c r="D37"/>
  <c r="D38" s="1"/>
  <c r="D39" s="1"/>
  <c r="D40" s="1"/>
  <c r="D41" s="1"/>
  <c r="H25"/>
  <c r="I25"/>
  <c r="J25"/>
  <c r="K25"/>
  <c r="L25"/>
  <c r="M25"/>
  <c r="N25"/>
  <c r="I26"/>
  <c r="H26"/>
  <c r="J26"/>
  <c r="L26"/>
  <c r="N26"/>
  <c r="D25"/>
  <c r="D26"/>
  <c r="D83"/>
  <c r="K4"/>
  <c r="D4"/>
  <c r="D5" s="1"/>
  <c r="D52" i="24"/>
  <c r="D53"/>
  <c r="D54" s="1"/>
  <c r="D55" s="1"/>
  <c r="D4"/>
  <c r="I3" i="21"/>
  <c r="D4" i="23"/>
  <c r="L4" s="1"/>
  <c r="G3" i="22"/>
  <c r="H3"/>
  <c r="I3"/>
  <c r="J3"/>
  <c r="K3"/>
  <c r="L3"/>
  <c r="M3"/>
  <c r="N3"/>
  <c r="O3"/>
  <c r="P3"/>
  <c r="Q3"/>
  <c r="R3"/>
  <c r="S3"/>
  <c r="T3"/>
  <c r="U3"/>
  <c r="V3"/>
  <c r="W3"/>
  <c r="X3"/>
  <c r="Y3"/>
  <c r="Z3"/>
  <c r="AA3"/>
  <c r="AB3"/>
  <c r="AC3"/>
  <c r="AD3"/>
  <c r="AE3"/>
  <c r="AF3"/>
  <c r="AG3"/>
  <c r="AH3"/>
  <c r="AI3"/>
  <c r="G4"/>
  <c r="H4"/>
  <c r="I4"/>
  <c r="J4"/>
  <c r="K4"/>
  <c r="L4"/>
  <c r="M4"/>
  <c r="N4"/>
  <c r="O4"/>
  <c r="P4"/>
  <c r="Q4"/>
  <c r="R4"/>
  <c r="S4"/>
  <c r="T4"/>
  <c r="U4"/>
  <c r="V4"/>
  <c r="W4"/>
  <c r="X4"/>
  <c r="Y4"/>
  <c r="Z4"/>
  <c r="AA4"/>
  <c r="AB4"/>
  <c r="AC4"/>
  <c r="AD4"/>
  <c r="AE4"/>
  <c r="AF4"/>
  <c r="AG4"/>
  <c r="AH4"/>
  <c r="AI4"/>
  <c r="G5"/>
  <c r="H5"/>
  <c r="I5"/>
  <c r="J5"/>
  <c r="K5"/>
  <c r="L5"/>
  <c r="M5"/>
  <c r="N5"/>
  <c r="O5"/>
  <c r="P5"/>
  <c r="Q5"/>
  <c r="R5"/>
  <c r="S5"/>
  <c r="T5"/>
  <c r="U5"/>
  <c r="V5"/>
  <c r="W5"/>
  <c r="X5"/>
  <c r="Y5"/>
  <c r="Z5"/>
  <c r="AA5"/>
  <c r="AB5"/>
  <c r="AC5"/>
  <c r="AD5"/>
  <c r="AE5"/>
  <c r="AF5"/>
  <c r="AG5"/>
  <c r="AH5"/>
  <c r="AI5"/>
  <c r="G6"/>
  <c r="H6"/>
  <c r="I6"/>
  <c r="J6"/>
  <c r="K6"/>
  <c r="L6"/>
  <c r="M6"/>
  <c r="N6"/>
  <c r="O6"/>
  <c r="P6"/>
  <c r="Q6"/>
  <c r="R6"/>
  <c r="S6"/>
  <c r="T6"/>
  <c r="U6"/>
  <c r="V6"/>
  <c r="W6"/>
  <c r="X6"/>
  <c r="Y6"/>
  <c r="Z6"/>
  <c r="AA6"/>
  <c r="AB6"/>
  <c r="AC6"/>
  <c r="AD6"/>
  <c r="AE6"/>
  <c r="AF6"/>
  <c r="AG6"/>
  <c r="AH6"/>
  <c r="AI6"/>
  <c r="G7"/>
  <c r="H7"/>
  <c r="I7"/>
  <c r="J7"/>
  <c r="K7"/>
  <c r="L7"/>
  <c r="M7"/>
  <c r="N7"/>
  <c r="O7"/>
  <c r="P7"/>
  <c r="Q7"/>
  <c r="R7"/>
  <c r="S7"/>
  <c r="T7"/>
  <c r="U7"/>
  <c r="V7"/>
  <c r="W7"/>
  <c r="X7"/>
  <c r="Y7"/>
  <c r="Z7"/>
  <c r="AA7"/>
  <c r="AB7"/>
  <c r="AC7"/>
  <c r="AD7"/>
  <c r="AE7"/>
  <c r="AF7"/>
  <c r="AG7"/>
  <c r="AH7"/>
  <c r="AI7"/>
  <c r="G8"/>
  <c r="H8"/>
  <c r="I8"/>
  <c r="J8"/>
  <c r="K8"/>
  <c r="L8"/>
  <c r="M8"/>
  <c r="N8"/>
  <c r="O8"/>
  <c r="P8"/>
  <c r="Q8"/>
  <c r="R8"/>
  <c r="S8"/>
  <c r="T8"/>
  <c r="U8"/>
  <c r="V8"/>
  <c r="W8"/>
  <c r="X8"/>
  <c r="Y8"/>
  <c r="Z8"/>
  <c r="AA8"/>
  <c r="AB8"/>
  <c r="AC8"/>
  <c r="AD8"/>
  <c r="AE8"/>
  <c r="AF8"/>
  <c r="AG8"/>
  <c r="AH8"/>
  <c r="AI8"/>
  <c r="G9"/>
  <c r="H9"/>
  <c r="I9"/>
  <c r="J9"/>
  <c r="K9"/>
  <c r="L9"/>
  <c r="M9"/>
  <c r="N9"/>
  <c r="O9"/>
  <c r="P9"/>
  <c r="Q9"/>
  <c r="R9"/>
  <c r="S9"/>
  <c r="T9"/>
  <c r="U9"/>
  <c r="V9"/>
  <c r="W9"/>
  <c r="X9"/>
  <c r="Y9"/>
  <c r="Z9"/>
  <c r="AA9"/>
  <c r="AB9"/>
  <c r="AC9"/>
  <c r="AD9"/>
  <c r="AE9"/>
  <c r="AF9"/>
  <c r="AG9"/>
  <c r="AH9"/>
  <c r="AI9"/>
  <c r="G10"/>
  <c r="H10"/>
  <c r="I10"/>
  <c r="J10"/>
  <c r="K10"/>
  <c r="L10"/>
  <c r="M10"/>
  <c r="N10"/>
  <c r="O10"/>
  <c r="P10"/>
  <c r="Q10"/>
  <c r="R10"/>
  <c r="S10"/>
  <c r="T10"/>
  <c r="U10"/>
  <c r="V10"/>
  <c r="W10"/>
  <c r="X10"/>
  <c r="Y10"/>
  <c r="Z10"/>
  <c r="AA10"/>
  <c r="AB10"/>
  <c r="AC10"/>
  <c r="AD10"/>
  <c r="AE10"/>
  <c r="AF10"/>
  <c r="AG10"/>
  <c r="AH10"/>
  <c r="AI10"/>
  <c r="G11"/>
  <c r="H11"/>
  <c r="I11"/>
  <c r="J11"/>
  <c r="K11"/>
  <c r="L11"/>
  <c r="M11"/>
  <c r="N11"/>
  <c r="O11"/>
  <c r="P11"/>
  <c r="Q11"/>
  <c r="R11"/>
  <c r="S11"/>
  <c r="T11"/>
  <c r="U11"/>
  <c r="V11"/>
  <c r="W11"/>
  <c r="X11"/>
  <c r="Y11"/>
  <c r="Z11"/>
  <c r="AA11"/>
  <c r="AB11"/>
  <c r="AC11"/>
  <c r="AD11"/>
  <c r="AE11"/>
  <c r="AF11"/>
  <c r="AG11"/>
  <c r="AH11"/>
  <c r="AI11"/>
  <c r="G12"/>
  <c r="H12"/>
  <c r="I12"/>
  <c r="J12"/>
  <c r="K12"/>
  <c r="L12"/>
  <c r="M12"/>
  <c r="N12"/>
  <c r="O12"/>
  <c r="P12"/>
  <c r="Q12"/>
  <c r="R12"/>
  <c r="S12"/>
  <c r="T12"/>
  <c r="U12"/>
  <c r="V12"/>
  <c r="W12"/>
  <c r="X12"/>
  <c r="Y12"/>
  <c r="Z12"/>
  <c r="AA12"/>
  <c r="AB12"/>
  <c r="AC12"/>
  <c r="AD12"/>
  <c r="AE12"/>
  <c r="AF12"/>
  <c r="AG12"/>
  <c r="AH12"/>
  <c r="AI12"/>
  <c r="G13"/>
  <c r="H13"/>
  <c r="I13"/>
  <c r="J13"/>
  <c r="K13"/>
  <c r="L13"/>
  <c r="M13"/>
  <c r="N13"/>
  <c r="O13"/>
  <c r="P13"/>
  <c r="Q13"/>
  <c r="R13"/>
  <c r="S13"/>
  <c r="T13"/>
  <c r="U13"/>
  <c r="V13"/>
  <c r="W13"/>
  <c r="X13"/>
  <c r="Y13"/>
  <c r="Z13"/>
  <c r="AA13"/>
  <c r="AB13"/>
  <c r="AC13"/>
  <c r="AD13"/>
  <c r="AE13"/>
  <c r="AF13"/>
  <c r="AG13"/>
  <c r="AH13"/>
  <c r="AI13"/>
  <c r="G14"/>
  <c r="H14"/>
  <c r="I14"/>
  <c r="J14"/>
  <c r="K14"/>
  <c r="L14"/>
  <c r="M14"/>
  <c r="N14"/>
  <c r="O14"/>
  <c r="P14"/>
  <c r="Q14"/>
  <c r="R14"/>
  <c r="S14"/>
  <c r="T14"/>
  <c r="U14"/>
  <c r="V14"/>
  <c r="W14"/>
  <c r="X14"/>
  <c r="Y14"/>
  <c r="Z14"/>
  <c r="AA14"/>
  <c r="AB14"/>
  <c r="AC14"/>
  <c r="AD14"/>
  <c r="AE14"/>
  <c r="AF14"/>
  <c r="AG14"/>
  <c r="AH14"/>
  <c r="AI14"/>
  <c r="G15"/>
  <c r="H15"/>
  <c r="I15"/>
  <c r="J15"/>
  <c r="K15"/>
  <c r="L15"/>
  <c r="M15"/>
  <c r="N15"/>
  <c r="O15"/>
  <c r="P15"/>
  <c r="Q15"/>
  <c r="R15"/>
  <c r="S15"/>
  <c r="T15"/>
  <c r="U15"/>
  <c r="V15"/>
  <c r="W15"/>
  <c r="X15"/>
  <c r="Y15"/>
  <c r="Z15"/>
  <c r="AA15"/>
  <c r="AB15"/>
  <c r="AC15"/>
  <c r="AD15"/>
  <c r="AE15"/>
  <c r="AF15"/>
  <c r="AG15"/>
  <c r="AH15"/>
  <c r="AI15"/>
  <c r="G16"/>
  <c r="H16"/>
  <c r="I16"/>
  <c r="J16"/>
  <c r="K16"/>
  <c r="L16"/>
  <c r="M16"/>
  <c r="N16"/>
  <c r="O16"/>
  <c r="P16"/>
  <c r="Q16"/>
  <c r="R16"/>
  <c r="S16"/>
  <c r="T16"/>
  <c r="U16"/>
  <c r="V16"/>
  <c r="W16"/>
  <c r="X16"/>
  <c r="Y16"/>
  <c r="Z16"/>
  <c r="AA16"/>
  <c r="AB16"/>
  <c r="AC16"/>
  <c r="AD16"/>
  <c r="AE16"/>
  <c r="AF16"/>
  <c r="AG16"/>
  <c r="AH16"/>
  <c r="AI16"/>
  <c r="G17"/>
  <c r="H17"/>
  <c r="I17"/>
  <c r="J17"/>
  <c r="K17"/>
  <c r="L17"/>
  <c r="M17"/>
  <c r="N17"/>
  <c r="O17"/>
  <c r="P17"/>
  <c r="Q17"/>
  <c r="R17"/>
  <c r="S17"/>
  <c r="T17"/>
  <c r="U17"/>
  <c r="V17"/>
  <c r="W17"/>
  <c r="X17"/>
  <c r="Y17"/>
  <c r="Z17"/>
  <c r="AA17"/>
  <c r="AB17"/>
  <c r="AC17"/>
  <c r="AD17"/>
  <c r="AE17"/>
  <c r="AF17"/>
  <c r="AG17"/>
  <c r="AH17"/>
  <c r="AI17"/>
  <c r="F17"/>
  <c r="F16"/>
  <c r="F15"/>
  <c r="F14"/>
  <c r="F13"/>
  <c r="F12"/>
  <c r="F11"/>
  <c r="F10"/>
  <c r="F9"/>
  <c r="F8"/>
  <c r="F7"/>
  <c r="F6"/>
  <c r="F5"/>
  <c r="F4"/>
  <c r="F3"/>
  <c r="E17"/>
  <c r="E16"/>
  <c r="E15"/>
  <c r="E14"/>
  <c r="E13"/>
  <c r="E12"/>
  <c r="E11"/>
  <c r="E10"/>
  <c r="E9"/>
  <c r="E8"/>
  <c r="E7"/>
  <c r="E6"/>
  <c r="E5"/>
  <c r="E4"/>
  <c r="E3"/>
  <c r="I17" i="21"/>
  <c r="I16"/>
  <c r="I15"/>
  <c r="I14"/>
  <c r="I13"/>
  <c r="I12"/>
  <c r="I11"/>
  <c r="I10"/>
  <c r="I9"/>
  <c r="I8"/>
  <c r="I7"/>
  <c r="I6"/>
  <c r="I5"/>
  <c r="I4"/>
  <c r="E7" i="20"/>
  <c r="E6"/>
  <c r="E5"/>
  <c r="E4"/>
  <c r="E3"/>
  <c r="Q81" i="25" l="1"/>
  <c r="O81"/>
  <c r="M81"/>
  <c r="K81"/>
  <c r="Q79"/>
  <c r="O79"/>
  <c r="M79"/>
  <c r="K79"/>
  <c r="Q77"/>
  <c r="O77"/>
  <c r="M77"/>
  <c r="K77"/>
  <c r="D79"/>
  <c r="D80" s="1"/>
  <c r="D81" s="1"/>
  <c r="D85"/>
  <c r="D84"/>
  <c r="O56"/>
  <c r="M56"/>
  <c r="K56"/>
  <c r="O54"/>
  <c r="M54"/>
  <c r="K54"/>
  <c r="O52"/>
  <c r="M52"/>
  <c r="K52"/>
  <c r="O41"/>
  <c r="M41"/>
  <c r="K41"/>
  <c r="O40"/>
  <c r="M40"/>
  <c r="K40"/>
  <c r="O39"/>
  <c r="M39"/>
  <c r="K39"/>
  <c r="O38"/>
  <c r="M38"/>
  <c r="K38"/>
  <c r="O37"/>
  <c r="M37"/>
  <c r="K37"/>
  <c r="O36"/>
  <c r="M36"/>
  <c r="K36"/>
  <c r="M26"/>
  <c r="K26"/>
  <c r="D6"/>
  <c r="H4"/>
  <c r="J4"/>
  <c r="L4"/>
  <c r="I4"/>
  <c r="L4" i="24"/>
  <c r="J4"/>
  <c r="H4"/>
  <c r="I4"/>
  <c r="D5"/>
  <c r="K4"/>
  <c r="J4" i="23"/>
  <c r="H4"/>
  <c r="K4"/>
  <c r="I4"/>
  <c r="D5"/>
  <c r="H3" i="21"/>
  <c r="H4"/>
  <c r="H5"/>
  <c r="H6"/>
  <c r="H7"/>
  <c r="H8"/>
  <c r="H9"/>
  <c r="H10"/>
  <c r="H11"/>
  <c r="H12"/>
  <c r="H13"/>
  <c r="H14"/>
  <c r="H15"/>
  <c r="H16"/>
  <c r="H17"/>
  <c r="G3" i="19"/>
  <c r="H3"/>
  <c r="I3"/>
  <c r="J3"/>
  <c r="K3"/>
  <c r="L3"/>
  <c r="M3"/>
  <c r="N3"/>
  <c r="O3"/>
  <c r="P3"/>
  <c r="Q3"/>
  <c r="R3"/>
  <c r="S3"/>
  <c r="T3"/>
  <c r="U3"/>
  <c r="V3"/>
  <c r="W3"/>
  <c r="X3"/>
  <c r="Y3"/>
  <c r="Z3"/>
  <c r="AA3"/>
  <c r="AB3"/>
  <c r="AC3"/>
  <c r="AD3"/>
  <c r="AE3"/>
  <c r="AF3"/>
  <c r="AG3"/>
  <c r="AH3"/>
  <c r="AI3"/>
  <c r="G4"/>
  <c r="H4"/>
  <c r="I4"/>
  <c r="J4"/>
  <c r="K4"/>
  <c r="L4"/>
  <c r="M4"/>
  <c r="N4"/>
  <c r="O4"/>
  <c r="P4"/>
  <c r="Q4"/>
  <c r="R4"/>
  <c r="S4"/>
  <c r="T4"/>
  <c r="U4"/>
  <c r="V4"/>
  <c r="W4"/>
  <c r="X4"/>
  <c r="Y4"/>
  <c r="Z4"/>
  <c r="AA4"/>
  <c r="AB4"/>
  <c r="AC4"/>
  <c r="AD4"/>
  <c r="AE4"/>
  <c r="AF4"/>
  <c r="AG4"/>
  <c r="AH4"/>
  <c r="AI4"/>
  <c r="G5"/>
  <c r="H5"/>
  <c r="I5"/>
  <c r="J5"/>
  <c r="K5"/>
  <c r="L5"/>
  <c r="M5"/>
  <c r="N5"/>
  <c r="O5"/>
  <c r="P5"/>
  <c r="Q5"/>
  <c r="R5"/>
  <c r="S5"/>
  <c r="T5"/>
  <c r="U5"/>
  <c r="V5"/>
  <c r="W5"/>
  <c r="X5"/>
  <c r="Y5"/>
  <c r="Z5"/>
  <c r="AA5"/>
  <c r="AB5"/>
  <c r="AC5"/>
  <c r="AD5"/>
  <c r="AE5"/>
  <c r="AF5"/>
  <c r="AG5"/>
  <c r="AH5"/>
  <c r="AI5"/>
  <c r="G6"/>
  <c r="H6"/>
  <c r="I6"/>
  <c r="J6"/>
  <c r="K6"/>
  <c r="L6"/>
  <c r="M6"/>
  <c r="N6"/>
  <c r="O6"/>
  <c r="P6"/>
  <c r="Q6"/>
  <c r="R6"/>
  <c r="S6"/>
  <c r="T6"/>
  <c r="U6"/>
  <c r="V6"/>
  <c r="W6"/>
  <c r="X6"/>
  <c r="Y6"/>
  <c r="Z6"/>
  <c r="AA6"/>
  <c r="AB6"/>
  <c r="AC6"/>
  <c r="AD6"/>
  <c r="AE6"/>
  <c r="AF6"/>
  <c r="AG6"/>
  <c r="AH6"/>
  <c r="AI6"/>
  <c r="G7"/>
  <c r="H7"/>
  <c r="I7"/>
  <c r="J7"/>
  <c r="K7"/>
  <c r="L7"/>
  <c r="M7"/>
  <c r="N7"/>
  <c r="O7"/>
  <c r="P7"/>
  <c r="Q7"/>
  <c r="R7"/>
  <c r="S7"/>
  <c r="T7"/>
  <c r="U7"/>
  <c r="V7"/>
  <c r="W7"/>
  <c r="X7"/>
  <c r="Y7"/>
  <c r="Z7"/>
  <c r="AA7"/>
  <c r="AB7"/>
  <c r="AC7"/>
  <c r="AD7"/>
  <c r="AE7"/>
  <c r="AF7"/>
  <c r="AG7"/>
  <c r="AH7"/>
  <c r="AI7"/>
  <c r="G8"/>
  <c r="H8"/>
  <c r="I8"/>
  <c r="J8"/>
  <c r="K8"/>
  <c r="L8"/>
  <c r="M8"/>
  <c r="N8"/>
  <c r="O8"/>
  <c r="P8"/>
  <c r="Q8"/>
  <c r="R8"/>
  <c r="S8"/>
  <c r="T8"/>
  <c r="U8"/>
  <c r="V8"/>
  <c r="W8"/>
  <c r="X8"/>
  <c r="Y8"/>
  <c r="Z8"/>
  <c r="AA8"/>
  <c r="AB8"/>
  <c r="AC8"/>
  <c r="AD8"/>
  <c r="AE8"/>
  <c r="AF8"/>
  <c r="AG8"/>
  <c r="AH8"/>
  <c r="AI8"/>
  <c r="G9"/>
  <c r="H9"/>
  <c r="I9"/>
  <c r="J9"/>
  <c r="K9"/>
  <c r="L9"/>
  <c r="M9"/>
  <c r="N9"/>
  <c r="O9"/>
  <c r="P9"/>
  <c r="Q9"/>
  <c r="R9"/>
  <c r="S9"/>
  <c r="T9"/>
  <c r="U9"/>
  <c r="V9"/>
  <c r="W9"/>
  <c r="X9"/>
  <c r="Y9"/>
  <c r="Z9"/>
  <c r="AA9"/>
  <c r="AB9"/>
  <c r="AC9"/>
  <c r="AD9"/>
  <c r="AE9"/>
  <c r="AF9"/>
  <c r="AG9"/>
  <c r="AH9"/>
  <c r="AI9"/>
  <c r="G10"/>
  <c r="H10"/>
  <c r="I10"/>
  <c r="J10"/>
  <c r="K10"/>
  <c r="L10"/>
  <c r="M10"/>
  <c r="N10"/>
  <c r="O10"/>
  <c r="P10"/>
  <c r="Q10"/>
  <c r="R10"/>
  <c r="S10"/>
  <c r="T10"/>
  <c r="U10"/>
  <c r="V10"/>
  <c r="W10"/>
  <c r="X10"/>
  <c r="Y10"/>
  <c r="Z10"/>
  <c r="AA10"/>
  <c r="AB10"/>
  <c r="AC10"/>
  <c r="AD10"/>
  <c r="AE10"/>
  <c r="AF10"/>
  <c r="AG10"/>
  <c r="AH10"/>
  <c r="AI10"/>
  <c r="G11"/>
  <c r="H11"/>
  <c r="I11"/>
  <c r="J11"/>
  <c r="K11"/>
  <c r="L11"/>
  <c r="M11"/>
  <c r="N11"/>
  <c r="O11"/>
  <c r="P11"/>
  <c r="Q11"/>
  <c r="R11"/>
  <c r="S11"/>
  <c r="T11"/>
  <c r="U11"/>
  <c r="V11"/>
  <c r="W11"/>
  <c r="X11"/>
  <c r="Y11"/>
  <c r="Z11"/>
  <c r="AA11"/>
  <c r="AB11"/>
  <c r="AC11"/>
  <c r="AD11"/>
  <c r="AE11"/>
  <c r="AF11"/>
  <c r="AG11"/>
  <c r="AH11"/>
  <c r="AI11"/>
  <c r="G12"/>
  <c r="H12"/>
  <c r="I12"/>
  <c r="J12"/>
  <c r="K12"/>
  <c r="L12"/>
  <c r="M12"/>
  <c r="N12"/>
  <c r="O12"/>
  <c r="P12"/>
  <c r="Q12"/>
  <c r="R12"/>
  <c r="S12"/>
  <c r="T12"/>
  <c r="U12"/>
  <c r="V12"/>
  <c r="W12"/>
  <c r="X12"/>
  <c r="Y12"/>
  <c r="Z12"/>
  <c r="AA12"/>
  <c r="AB12"/>
  <c r="AC12"/>
  <c r="AD12"/>
  <c r="AE12"/>
  <c r="AF12"/>
  <c r="AG12"/>
  <c r="AH12"/>
  <c r="AI12"/>
  <c r="G13"/>
  <c r="H13"/>
  <c r="I13"/>
  <c r="J13"/>
  <c r="K13"/>
  <c r="L13"/>
  <c r="M13"/>
  <c r="N13"/>
  <c r="O13"/>
  <c r="P13"/>
  <c r="Q13"/>
  <c r="R13"/>
  <c r="S13"/>
  <c r="T13"/>
  <c r="U13"/>
  <c r="V13"/>
  <c r="W13"/>
  <c r="X13"/>
  <c r="Y13"/>
  <c r="Z13"/>
  <c r="AA13"/>
  <c r="AB13"/>
  <c r="AC13"/>
  <c r="AD13"/>
  <c r="AE13"/>
  <c r="AF13"/>
  <c r="AG13"/>
  <c r="AH13"/>
  <c r="AI13"/>
  <c r="G14"/>
  <c r="H14"/>
  <c r="I14"/>
  <c r="J14"/>
  <c r="K14"/>
  <c r="L14"/>
  <c r="M14"/>
  <c r="N14"/>
  <c r="O14"/>
  <c r="P14"/>
  <c r="Q14"/>
  <c r="R14"/>
  <c r="S14"/>
  <c r="T14"/>
  <c r="U14"/>
  <c r="V14"/>
  <c r="W14"/>
  <c r="X14"/>
  <c r="Y14"/>
  <c r="Z14"/>
  <c r="AA14"/>
  <c r="AB14"/>
  <c r="AC14"/>
  <c r="AD14"/>
  <c r="AE14"/>
  <c r="AF14"/>
  <c r="AG14"/>
  <c r="AH14"/>
  <c r="AI14"/>
  <c r="G15"/>
  <c r="H15"/>
  <c r="I15"/>
  <c r="J15"/>
  <c r="K15"/>
  <c r="L15"/>
  <c r="M15"/>
  <c r="N15"/>
  <c r="O15"/>
  <c r="P15"/>
  <c r="Q15"/>
  <c r="R15"/>
  <c r="S15"/>
  <c r="T15"/>
  <c r="U15"/>
  <c r="V15"/>
  <c r="W15"/>
  <c r="X15"/>
  <c r="Y15"/>
  <c r="Z15"/>
  <c r="AA15"/>
  <c r="AB15"/>
  <c r="AC15"/>
  <c r="AD15"/>
  <c r="AE15"/>
  <c r="AF15"/>
  <c r="AG15"/>
  <c r="AH15"/>
  <c r="AI15"/>
  <c r="G16"/>
  <c r="H16"/>
  <c r="I16"/>
  <c r="J16"/>
  <c r="K16"/>
  <c r="L16"/>
  <c r="M16"/>
  <c r="N16"/>
  <c r="O16"/>
  <c r="P16"/>
  <c r="Q16"/>
  <c r="R16"/>
  <c r="S16"/>
  <c r="T16"/>
  <c r="U16"/>
  <c r="V16"/>
  <c r="W16"/>
  <c r="X16"/>
  <c r="Y16"/>
  <c r="Z16"/>
  <c r="AA16"/>
  <c r="AB16"/>
  <c r="AC16"/>
  <c r="AD16"/>
  <c r="AE16"/>
  <c r="AF16"/>
  <c r="AG16"/>
  <c r="AH16"/>
  <c r="AI16"/>
  <c r="G17"/>
  <c r="H17"/>
  <c r="I17"/>
  <c r="J17"/>
  <c r="K17"/>
  <c r="L17"/>
  <c r="M17"/>
  <c r="N17"/>
  <c r="O17"/>
  <c r="P17"/>
  <c r="Q17"/>
  <c r="R17"/>
  <c r="S17"/>
  <c r="T17"/>
  <c r="U17"/>
  <c r="V17"/>
  <c r="W17"/>
  <c r="X17"/>
  <c r="Y17"/>
  <c r="Z17"/>
  <c r="AA17"/>
  <c r="AB17"/>
  <c r="AC17"/>
  <c r="AD17"/>
  <c r="AE17"/>
  <c r="AF17"/>
  <c r="AG17"/>
  <c r="AH17"/>
  <c r="AI17"/>
  <c r="G18"/>
  <c r="H18"/>
  <c r="I18"/>
  <c r="J18"/>
  <c r="K18"/>
  <c r="L18"/>
  <c r="M18"/>
  <c r="N18"/>
  <c r="O18"/>
  <c r="P18"/>
  <c r="Q18"/>
  <c r="R18"/>
  <c r="S18"/>
  <c r="T18"/>
  <c r="U18"/>
  <c r="V18"/>
  <c r="W18"/>
  <c r="X18"/>
  <c r="Y18"/>
  <c r="Z18"/>
  <c r="AA18"/>
  <c r="AB18"/>
  <c r="AC18"/>
  <c r="AD18"/>
  <c r="AE18"/>
  <c r="AF18"/>
  <c r="AG18"/>
  <c r="AH18"/>
  <c r="AI18"/>
  <c r="F18"/>
  <c r="F17"/>
  <c r="F16"/>
  <c r="F15"/>
  <c r="F14"/>
  <c r="F13"/>
  <c r="F12"/>
  <c r="F11"/>
  <c r="F10"/>
  <c r="F9"/>
  <c r="F8"/>
  <c r="F7"/>
  <c r="F6"/>
  <c r="F5"/>
  <c r="F4"/>
  <c r="F3"/>
  <c r="E18"/>
  <c r="E17"/>
  <c r="E16"/>
  <c r="E15"/>
  <c r="E14"/>
  <c r="E13"/>
  <c r="E12"/>
  <c r="E11"/>
  <c r="E10"/>
  <c r="E9"/>
  <c r="E8"/>
  <c r="E7"/>
  <c r="E6"/>
  <c r="E5"/>
  <c r="E4"/>
  <c r="E3"/>
  <c r="I18" i="18"/>
  <c r="I17"/>
  <c r="I16"/>
  <c r="I15"/>
  <c r="I14"/>
  <c r="I13"/>
  <c r="I12"/>
  <c r="I11"/>
  <c r="I10"/>
  <c r="I9"/>
  <c r="I8"/>
  <c r="I7"/>
  <c r="I6"/>
  <c r="I5"/>
  <c r="I4"/>
  <c r="I3"/>
  <c r="K5" i="25" l="1"/>
  <c r="I5"/>
  <c r="L5"/>
  <c r="J5"/>
  <c r="H5"/>
  <c r="D7"/>
  <c r="D6" i="24"/>
  <c r="L5" i="23"/>
  <c r="D6"/>
  <c r="H3" i="18"/>
  <c r="H4"/>
  <c r="H5"/>
  <c r="H6"/>
  <c r="H7"/>
  <c r="H8"/>
  <c r="H9"/>
  <c r="H10"/>
  <c r="H11"/>
  <c r="H12"/>
  <c r="H13"/>
  <c r="H14"/>
  <c r="H15"/>
  <c r="H16"/>
  <c r="H17"/>
  <c r="H18"/>
  <c r="G3" i="16"/>
  <c r="H3"/>
  <c r="I3"/>
  <c r="J3"/>
  <c r="K3"/>
  <c r="L3"/>
  <c r="M3"/>
  <c r="N3"/>
  <c r="O3"/>
  <c r="P3"/>
  <c r="Q3"/>
  <c r="R3"/>
  <c r="S3"/>
  <c r="T3"/>
  <c r="U3"/>
  <c r="V3"/>
  <c r="W3"/>
  <c r="X3"/>
  <c r="Y3"/>
  <c r="Z3"/>
  <c r="AA3"/>
  <c r="AB3"/>
  <c r="AC3"/>
  <c r="AD3"/>
  <c r="AE3"/>
  <c r="AF3"/>
  <c r="AG3"/>
  <c r="AH3"/>
  <c r="AI3"/>
  <c r="G4"/>
  <c r="H4"/>
  <c r="I4"/>
  <c r="J4"/>
  <c r="K4"/>
  <c r="L4"/>
  <c r="M4"/>
  <c r="N4"/>
  <c r="O4"/>
  <c r="P4"/>
  <c r="Q4"/>
  <c r="R4"/>
  <c r="S4"/>
  <c r="T4"/>
  <c r="U4"/>
  <c r="V4"/>
  <c r="W4"/>
  <c r="X4"/>
  <c r="Y4"/>
  <c r="Z4"/>
  <c r="AA4"/>
  <c r="AB4"/>
  <c r="AC4"/>
  <c r="AD4"/>
  <c r="AE4"/>
  <c r="AF4"/>
  <c r="AG4"/>
  <c r="AH4"/>
  <c r="AI4"/>
  <c r="G5"/>
  <c r="H5"/>
  <c r="I5"/>
  <c r="J5"/>
  <c r="K5"/>
  <c r="L5"/>
  <c r="M5"/>
  <c r="N5"/>
  <c r="O5"/>
  <c r="P5"/>
  <c r="Q5"/>
  <c r="R5"/>
  <c r="S5"/>
  <c r="T5"/>
  <c r="U5"/>
  <c r="V5"/>
  <c r="W5"/>
  <c r="X5"/>
  <c r="Y5"/>
  <c r="Z5"/>
  <c r="AA5"/>
  <c r="AB5"/>
  <c r="AC5"/>
  <c r="AD5"/>
  <c r="AE5"/>
  <c r="AF5"/>
  <c r="AG5"/>
  <c r="AH5"/>
  <c r="AI5"/>
  <c r="G6"/>
  <c r="H6"/>
  <c r="I6"/>
  <c r="J6"/>
  <c r="K6"/>
  <c r="L6"/>
  <c r="M6"/>
  <c r="N6"/>
  <c r="O6"/>
  <c r="P6"/>
  <c r="Q6"/>
  <c r="R6"/>
  <c r="S6"/>
  <c r="T6"/>
  <c r="U6"/>
  <c r="V6"/>
  <c r="W6"/>
  <c r="X6"/>
  <c r="Y6"/>
  <c r="Z6"/>
  <c r="AA6"/>
  <c r="AB6"/>
  <c r="AC6"/>
  <c r="AD6"/>
  <c r="AE6"/>
  <c r="AF6"/>
  <c r="AG6"/>
  <c r="AH6"/>
  <c r="AI6"/>
  <c r="G7"/>
  <c r="H7"/>
  <c r="I7"/>
  <c r="J7"/>
  <c r="K7"/>
  <c r="L7"/>
  <c r="M7"/>
  <c r="N7"/>
  <c r="O7"/>
  <c r="P7"/>
  <c r="Q7"/>
  <c r="R7"/>
  <c r="S7"/>
  <c r="T7"/>
  <c r="U7"/>
  <c r="V7"/>
  <c r="W7"/>
  <c r="X7"/>
  <c r="Y7"/>
  <c r="Z7"/>
  <c r="AA7"/>
  <c r="AB7"/>
  <c r="AC7"/>
  <c r="AD7"/>
  <c r="AE7"/>
  <c r="AF7"/>
  <c r="AG7"/>
  <c r="AH7"/>
  <c r="AI7"/>
  <c r="G8"/>
  <c r="H8"/>
  <c r="I8"/>
  <c r="J8"/>
  <c r="K8"/>
  <c r="L8"/>
  <c r="M8"/>
  <c r="N8"/>
  <c r="O8"/>
  <c r="P8"/>
  <c r="Q8"/>
  <c r="R8"/>
  <c r="S8"/>
  <c r="T8"/>
  <c r="U8"/>
  <c r="V8"/>
  <c r="W8"/>
  <c r="X8"/>
  <c r="Y8"/>
  <c r="Z8"/>
  <c r="AA8"/>
  <c r="AB8"/>
  <c r="AC8"/>
  <c r="AD8"/>
  <c r="AE8"/>
  <c r="AF8"/>
  <c r="AG8"/>
  <c r="AH8"/>
  <c r="AI8"/>
  <c r="G9"/>
  <c r="H9"/>
  <c r="I9"/>
  <c r="J9"/>
  <c r="K9"/>
  <c r="L9"/>
  <c r="M9"/>
  <c r="N9"/>
  <c r="O9"/>
  <c r="P9"/>
  <c r="Q9"/>
  <c r="R9"/>
  <c r="S9"/>
  <c r="T9"/>
  <c r="U9"/>
  <c r="V9"/>
  <c r="W9"/>
  <c r="X9"/>
  <c r="Y9"/>
  <c r="Z9"/>
  <c r="AA9"/>
  <c r="AB9"/>
  <c r="AC9"/>
  <c r="AD9"/>
  <c r="AE9"/>
  <c r="AF9"/>
  <c r="AG9"/>
  <c r="AH9"/>
  <c r="AI9"/>
  <c r="G10"/>
  <c r="H10"/>
  <c r="I10"/>
  <c r="J10"/>
  <c r="K10"/>
  <c r="L10"/>
  <c r="M10"/>
  <c r="N10"/>
  <c r="O10"/>
  <c r="P10"/>
  <c r="Q10"/>
  <c r="R10"/>
  <c r="S10"/>
  <c r="T10"/>
  <c r="U10"/>
  <c r="V10"/>
  <c r="W10"/>
  <c r="X10"/>
  <c r="Y10"/>
  <c r="Z10"/>
  <c r="AA10"/>
  <c r="AB10"/>
  <c r="AC10"/>
  <c r="AD10"/>
  <c r="AE10"/>
  <c r="AF10"/>
  <c r="AG10"/>
  <c r="AH10"/>
  <c r="AI10"/>
  <c r="G11"/>
  <c r="H11"/>
  <c r="I11"/>
  <c r="J11"/>
  <c r="K11"/>
  <c r="L11"/>
  <c r="M11"/>
  <c r="N11"/>
  <c r="O11"/>
  <c r="P11"/>
  <c r="Q11"/>
  <c r="R11"/>
  <c r="S11"/>
  <c r="T11"/>
  <c r="U11"/>
  <c r="V11"/>
  <c r="W11"/>
  <c r="X11"/>
  <c r="Y11"/>
  <c r="Z11"/>
  <c r="AA11"/>
  <c r="AB11"/>
  <c r="AC11"/>
  <c r="AD11"/>
  <c r="AE11"/>
  <c r="AF11"/>
  <c r="AG11"/>
  <c r="AH11"/>
  <c r="AI11"/>
  <c r="G12"/>
  <c r="H12"/>
  <c r="I12"/>
  <c r="J12"/>
  <c r="K12"/>
  <c r="L12"/>
  <c r="M12"/>
  <c r="N12"/>
  <c r="O12"/>
  <c r="P12"/>
  <c r="Q12"/>
  <c r="R12"/>
  <c r="S12"/>
  <c r="T12"/>
  <c r="U12"/>
  <c r="V12"/>
  <c r="W12"/>
  <c r="X12"/>
  <c r="Y12"/>
  <c r="Z12"/>
  <c r="AA12"/>
  <c r="AB12"/>
  <c r="AC12"/>
  <c r="AD12"/>
  <c r="AE12"/>
  <c r="AF12"/>
  <c r="AG12"/>
  <c r="AH12"/>
  <c r="AI12"/>
  <c r="G13"/>
  <c r="H13"/>
  <c r="I13"/>
  <c r="J13"/>
  <c r="K13"/>
  <c r="L13"/>
  <c r="M13"/>
  <c r="N13"/>
  <c r="O13"/>
  <c r="P13"/>
  <c r="Q13"/>
  <c r="R13"/>
  <c r="S13"/>
  <c r="T13"/>
  <c r="U13"/>
  <c r="V13"/>
  <c r="W13"/>
  <c r="X13"/>
  <c r="Y13"/>
  <c r="Z13"/>
  <c r="AA13"/>
  <c r="AB13"/>
  <c r="AC13"/>
  <c r="AD13"/>
  <c r="AE13"/>
  <c r="AF13"/>
  <c r="AG13"/>
  <c r="AH13"/>
  <c r="AI13"/>
  <c r="G14"/>
  <c r="H14"/>
  <c r="I14"/>
  <c r="J14"/>
  <c r="K14"/>
  <c r="L14"/>
  <c r="M14"/>
  <c r="N14"/>
  <c r="O14"/>
  <c r="P14"/>
  <c r="Q14"/>
  <c r="R14"/>
  <c r="S14"/>
  <c r="T14"/>
  <c r="U14"/>
  <c r="V14"/>
  <c r="W14"/>
  <c r="X14"/>
  <c r="Y14"/>
  <c r="Z14"/>
  <c r="AA14"/>
  <c r="AB14"/>
  <c r="AC14"/>
  <c r="AD14"/>
  <c r="AE14"/>
  <c r="AF14"/>
  <c r="AG14"/>
  <c r="AH14"/>
  <c r="AI14"/>
  <c r="G15"/>
  <c r="H15"/>
  <c r="I15"/>
  <c r="J15"/>
  <c r="K15"/>
  <c r="L15"/>
  <c r="M15"/>
  <c r="N15"/>
  <c r="O15"/>
  <c r="P15"/>
  <c r="Q15"/>
  <c r="R15"/>
  <c r="S15"/>
  <c r="T15"/>
  <c r="U15"/>
  <c r="V15"/>
  <c r="W15"/>
  <c r="X15"/>
  <c r="Y15"/>
  <c r="Z15"/>
  <c r="AA15"/>
  <c r="AB15"/>
  <c r="AC15"/>
  <c r="AD15"/>
  <c r="AE15"/>
  <c r="AF15"/>
  <c r="AG15"/>
  <c r="AH15"/>
  <c r="AI15"/>
  <c r="G16"/>
  <c r="H16"/>
  <c r="I16"/>
  <c r="J16"/>
  <c r="K16"/>
  <c r="L16"/>
  <c r="M16"/>
  <c r="N16"/>
  <c r="O16"/>
  <c r="P16"/>
  <c r="Q16"/>
  <c r="R16"/>
  <c r="S16"/>
  <c r="T16"/>
  <c r="U16"/>
  <c r="V16"/>
  <c r="W16"/>
  <c r="X16"/>
  <c r="Y16"/>
  <c r="Z16"/>
  <c r="AA16"/>
  <c r="AB16"/>
  <c r="AC16"/>
  <c r="AD16"/>
  <c r="AE16"/>
  <c r="AF16"/>
  <c r="AG16"/>
  <c r="AH16"/>
  <c r="AI16"/>
  <c r="G17"/>
  <c r="H17"/>
  <c r="I17"/>
  <c r="J17"/>
  <c r="K17"/>
  <c r="L17"/>
  <c r="M17"/>
  <c r="N17"/>
  <c r="O17"/>
  <c r="P17"/>
  <c r="Q17"/>
  <c r="R17"/>
  <c r="S17"/>
  <c r="T17"/>
  <c r="U17"/>
  <c r="V17"/>
  <c r="W17"/>
  <c r="X17"/>
  <c r="Y17"/>
  <c r="Z17"/>
  <c r="AA17"/>
  <c r="AB17"/>
  <c r="AC17"/>
  <c r="AD17"/>
  <c r="AE17"/>
  <c r="AF17"/>
  <c r="AG17"/>
  <c r="AH17"/>
  <c r="AI17"/>
  <c r="G18"/>
  <c r="H18"/>
  <c r="I18"/>
  <c r="J18"/>
  <c r="K18"/>
  <c r="L18"/>
  <c r="M18"/>
  <c r="N18"/>
  <c r="O18"/>
  <c r="P18"/>
  <c r="Q18"/>
  <c r="R18"/>
  <c r="S18"/>
  <c r="T18"/>
  <c r="U18"/>
  <c r="V18"/>
  <c r="W18"/>
  <c r="X18"/>
  <c r="Y18"/>
  <c r="Z18"/>
  <c r="AA18"/>
  <c r="AB18"/>
  <c r="AC18"/>
  <c r="AD18"/>
  <c r="AE18"/>
  <c r="AF18"/>
  <c r="AG18"/>
  <c r="AH18"/>
  <c r="AI18"/>
  <c r="F18"/>
  <c r="F17"/>
  <c r="F16"/>
  <c r="F15"/>
  <c r="F14"/>
  <c r="F13"/>
  <c r="F12"/>
  <c r="F11"/>
  <c r="F10"/>
  <c r="F9"/>
  <c r="F8"/>
  <c r="F7"/>
  <c r="F6"/>
  <c r="F5"/>
  <c r="F4"/>
  <c r="F3"/>
  <c r="E3"/>
  <c r="E18"/>
  <c r="E17"/>
  <c r="E16"/>
  <c r="E15"/>
  <c r="E14"/>
  <c r="E13"/>
  <c r="E12"/>
  <c r="E11"/>
  <c r="E10"/>
  <c r="E9"/>
  <c r="E8"/>
  <c r="E7"/>
  <c r="E6"/>
  <c r="E5"/>
  <c r="E4"/>
  <c r="I18" i="15"/>
  <c r="I17"/>
  <c r="I16"/>
  <c r="I15"/>
  <c r="I14"/>
  <c r="I13"/>
  <c r="I12"/>
  <c r="I11"/>
  <c r="I10"/>
  <c r="I9"/>
  <c r="I8"/>
  <c r="I7"/>
  <c r="I6"/>
  <c r="I5"/>
  <c r="I4"/>
  <c r="I3"/>
  <c r="K6" i="25" l="1"/>
  <c r="I6"/>
  <c r="L6"/>
  <c r="J6"/>
  <c r="H6"/>
  <c r="D8"/>
  <c r="D7" i="24"/>
  <c r="L5"/>
  <c r="J5"/>
  <c r="H5"/>
  <c r="K5"/>
  <c r="I5"/>
  <c r="L6" i="23"/>
  <c r="D7"/>
  <c r="J5"/>
  <c r="H5"/>
  <c r="K5"/>
  <c r="I5"/>
  <c r="H3" i="15"/>
  <c r="H4"/>
  <c r="H5"/>
  <c r="H6"/>
  <c r="H7"/>
  <c r="H8"/>
  <c r="H9"/>
  <c r="H10"/>
  <c r="H11"/>
  <c r="H12"/>
  <c r="H13"/>
  <c r="H14"/>
  <c r="H15"/>
  <c r="H16"/>
  <c r="H17"/>
  <c r="H18"/>
  <c r="G9" i="4"/>
  <c r="H9"/>
  <c r="I9"/>
  <c r="J9"/>
  <c r="K9"/>
  <c r="L9"/>
  <c r="M9"/>
  <c r="N9"/>
  <c r="O9"/>
  <c r="P9"/>
  <c r="Q9"/>
  <c r="R9"/>
  <c r="S9"/>
  <c r="T9"/>
  <c r="U9"/>
  <c r="V9"/>
  <c r="W9"/>
  <c r="X9"/>
  <c r="Y9"/>
  <c r="Z9"/>
  <c r="AA9"/>
  <c r="AB9"/>
  <c r="AC9"/>
  <c r="AD9"/>
  <c r="AE9"/>
  <c r="AF9"/>
  <c r="AG9"/>
  <c r="AH9"/>
  <c r="AI9"/>
  <c r="F9"/>
  <c r="G3" i="13"/>
  <c r="H3"/>
  <c r="I3"/>
  <c r="J3"/>
  <c r="K3"/>
  <c r="L3"/>
  <c r="M3"/>
  <c r="N3"/>
  <c r="O3"/>
  <c r="P3"/>
  <c r="Q3"/>
  <c r="R3"/>
  <c r="S3"/>
  <c r="T3"/>
  <c r="U3"/>
  <c r="V3"/>
  <c r="W3"/>
  <c r="X3"/>
  <c r="Y3"/>
  <c r="Z3"/>
  <c r="AA3"/>
  <c r="AB3"/>
  <c r="AC3"/>
  <c r="AD3"/>
  <c r="AE3"/>
  <c r="AF3"/>
  <c r="AG3"/>
  <c r="AH3"/>
  <c r="AI3"/>
  <c r="G4"/>
  <c r="H4"/>
  <c r="I4"/>
  <c r="J4"/>
  <c r="K4"/>
  <c r="L4"/>
  <c r="M4"/>
  <c r="N4"/>
  <c r="O4"/>
  <c r="P4"/>
  <c r="Q4"/>
  <c r="R4"/>
  <c r="S4"/>
  <c r="T4"/>
  <c r="U4"/>
  <c r="V4"/>
  <c r="W4"/>
  <c r="X4"/>
  <c r="Y4"/>
  <c r="Z4"/>
  <c r="AA4"/>
  <c r="AB4"/>
  <c r="AC4"/>
  <c r="AD4"/>
  <c r="AE4"/>
  <c r="AF4"/>
  <c r="AG4"/>
  <c r="AH4"/>
  <c r="AI4"/>
  <c r="G5"/>
  <c r="H5"/>
  <c r="I5"/>
  <c r="J5"/>
  <c r="K5"/>
  <c r="L5"/>
  <c r="M5"/>
  <c r="N5"/>
  <c r="O5"/>
  <c r="P5"/>
  <c r="Q5"/>
  <c r="R5"/>
  <c r="S5"/>
  <c r="T5"/>
  <c r="U5"/>
  <c r="V5"/>
  <c r="W5"/>
  <c r="X5"/>
  <c r="Y5"/>
  <c r="Z5"/>
  <c r="AA5"/>
  <c r="AB5"/>
  <c r="AC5"/>
  <c r="AD5"/>
  <c r="AE5"/>
  <c r="AF5"/>
  <c r="AG5"/>
  <c r="AH5"/>
  <c r="AI5"/>
  <c r="G6"/>
  <c r="H6"/>
  <c r="I6"/>
  <c r="J6"/>
  <c r="K6"/>
  <c r="L6"/>
  <c r="M6"/>
  <c r="N6"/>
  <c r="O6"/>
  <c r="P6"/>
  <c r="Q6"/>
  <c r="R6"/>
  <c r="S6"/>
  <c r="T6"/>
  <c r="U6"/>
  <c r="V6"/>
  <c r="W6"/>
  <c r="X6"/>
  <c r="Y6"/>
  <c r="Z6"/>
  <c r="AA6"/>
  <c r="AB6"/>
  <c r="AC6"/>
  <c r="AD6"/>
  <c r="AE6"/>
  <c r="AF6"/>
  <c r="AG6"/>
  <c r="AH6"/>
  <c r="AI6"/>
  <c r="G7"/>
  <c r="H7"/>
  <c r="I7"/>
  <c r="J7"/>
  <c r="K7"/>
  <c r="L7"/>
  <c r="M7"/>
  <c r="N7"/>
  <c r="O7"/>
  <c r="P7"/>
  <c r="Q7"/>
  <c r="R7"/>
  <c r="S7"/>
  <c r="T7"/>
  <c r="U7"/>
  <c r="V7"/>
  <c r="W7"/>
  <c r="X7"/>
  <c r="Y7"/>
  <c r="Z7"/>
  <c r="AA7"/>
  <c r="AB7"/>
  <c r="AC7"/>
  <c r="AD7"/>
  <c r="AE7"/>
  <c r="AF7"/>
  <c r="AG7"/>
  <c r="AH7"/>
  <c r="AI7"/>
  <c r="G8"/>
  <c r="H8"/>
  <c r="I8"/>
  <c r="J8"/>
  <c r="K8"/>
  <c r="L8"/>
  <c r="M8"/>
  <c r="N8"/>
  <c r="O8"/>
  <c r="P8"/>
  <c r="Q8"/>
  <c r="R8"/>
  <c r="S8"/>
  <c r="T8"/>
  <c r="U8"/>
  <c r="V8"/>
  <c r="W8"/>
  <c r="X8"/>
  <c r="Y8"/>
  <c r="Z8"/>
  <c r="AA8"/>
  <c r="AB8"/>
  <c r="AC8"/>
  <c r="AD8"/>
  <c r="AE8"/>
  <c r="AF8"/>
  <c r="AG8"/>
  <c r="AH8"/>
  <c r="AI8"/>
  <c r="G9"/>
  <c r="H9"/>
  <c r="I9"/>
  <c r="J9"/>
  <c r="K9"/>
  <c r="L9"/>
  <c r="M9"/>
  <c r="N9"/>
  <c r="O9"/>
  <c r="P9"/>
  <c r="Q9"/>
  <c r="R9"/>
  <c r="S9"/>
  <c r="T9"/>
  <c r="U9"/>
  <c r="V9"/>
  <c r="W9"/>
  <c r="X9"/>
  <c r="Y9"/>
  <c r="Z9"/>
  <c r="AA9"/>
  <c r="AB9"/>
  <c r="AC9"/>
  <c r="AD9"/>
  <c r="AE9"/>
  <c r="AF9"/>
  <c r="AG9"/>
  <c r="AH9"/>
  <c r="AI9"/>
  <c r="G10"/>
  <c r="H10"/>
  <c r="I10"/>
  <c r="J10"/>
  <c r="K10"/>
  <c r="L10"/>
  <c r="M10"/>
  <c r="N10"/>
  <c r="O10"/>
  <c r="P10"/>
  <c r="Q10"/>
  <c r="R10"/>
  <c r="S10"/>
  <c r="T10"/>
  <c r="U10"/>
  <c r="V10"/>
  <c r="W10"/>
  <c r="X10"/>
  <c r="Y10"/>
  <c r="Z10"/>
  <c r="AA10"/>
  <c r="AB10"/>
  <c r="AC10"/>
  <c r="AD10"/>
  <c r="AE10"/>
  <c r="AF10"/>
  <c r="AG10"/>
  <c r="AH10"/>
  <c r="AI10"/>
  <c r="G11"/>
  <c r="H11"/>
  <c r="I11"/>
  <c r="J11"/>
  <c r="K11"/>
  <c r="L11"/>
  <c r="M11"/>
  <c r="N11"/>
  <c r="O11"/>
  <c r="P11"/>
  <c r="Q11"/>
  <c r="R11"/>
  <c r="S11"/>
  <c r="T11"/>
  <c r="U11"/>
  <c r="V11"/>
  <c r="W11"/>
  <c r="X11"/>
  <c r="Y11"/>
  <c r="Z11"/>
  <c r="AA11"/>
  <c r="AB11"/>
  <c r="AC11"/>
  <c r="AD11"/>
  <c r="AE11"/>
  <c r="AF11"/>
  <c r="AG11"/>
  <c r="AH11"/>
  <c r="AI11"/>
  <c r="G12"/>
  <c r="H12"/>
  <c r="I12"/>
  <c r="J12"/>
  <c r="K12"/>
  <c r="L12"/>
  <c r="M12"/>
  <c r="N12"/>
  <c r="O12"/>
  <c r="P12"/>
  <c r="Q12"/>
  <c r="R12"/>
  <c r="S12"/>
  <c r="T12"/>
  <c r="U12"/>
  <c r="V12"/>
  <c r="W12"/>
  <c r="X12"/>
  <c r="Y12"/>
  <c r="Z12"/>
  <c r="AA12"/>
  <c r="AB12"/>
  <c r="AC12"/>
  <c r="AD12"/>
  <c r="AE12"/>
  <c r="AF12"/>
  <c r="AG12"/>
  <c r="AH12"/>
  <c r="AI12"/>
  <c r="G13"/>
  <c r="H13"/>
  <c r="I13"/>
  <c r="J13"/>
  <c r="K13"/>
  <c r="L13"/>
  <c r="M13"/>
  <c r="N13"/>
  <c r="O13"/>
  <c r="P13"/>
  <c r="Q13"/>
  <c r="R13"/>
  <c r="S13"/>
  <c r="T13"/>
  <c r="U13"/>
  <c r="V13"/>
  <c r="W13"/>
  <c r="X13"/>
  <c r="Y13"/>
  <c r="Z13"/>
  <c r="AA13"/>
  <c r="AB13"/>
  <c r="AC13"/>
  <c r="AD13"/>
  <c r="AE13"/>
  <c r="AF13"/>
  <c r="AG13"/>
  <c r="AH13"/>
  <c r="AI13"/>
  <c r="G14"/>
  <c r="H14"/>
  <c r="I14"/>
  <c r="J14"/>
  <c r="K14"/>
  <c r="L14"/>
  <c r="M14"/>
  <c r="N14"/>
  <c r="O14"/>
  <c r="P14"/>
  <c r="Q14"/>
  <c r="R14"/>
  <c r="S14"/>
  <c r="T14"/>
  <c r="U14"/>
  <c r="V14"/>
  <c r="W14"/>
  <c r="X14"/>
  <c r="Y14"/>
  <c r="Z14"/>
  <c r="AA14"/>
  <c r="AB14"/>
  <c r="AC14"/>
  <c r="AD14"/>
  <c r="AE14"/>
  <c r="AF14"/>
  <c r="AG14"/>
  <c r="AH14"/>
  <c r="AI14"/>
  <c r="G15"/>
  <c r="H15"/>
  <c r="I15"/>
  <c r="J15"/>
  <c r="K15"/>
  <c r="L15"/>
  <c r="M15"/>
  <c r="N15"/>
  <c r="O15"/>
  <c r="P15"/>
  <c r="Q15"/>
  <c r="R15"/>
  <c r="S15"/>
  <c r="T15"/>
  <c r="U15"/>
  <c r="V15"/>
  <c r="W15"/>
  <c r="X15"/>
  <c r="Y15"/>
  <c r="Z15"/>
  <c r="AA15"/>
  <c r="AB15"/>
  <c r="AC15"/>
  <c r="AD15"/>
  <c r="AE15"/>
  <c r="AF15"/>
  <c r="AG15"/>
  <c r="AH15"/>
  <c r="AI15"/>
  <c r="G16"/>
  <c r="H16"/>
  <c r="I16"/>
  <c r="J16"/>
  <c r="K16"/>
  <c r="L16"/>
  <c r="M16"/>
  <c r="N16"/>
  <c r="O16"/>
  <c r="P16"/>
  <c r="Q16"/>
  <c r="R16"/>
  <c r="S16"/>
  <c r="T16"/>
  <c r="U16"/>
  <c r="V16"/>
  <c r="W16"/>
  <c r="X16"/>
  <c r="Y16"/>
  <c r="Z16"/>
  <c r="AA16"/>
  <c r="AB16"/>
  <c r="AC16"/>
  <c r="AD16"/>
  <c r="AE16"/>
  <c r="AF16"/>
  <c r="AG16"/>
  <c r="AH16"/>
  <c r="AI16"/>
  <c r="G17"/>
  <c r="H17"/>
  <c r="I17"/>
  <c r="J17"/>
  <c r="K17"/>
  <c r="L17"/>
  <c r="M17"/>
  <c r="N17"/>
  <c r="O17"/>
  <c r="P17"/>
  <c r="Q17"/>
  <c r="R17"/>
  <c r="S17"/>
  <c r="T17"/>
  <c r="U17"/>
  <c r="V17"/>
  <c r="W17"/>
  <c r="X17"/>
  <c r="Y17"/>
  <c r="Z17"/>
  <c r="AA17"/>
  <c r="AB17"/>
  <c r="AC17"/>
  <c r="AD17"/>
  <c r="AE17"/>
  <c r="AF17"/>
  <c r="AG17"/>
  <c r="AH17"/>
  <c r="AI17"/>
  <c r="G18"/>
  <c r="H18"/>
  <c r="I18"/>
  <c r="J18"/>
  <c r="K18"/>
  <c r="L18"/>
  <c r="M18"/>
  <c r="N18"/>
  <c r="O18"/>
  <c r="P18"/>
  <c r="Q18"/>
  <c r="R18"/>
  <c r="S18"/>
  <c r="T18"/>
  <c r="U18"/>
  <c r="V18"/>
  <c r="W18"/>
  <c r="X18"/>
  <c r="Y18"/>
  <c r="Z18"/>
  <c r="AA18"/>
  <c r="AB18"/>
  <c r="AC18"/>
  <c r="AD18"/>
  <c r="AE18"/>
  <c r="AF18"/>
  <c r="AG18"/>
  <c r="AH18"/>
  <c r="AI18"/>
  <c r="F18"/>
  <c r="F17"/>
  <c r="F16"/>
  <c r="F15"/>
  <c r="F14"/>
  <c r="F13"/>
  <c r="F12"/>
  <c r="F11"/>
  <c r="F10"/>
  <c r="F9"/>
  <c r="F8"/>
  <c r="F7"/>
  <c r="F6"/>
  <c r="F5"/>
  <c r="F4"/>
  <c r="F3"/>
  <c r="E18"/>
  <c r="E17"/>
  <c r="E16"/>
  <c r="E15"/>
  <c r="E14"/>
  <c r="E13"/>
  <c r="E12"/>
  <c r="E11"/>
  <c r="E10"/>
  <c r="E9"/>
  <c r="E8"/>
  <c r="E7"/>
  <c r="E6"/>
  <c r="E5"/>
  <c r="E4"/>
  <c r="E3"/>
  <c r="H18" i="12"/>
  <c r="H17"/>
  <c r="H16"/>
  <c r="H15"/>
  <c r="H14"/>
  <c r="H13"/>
  <c r="H12"/>
  <c r="H11"/>
  <c r="H10"/>
  <c r="H9"/>
  <c r="H8"/>
  <c r="H7"/>
  <c r="H6"/>
  <c r="H5"/>
  <c r="H4"/>
  <c r="H3"/>
  <c r="C4" i="5"/>
  <c r="C5"/>
  <c r="C7"/>
  <c r="C8"/>
  <c r="C10"/>
  <c r="C11"/>
  <c r="G3" i="4"/>
  <c r="H3"/>
  <c r="I3"/>
  <c r="J3"/>
  <c r="K3"/>
  <c r="L3"/>
  <c r="M3"/>
  <c r="N3"/>
  <c r="O3"/>
  <c r="P3"/>
  <c r="Q3"/>
  <c r="R3"/>
  <c r="S3"/>
  <c r="T3"/>
  <c r="U3"/>
  <c r="V3"/>
  <c r="W3"/>
  <c r="X3"/>
  <c r="Y3"/>
  <c r="Z3"/>
  <c r="AA3"/>
  <c r="AB3"/>
  <c r="AC3"/>
  <c r="AD3"/>
  <c r="AE3"/>
  <c r="AF3"/>
  <c r="AG3"/>
  <c r="AH3"/>
  <c r="AI3"/>
  <c r="F3"/>
  <c r="E3"/>
  <c r="I3" i="3"/>
  <c r="G4" i="4"/>
  <c r="H4"/>
  <c r="I4"/>
  <c r="J4"/>
  <c r="K4"/>
  <c r="L4"/>
  <c r="M4"/>
  <c r="N4"/>
  <c r="O4"/>
  <c r="P4"/>
  <c r="Q4"/>
  <c r="R4"/>
  <c r="S4"/>
  <c r="T4"/>
  <c r="U4"/>
  <c r="V4"/>
  <c r="W4"/>
  <c r="X4"/>
  <c r="Y4"/>
  <c r="Z4"/>
  <c r="AA4"/>
  <c r="AB4"/>
  <c r="AC4"/>
  <c r="AD4"/>
  <c r="AE4"/>
  <c r="AF4"/>
  <c r="AG4"/>
  <c r="AH4"/>
  <c r="AI4"/>
  <c r="G5"/>
  <c r="H5"/>
  <c r="I5"/>
  <c r="J5"/>
  <c r="K5"/>
  <c r="L5"/>
  <c r="M5"/>
  <c r="N5"/>
  <c r="O5"/>
  <c r="P5"/>
  <c r="Q5"/>
  <c r="R5"/>
  <c r="S5"/>
  <c r="T5"/>
  <c r="U5"/>
  <c r="V5"/>
  <c r="W5"/>
  <c r="X5"/>
  <c r="Y5"/>
  <c r="Z5"/>
  <c r="AA5"/>
  <c r="AB5"/>
  <c r="AC5"/>
  <c r="AD5"/>
  <c r="AE5"/>
  <c r="AF5"/>
  <c r="AG5"/>
  <c r="AH5"/>
  <c r="AI5"/>
  <c r="G6"/>
  <c r="H6"/>
  <c r="I6"/>
  <c r="J6"/>
  <c r="K6"/>
  <c r="L6"/>
  <c r="M6"/>
  <c r="N6"/>
  <c r="O6"/>
  <c r="P6"/>
  <c r="Q6"/>
  <c r="R6"/>
  <c r="S6"/>
  <c r="T6"/>
  <c r="U6"/>
  <c r="V6"/>
  <c r="W6"/>
  <c r="X6"/>
  <c r="Y6"/>
  <c r="Z6"/>
  <c r="AA6"/>
  <c r="AB6"/>
  <c r="AC6"/>
  <c r="AD6"/>
  <c r="AE6"/>
  <c r="AF6"/>
  <c r="AG6"/>
  <c r="AH6"/>
  <c r="AI6"/>
  <c r="G7"/>
  <c r="H7"/>
  <c r="I7"/>
  <c r="J7"/>
  <c r="K7"/>
  <c r="L7"/>
  <c r="M7"/>
  <c r="N7"/>
  <c r="O7"/>
  <c r="P7"/>
  <c r="Q7"/>
  <c r="R7"/>
  <c r="S7"/>
  <c r="T7"/>
  <c r="U7"/>
  <c r="V7"/>
  <c r="W7"/>
  <c r="X7"/>
  <c r="Y7"/>
  <c r="Z7"/>
  <c r="AA7"/>
  <c r="AB7"/>
  <c r="AC7"/>
  <c r="AD7"/>
  <c r="AE7"/>
  <c r="AF7"/>
  <c r="AG7"/>
  <c r="AH7"/>
  <c r="AI7"/>
  <c r="G8"/>
  <c r="H8"/>
  <c r="I8"/>
  <c r="J8"/>
  <c r="K8"/>
  <c r="L8"/>
  <c r="M8"/>
  <c r="N8"/>
  <c r="O8"/>
  <c r="P8"/>
  <c r="Q8"/>
  <c r="R8"/>
  <c r="S8"/>
  <c r="T8"/>
  <c r="U8"/>
  <c r="V8"/>
  <c r="W8"/>
  <c r="X8"/>
  <c r="Y8"/>
  <c r="Z8"/>
  <c r="AA8"/>
  <c r="AB8"/>
  <c r="AC8"/>
  <c r="AD8"/>
  <c r="AE8"/>
  <c r="AF8"/>
  <c r="AG8"/>
  <c r="AH8"/>
  <c r="AI8"/>
  <c r="G10"/>
  <c r="H10"/>
  <c r="I10"/>
  <c r="J10"/>
  <c r="K10"/>
  <c r="L10"/>
  <c r="M10"/>
  <c r="N10"/>
  <c r="O10"/>
  <c r="P10"/>
  <c r="Q10"/>
  <c r="R10"/>
  <c r="S10"/>
  <c r="T10"/>
  <c r="U10"/>
  <c r="V10"/>
  <c r="W10"/>
  <c r="X10"/>
  <c r="Y10"/>
  <c r="Z10"/>
  <c r="AA10"/>
  <c r="AB10"/>
  <c r="AC10"/>
  <c r="AD10"/>
  <c r="AE10"/>
  <c r="AF10"/>
  <c r="AG10"/>
  <c r="AH10"/>
  <c r="AI10"/>
  <c r="G11"/>
  <c r="H11"/>
  <c r="I11"/>
  <c r="J11"/>
  <c r="K11"/>
  <c r="L11"/>
  <c r="M11"/>
  <c r="N11"/>
  <c r="O11"/>
  <c r="P11"/>
  <c r="Q11"/>
  <c r="R11"/>
  <c r="S11"/>
  <c r="T11"/>
  <c r="U11"/>
  <c r="V11"/>
  <c r="W11"/>
  <c r="X11"/>
  <c r="Y11"/>
  <c r="Z11"/>
  <c r="AA11"/>
  <c r="AB11"/>
  <c r="AC11"/>
  <c r="AD11"/>
  <c r="AE11"/>
  <c r="AF11"/>
  <c r="AG11"/>
  <c r="AH11"/>
  <c r="AI11"/>
  <c r="G12"/>
  <c r="H12"/>
  <c r="I12"/>
  <c r="J12"/>
  <c r="K12"/>
  <c r="L12"/>
  <c r="M12"/>
  <c r="N12"/>
  <c r="O12"/>
  <c r="P12"/>
  <c r="Q12"/>
  <c r="R12"/>
  <c r="S12"/>
  <c r="T12"/>
  <c r="U12"/>
  <c r="V12"/>
  <c r="W12"/>
  <c r="X12"/>
  <c r="Y12"/>
  <c r="Z12"/>
  <c r="AA12"/>
  <c r="AB12"/>
  <c r="AC12"/>
  <c r="AD12"/>
  <c r="AE12"/>
  <c r="AF12"/>
  <c r="AG12"/>
  <c r="AH12"/>
  <c r="AI12"/>
  <c r="G13"/>
  <c r="H13"/>
  <c r="I13"/>
  <c r="J13"/>
  <c r="K13"/>
  <c r="L13"/>
  <c r="M13"/>
  <c r="N13"/>
  <c r="O13"/>
  <c r="P13"/>
  <c r="Q13"/>
  <c r="R13"/>
  <c r="S13"/>
  <c r="T13"/>
  <c r="U13"/>
  <c r="V13"/>
  <c r="W13"/>
  <c r="X13"/>
  <c r="Y13"/>
  <c r="Z13"/>
  <c r="AA13"/>
  <c r="AB13"/>
  <c r="AC13"/>
  <c r="AD13"/>
  <c r="AE13"/>
  <c r="AF13"/>
  <c r="AG13"/>
  <c r="AH13"/>
  <c r="AI13"/>
  <c r="G14"/>
  <c r="H14"/>
  <c r="I14"/>
  <c r="J14"/>
  <c r="K14"/>
  <c r="L14"/>
  <c r="M14"/>
  <c r="N14"/>
  <c r="O14"/>
  <c r="P14"/>
  <c r="Q14"/>
  <c r="R14"/>
  <c r="S14"/>
  <c r="T14"/>
  <c r="U14"/>
  <c r="V14"/>
  <c r="W14"/>
  <c r="X14"/>
  <c r="Y14"/>
  <c r="Z14"/>
  <c r="AA14"/>
  <c r="AB14"/>
  <c r="AC14"/>
  <c r="AD14"/>
  <c r="AE14"/>
  <c r="AF14"/>
  <c r="AG14"/>
  <c r="AH14"/>
  <c r="AI14"/>
  <c r="G15"/>
  <c r="H15"/>
  <c r="I15"/>
  <c r="J15"/>
  <c r="K15"/>
  <c r="L15"/>
  <c r="M15"/>
  <c r="N15"/>
  <c r="O15"/>
  <c r="P15"/>
  <c r="Q15"/>
  <c r="R15"/>
  <c r="S15"/>
  <c r="T15"/>
  <c r="U15"/>
  <c r="V15"/>
  <c r="W15"/>
  <c r="X15"/>
  <c r="Y15"/>
  <c r="Z15"/>
  <c r="AA15"/>
  <c r="AB15"/>
  <c r="AC15"/>
  <c r="AD15"/>
  <c r="AE15"/>
  <c r="AF15"/>
  <c r="AG15"/>
  <c r="AH15"/>
  <c r="AI15"/>
  <c r="G16"/>
  <c r="H16"/>
  <c r="I16"/>
  <c r="J16"/>
  <c r="K16"/>
  <c r="L16"/>
  <c r="M16"/>
  <c r="N16"/>
  <c r="O16"/>
  <c r="P16"/>
  <c r="Q16"/>
  <c r="R16"/>
  <c r="S16"/>
  <c r="T16"/>
  <c r="U16"/>
  <c r="V16"/>
  <c r="W16"/>
  <c r="X16"/>
  <c r="Y16"/>
  <c r="Z16"/>
  <c r="AA16"/>
  <c r="AB16"/>
  <c r="AC16"/>
  <c r="AD16"/>
  <c r="AE16"/>
  <c r="AF16"/>
  <c r="AG16"/>
  <c r="AH16"/>
  <c r="AI16"/>
  <c r="G17"/>
  <c r="H17"/>
  <c r="I17"/>
  <c r="J17"/>
  <c r="K17"/>
  <c r="L17"/>
  <c r="M17"/>
  <c r="N17"/>
  <c r="O17"/>
  <c r="P17"/>
  <c r="Q17"/>
  <c r="R17"/>
  <c r="S17"/>
  <c r="T17"/>
  <c r="U17"/>
  <c r="V17"/>
  <c r="W17"/>
  <c r="X17"/>
  <c r="Y17"/>
  <c r="Z17"/>
  <c r="AA17"/>
  <c r="AB17"/>
  <c r="AC17"/>
  <c r="AD17"/>
  <c r="AE17"/>
  <c r="AF17"/>
  <c r="AG17"/>
  <c r="AH17"/>
  <c r="AI17"/>
  <c r="G18"/>
  <c r="H18"/>
  <c r="I18"/>
  <c r="J18"/>
  <c r="K18"/>
  <c r="L18"/>
  <c r="M18"/>
  <c r="N18"/>
  <c r="O18"/>
  <c r="P18"/>
  <c r="Q18"/>
  <c r="R18"/>
  <c r="S18"/>
  <c r="T18"/>
  <c r="U18"/>
  <c r="V18"/>
  <c r="W18"/>
  <c r="X18"/>
  <c r="Y18"/>
  <c r="Z18"/>
  <c r="AA18"/>
  <c r="AB18"/>
  <c r="AC18"/>
  <c r="AD18"/>
  <c r="AE18"/>
  <c r="AF18"/>
  <c r="AG18"/>
  <c r="AH18"/>
  <c r="AI18"/>
  <c r="F18"/>
  <c r="F17"/>
  <c r="F16"/>
  <c r="E16"/>
  <c r="E17"/>
  <c r="E18"/>
  <c r="F15"/>
  <c r="F14"/>
  <c r="F13"/>
  <c r="F12"/>
  <c r="F11"/>
  <c r="F10"/>
  <c r="F8"/>
  <c r="F7"/>
  <c r="F6"/>
  <c r="F5"/>
  <c r="F4"/>
  <c r="E15"/>
  <c r="E14"/>
  <c r="E13"/>
  <c r="E12"/>
  <c r="E11"/>
  <c r="E10"/>
  <c r="E9"/>
  <c r="E8"/>
  <c r="E7"/>
  <c r="E6"/>
  <c r="E5"/>
  <c r="E4"/>
  <c r="H9" i="3"/>
  <c r="H10"/>
  <c r="H11"/>
  <c r="H12"/>
  <c r="H13"/>
  <c r="H14"/>
  <c r="H15"/>
  <c r="H16"/>
  <c r="H17"/>
  <c r="I17"/>
  <c r="H18"/>
  <c r="I18"/>
  <c r="H5"/>
  <c r="H6"/>
  <c r="H7"/>
  <c r="H8"/>
  <c r="I4"/>
  <c r="G6" i="2"/>
  <c r="H6"/>
  <c r="I6"/>
  <c r="J6"/>
  <c r="K6"/>
  <c r="L6"/>
  <c r="M6"/>
  <c r="N6"/>
  <c r="O6"/>
  <c r="P6"/>
  <c r="Q6"/>
  <c r="R6"/>
  <c r="S6"/>
  <c r="T6"/>
  <c r="U6"/>
  <c r="V6"/>
  <c r="W6"/>
  <c r="X6"/>
  <c r="Y6"/>
  <c r="Z6"/>
  <c r="AA6"/>
  <c r="AB6"/>
  <c r="AC6"/>
  <c r="AD6"/>
  <c r="AE6"/>
  <c r="AF6"/>
  <c r="AG6"/>
  <c r="AH6"/>
  <c r="AI6"/>
  <c r="G7"/>
  <c r="H7"/>
  <c r="I7"/>
  <c r="J7"/>
  <c r="K7"/>
  <c r="L7"/>
  <c r="M7"/>
  <c r="N7"/>
  <c r="O7"/>
  <c r="P7"/>
  <c r="Q7"/>
  <c r="R7"/>
  <c r="S7"/>
  <c r="T7"/>
  <c r="U7"/>
  <c r="V7"/>
  <c r="W7"/>
  <c r="X7"/>
  <c r="Y7"/>
  <c r="Z7"/>
  <c r="AA7"/>
  <c r="AB7"/>
  <c r="AC7"/>
  <c r="AD7"/>
  <c r="AE7"/>
  <c r="AF7"/>
  <c r="AG7"/>
  <c r="AH7"/>
  <c r="AI7"/>
  <c r="G8"/>
  <c r="H8"/>
  <c r="I8"/>
  <c r="J8"/>
  <c r="K8"/>
  <c r="L8"/>
  <c r="M8"/>
  <c r="N8"/>
  <c r="O8"/>
  <c r="P8"/>
  <c r="Q8"/>
  <c r="R8"/>
  <c r="S8"/>
  <c r="T8"/>
  <c r="U8"/>
  <c r="V8"/>
  <c r="W8"/>
  <c r="X8"/>
  <c r="Y8"/>
  <c r="Z8"/>
  <c r="AA8"/>
  <c r="AB8"/>
  <c r="AC8"/>
  <c r="AD8"/>
  <c r="AE8"/>
  <c r="AF8"/>
  <c r="AG8"/>
  <c r="AH8"/>
  <c r="AI8"/>
  <c r="G9"/>
  <c r="H9"/>
  <c r="I9"/>
  <c r="J9"/>
  <c r="K9"/>
  <c r="L9"/>
  <c r="M9"/>
  <c r="N9"/>
  <c r="O9"/>
  <c r="P9"/>
  <c r="Q9"/>
  <c r="R9"/>
  <c r="S9"/>
  <c r="T9"/>
  <c r="U9"/>
  <c r="V9"/>
  <c r="W9"/>
  <c r="X9"/>
  <c r="Y9"/>
  <c r="Z9"/>
  <c r="AA9"/>
  <c r="AB9"/>
  <c r="AC9"/>
  <c r="AD9"/>
  <c r="AE9"/>
  <c r="AF9"/>
  <c r="AG9"/>
  <c r="AH9"/>
  <c r="AI9"/>
  <c r="G10"/>
  <c r="H10"/>
  <c r="I10"/>
  <c r="J10"/>
  <c r="K10"/>
  <c r="L10"/>
  <c r="M10"/>
  <c r="N10"/>
  <c r="O10"/>
  <c r="P10"/>
  <c r="Q10"/>
  <c r="R10"/>
  <c r="S10"/>
  <c r="T10"/>
  <c r="U10"/>
  <c r="V10"/>
  <c r="W10"/>
  <c r="X10"/>
  <c r="Y10"/>
  <c r="Z10"/>
  <c r="AA10"/>
  <c r="AB10"/>
  <c r="AC10"/>
  <c r="AD10"/>
  <c r="AE10"/>
  <c r="AF10"/>
  <c r="AG10"/>
  <c r="AH10"/>
  <c r="AI10"/>
  <c r="G11"/>
  <c r="H11"/>
  <c r="I11"/>
  <c r="J11"/>
  <c r="K11"/>
  <c r="L11"/>
  <c r="M11"/>
  <c r="N11"/>
  <c r="O11"/>
  <c r="P11"/>
  <c r="Q11"/>
  <c r="R11"/>
  <c r="S11"/>
  <c r="T11"/>
  <c r="U11"/>
  <c r="V11"/>
  <c r="W11"/>
  <c r="X11"/>
  <c r="Y11"/>
  <c r="Z11"/>
  <c r="AA11"/>
  <c r="AB11"/>
  <c r="AC11"/>
  <c r="AD11"/>
  <c r="AE11"/>
  <c r="AF11"/>
  <c r="AG11"/>
  <c r="AH11"/>
  <c r="AI11"/>
  <c r="G12"/>
  <c r="H12"/>
  <c r="I12"/>
  <c r="J12"/>
  <c r="K12"/>
  <c r="L12"/>
  <c r="M12"/>
  <c r="N12"/>
  <c r="O12"/>
  <c r="P12"/>
  <c r="Q12"/>
  <c r="R12"/>
  <c r="S12"/>
  <c r="T12"/>
  <c r="U12"/>
  <c r="V12"/>
  <c r="W12"/>
  <c r="X12"/>
  <c r="Y12"/>
  <c r="Z12"/>
  <c r="AA12"/>
  <c r="AB12"/>
  <c r="AC12"/>
  <c r="AD12"/>
  <c r="AE12"/>
  <c r="AF12"/>
  <c r="AG12"/>
  <c r="AH12"/>
  <c r="AI12"/>
  <c r="G13"/>
  <c r="H13"/>
  <c r="I13"/>
  <c r="J13"/>
  <c r="K13"/>
  <c r="L13"/>
  <c r="M13"/>
  <c r="N13"/>
  <c r="O13"/>
  <c r="P13"/>
  <c r="Q13"/>
  <c r="R13"/>
  <c r="S13"/>
  <c r="T13"/>
  <c r="U13"/>
  <c r="V13"/>
  <c r="W13"/>
  <c r="X13"/>
  <c r="Y13"/>
  <c r="Z13"/>
  <c r="AA13"/>
  <c r="AB13"/>
  <c r="AC13"/>
  <c r="AD13"/>
  <c r="AE13"/>
  <c r="AF13"/>
  <c r="AG13"/>
  <c r="AH13"/>
  <c r="AI13"/>
  <c r="F13"/>
  <c r="F12"/>
  <c r="F11"/>
  <c r="F10"/>
  <c r="F9"/>
  <c r="F8"/>
  <c r="F7"/>
  <c r="F6"/>
  <c r="E7"/>
  <c r="E8"/>
  <c r="E9"/>
  <c r="E10"/>
  <c r="E11"/>
  <c r="E12"/>
  <c r="E13"/>
  <c r="E6"/>
  <c r="H5"/>
  <c r="I5"/>
  <c r="J5"/>
  <c r="K5"/>
  <c r="L5"/>
  <c r="M5"/>
  <c r="N5"/>
  <c r="O5"/>
  <c r="P5"/>
  <c r="Q5"/>
  <c r="R5"/>
  <c r="S5"/>
  <c r="T5"/>
  <c r="U5"/>
  <c r="V5"/>
  <c r="W5"/>
  <c r="X5"/>
  <c r="Y5"/>
  <c r="Z5"/>
  <c r="AA5"/>
  <c r="AB5"/>
  <c r="AC5"/>
  <c r="AD5"/>
  <c r="AE5"/>
  <c r="AF5"/>
  <c r="AG5"/>
  <c r="AH5"/>
  <c r="AI5"/>
  <c r="G5"/>
  <c r="F5"/>
  <c r="E5"/>
  <c r="G3"/>
  <c r="H4"/>
  <c r="I4"/>
  <c r="J4"/>
  <c r="K4"/>
  <c r="L4"/>
  <c r="M4"/>
  <c r="N4"/>
  <c r="O4"/>
  <c r="P4"/>
  <c r="Q4"/>
  <c r="R4"/>
  <c r="S4"/>
  <c r="T4"/>
  <c r="U4"/>
  <c r="V4"/>
  <c r="W4"/>
  <c r="X4"/>
  <c r="Y4"/>
  <c r="Z4"/>
  <c r="AA4"/>
  <c r="AB4"/>
  <c r="AC4"/>
  <c r="AD4"/>
  <c r="AE4"/>
  <c r="AF4"/>
  <c r="AG4"/>
  <c r="AH4"/>
  <c r="AI4"/>
  <c r="G4"/>
  <c r="F4"/>
  <c r="E4"/>
  <c r="AI3"/>
  <c r="AH3"/>
  <c r="AG3"/>
  <c r="AF3"/>
  <c r="AE3"/>
  <c r="AD3"/>
  <c r="AC3"/>
  <c r="AB3"/>
  <c r="AA3"/>
  <c r="Z3"/>
  <c r="Y3"/>
  <c r="X3"/>
  <c r="W3"/>
  <c r="V3"/>
  <c r="U3"/>
  <c r="T3"/>
  <c r="S3"/>
  <c r="R3"/>
  <c r="Q3"/>
  <c r="P3"/>
  <c r="O3"/>
  <c r="N3"/>
  <c r="M3"/>
  <c r="L3"/>
  <c r="K3"/>
  <c r="J3"/>
  <c r="I3"/>
  <c r="H3"/>
  <c r="I11" i="3" l="1"/>
  <c r="I9"/>
  <c r="I10"/>
  <c r="D9" i="25"/>
  <c r="K7"/>
  <c r="I7"/>
  <c r="L7"/>
  <c r="J7"/>
  <c r="H7"/>
  <c r="D8" i="24"/>
  <c r="L6"/>
  <c r="J6"/>
  <c r="H6"/>
  <c r="K6"/>
  <c r="I6"/>
  <c r="L7" i="23"/>
  <c r="D8"/>
  <c r="D9" s="1"/>
  <c r="D10" s="1"/>
  <c r="D11" s="1"/>
  <c r="D12" s="1"/>
  <c r="D13" s="1"/>
  <c r="D14" s="1"/>
  <c r="D15" s="1"/>
  <c r="D16" s="1"/>
  <c r="D17" s="1"/>
  <c r="D18" s="1"/>
  <c r="D19" s="1"/>
  <c r="D20" s="1"/>
  <c r="D21" s="1"/>
  <c r="D22" s="1"/>
  <c r="D23" s="1"/>
  <c r="D24" s="1"/>
  <c r="D25" s="1"/>
  <c r="D26" s="1"/>
  <c r="D27" s="1"/>
  <c r="D28" s="1"/>
  <c r="D29" s="1"/>
  <c r="J6"/>
  <c r="H6"/>
  <c r="K6"/>
  <c r="I6"/>
  <c r="I3" i="12"/>
  <c r="I4"/>
  <c r="I5"/>
  <c r="I6"/>
  <c r="I7"/>
  <c r="I8"/>
  <c r="I9"/>
  <c r="I10"/>
  <c r="I11"/>
  <c r="I12"/>
  <c r="I13"/>
  <c r="I14"/>
  <c r="I15"/>
  <c r="I16"/>
  <c r="I17"/>
  <c r="I18"/>
  <c r="H3" i="3"/>
  <c r="I15"/>
  <c r="I14"/>
  <c r="I13"/>
  <c r="I16"/>
  <c r="I12"/>
  <c r="I8"/>
  <c r="I7"/>
  <c r="I6"/>
  <c r="I5"/>
  <c r="H4"/>
  <c r="K8" i="25" l="1"/>
  <c r="I8"/>
  <c r="L8"/>
  <c r="J8"/>
  <c r="H8"/>
  <c r="D10"/>
  <c r="D30" i="23"/>
  <c r="D9" i="24"/>
  <c r="L7"/>
  <c r="J7"/>
  <c r="H7"/>
  <c r="K7"/>
  <c r="I7"/>
  <c r="J7" i="23"/>
  <c r="H7"/>
  <c r="K7"/>
  <c r="I7"/>
  <c r="L8"/>
  <c r="M9" i="25" l="1"/>
  <c r="K9"/>
  <c r="I9"/>
  <c r="L9"/>
  <c r="J9"/>
  <c r="H9"/>
  <c r="D11"/>
  <c r="D31" i="23"/>
  <c r="I29"/>
  <c r="M29"/>
  <c r="Q29"/>
  <c r="J29"/>
  <c r="N29"/>
  <c r="K29"/>
  <c r="O29"/>
  <c r="H29"/>
  <c r="L29"/>
  <c r="P29"/>
  <c r="L8" i="24"/>
  <c r="J8"/>
  <c r="H8"/>
  <c r="K8"/>
  <c r="I8"/>
  <c r="D10"/>
  <c r="J8" i="23"/>
  <c r="H8"/>
  <c r="K8"/>
  <c r="I8"/>
  <c r="L10" i="25" l="1"/>
  <c r="J10"/>
  <c r="H10"/>
  <c r="M10"/>
  <c r="K10"/>
  <c r="I10"/>
  <c r="D12"/>
  <c r="D32" i="23"/>
  <c r="I30"/>
  <c r="J30"/>
  <c r="N30"/>
  <c r="H30"/>
  <c r="L30"/>
  <c r="P30"/>
  <c r="O30"/>
  <c r="K30"/>
  <c r="Q30"/>
  <c r="M30"/>
  <c r="L9" i="24"/>
  <c r="J9"/>
  <c r="H9"/>
  <c r="K9"/>
  <c r="M9"/>
  <c r="I9"/>
  <c r="D11"/>
  <c r="M11" i="25" l="1"/>
  <c r="K11"/>
  <c r="L11"/>
  <c r="I11"/>
  <c r="J11"/>
  <c r="H11"/>
  <c r="D13"/>
  <c r="I31" i="23"/>
  <c r="M31"/>
  <c r="Q31"/>
  <c r="J31"/>
  <c r="N31"/>
  <c r="K31"/>
  <c r="O31"/>
  <c r="H31"/>
  <c r="L31"/>
  <c r="P31"/>
  <c r="D33"/>
  <c r="D12" i="24"/>
  <c r="M10"/>
  <c r="K10"/>
  <c r="I10"/>
  <c r="J10"/>
  <c r="L10"/>
  <c r="H10"/>
  <c r="L12" i="25" l="1"/>
  <c r="J12"/>
  <c r="H12"/>
  <c r="K12"/>
  <c r="M12"/>
  <c r="I12"/>
  <c r="D14"/>
  <c r="D16"/>
  <c r="J32" i="23"/>
  <c r="N32"/>
  <c r="I32"/>
  <c r="M32"/>
  <c r="Q32"/>
  <c r="H32"/>
  <c r="L32"/>
  <c r="P32"/>
  <c r="K32"/>
  <c r="O32"/>
  <c r="K33"/>
  <c r="O33"/>
  <c r="H33"/>
  <c r="L33"/>
  <c r="P33"/>
  <c r="I33"/>
  <c r="M33"/>
  <c r="Q33"/>
  <c r="J33"/>
  <c r="N33"/>
  <c r="L11" i="24"/>
  <c r="J11"/>
  <c r="H11"/>
  <c r="M11"/>
  <c r="I11"/>
  <c r="K11"/>
  <c r="D13"/>
  <c r="D14" s="1"/>
  <c r="L9" i="23"/>
  <c r="J9"/>
  <c r="H9"/>
  <c r="M9"/>
  <c r="K9"/>
  <c r="I9"/>
  <c r="M13" i="25" l="1"/>
  <c r="K13"/>
  <c r="I13"/>
  <c r="J13"/>
  <c r="L13"/>
  <c r="H13"/>
  <c r="D17"/>
  <c r="D15"/>
  <c r="D15" i="24"/>
  <c r="M12"/>
  <c r="K12"/>
  <c r="I12"/>
  <c r="L12"/>
  <c r="H12"/>
  <c r="J12"/>
  <c r="D16"/>
  <c r="L10" i="23"/>
  <c r="J10"/>
  <c r="H10"/>
  <c r="M10"/>
  <c r="K10"/>
  <c r="I10"/>
  <c r="L14" i="25" l="1"/>
  <c r="J14"/>
  <c r="H14"/>
  <c r="M14"/>
  <c r="I14"/>
  <c r="K14"/>
  <c r="D18"/>
  <c r="M15"/>
  <c r="K15"/>
  <c r="I15"/>
  <c r="L15"/>
  <c r="H15"/>
  <c r="J15"/>
  <c r="N16"/>
  <c r="L16"/>
  <c r="J16"/>
  <c r="H16"/>
  <c r="K16"/>
  <c r="M16"/>
  <c r="I16"/>
  <c r="I15" i="24"/>
  <c r="K15"/>
  <c r="M15"/>
  <c r="H15"/>
  <c r="J15"/>
  <c r="L15"/>
  <c r="H14"/>
  <c r="K14"/>
  <c r="I14"/>
  <c r="M14"/>
  <c r="L14"/>
  <c r="J14"/>
  <c r="L13"/>
  <c r="J13"/>
  <c r="H13"/>
  <c r="K13"/>
  <c r="M13"/>
  <c r="I13"/>
  <c r="D17"/>
  <c r="M11" i="23"/>
  <c r="K11"/>
  <c r="I11"/>
  <c r="L11"/>
  <c r="J11"/>
  <c r="H11"/>
  <c r="D19" i="25" l="1"/>
  <c r="N17"/>
  <c r="L17"/>
  <c r="J17"/>
  <c r="H17"/>
  <c r="M17"/>
  <c r="I17"/>
  <c r="K17"/>
  <c r="M16" i="24"/>
  <c r="K16"/>
  <c r="I16"/>
  <c r="N16"/>
  <c r="J16"/>
  <c r="L16"/>
  <c r="H16"/>
  <c r="D18"/>
  <c r="L12" i="23"/>
  <c r="J12"/>
  <c r="H12"/>
  <c r="M12"/>
  <c r="K12"/>
  <c r="I12"/>
  <c r="N18" i="25" l="1"/>
  <c r="L18"/>
  <c r="J18"/>
  <c r="H18"/>
  <c r="K18"/>
  <c r="M18"/>
  <c r="I18"/>
  <c r="D20"/>
  <c r="D19" i="24"/>
  <c r="M17"/>
  <c r="K17"/>
  <c r="I17"/>
  <c r="L17"/>
  <c r="H17"/>
  <c r="N17"/>
  <c r="J17"/>
  <c r="M13" i="23"/>
  <c r="K13"/>
  <c r="I13"/>
  <c r="L13"/>
  <c r="J13"/>
  <c r="H13"/>
  <c r="D27" i="25" l="1"/>
  <c r="D21"/>
  <c r="N19"/>
  <c r="L19"/>
  <c r="J19"/>
  <c r="H19"/>
  <c r="M19"/>
  <c r="I19"/>
  <c r="K19"/>
  <c r="M18" i="24"/>
  <c r="K18"/>
  <c r="I18"/>
  <c r="N18"/>
  <c r="J18"/>
  <c r="L18"/>
  <c r="H18"/>
  <c r="D20"/>
  <c r="D21" s="1"/>
  <c r="D28" i="25" l="1"/>
  <c r="D22"/>
  <c r="N20"/>
  <c r="L20"/>
  <c r="J20"/>
  <c r="H20"/>
  <c r="K20"/>
  <c r="M20"/>
  <c r="I20"/>
  <c r="D22" i="24"/>
  <c r="M19"/>
  <c r="K19"/>
  <c r="I19"/>
  <c r="N19"/>
  <c r="L19"/>
  <c r="J19"/>
  <c r="H19"/>
  <c r="D25"/>
  <c r="N21" i="25" l="1"/>
  <c r="L21"/>
  <c r="J21"/>
  <c r="H21"/>
  <c r="M21"/>
  <c r="I21"/>
  <c r="K21"/>
  <c r="N27"/>
  <c r="L27"/>
  <c r="J27"/>
  <c r="H27"/>
  <c r="M27"/>
  <c r="I27"/>
  <c r="O27"/>
  <c r="K27"/>
  <c r="D23"/>
  <c r="D29"/>
  <c r="D23" i="24"/>
  <c r="I21"/>
  <c r="K21"/>
  <c r="M21"/>
  <c r="H21"/>
  <c r="J21"/>
  <c r="L21"/>
  <c r="N21"/>
  <c r="D26"/>
  <c r="M20"/>
  <c r="K20"/>
  <c r="I20"/>
  <c r="N20"/>
  <c r="L20"/>
  <c r="J20"/>
  <c r="H20"/>
  <c r="N14" i="23"/>
  <c r="L14"/>
  <c r="J14"/>
  <c r="H14"/>
  <c r="M14"/>
  <c r="K14"/>
  <c r="I14"/>
  <c r="D30" i="25" l="1"/>
  <c r="D24"/>
  <c r="O28"/>
  <c r="M28"/>
  <c r="K28"/>
  <c r="I28"/>
  <c r="N28"/>
  <c r="J28"/>
  <c r="L28"/>
  <c r="H28"/>
  <c r="N22"/>
  <c r="L22"/>
  <c r="J22"/>
  <c r="H22"/>
  <c r="K22"/>
  <c r="M22"/>
  <c r="I22"/>
  <c r="I22" i="24"/>
  <c r="J22"/>
  <c r="N22"/>
  <c r="H22"/>
  <c r="L22"/>
  <c r="M22"/>
  <c r="K22"/>
  <c r="D24"/>
  <c r="O25"/>
  <c r="M25"/>
  <c r="K25"/>
  <c r="I25"/>
  <c r="N25"/>
  <c r="L25"/>
  <c r="J25"/>
  <c r="H25"/>
  <c r="D27"/>
  <c r="N15" i="23"/>
  <c r="L15"/>
  <c r="J15"/>
  <c r="H15"/>
  <c r="M15"/>
  <c r="K15"/>
  <c r="I15"/>
  <c r="N24" i="25" l="1"/>
  <c r="L24"/>
  <c r="J24"/>
  <c r="H24"/>
  <c r="K24"/>
  <c r="M24"/>
  <c r="I24"/>
  <c r="N29"/>
  <c r="L29"/>
  <c r="J29"/>
  <c r="H29"/>
  <c r="O29"/>
  <c r="K29"/>
  <c r="M29"/>
  <c r="I29"/>
  <c r="N23"/>
  <c r="L23"/>
  <c r="J23"/>
  <c r="H23"/>
  <c r="M23"/>
  <c r="I23"/>
  <c r="K23"/>
  <c r="D31"/>
  <c r="H23" i="24"/>
  <c r="J23"/>
  <c r="L23"/>
  <c r="N23"/>
  <c r="I23"/>
  <c r="K23"/>
  <c r="M23"/>
  <c r="I24"/>
  <c r="H24"/>
  <c r="L24"/>
  <c r="J24"/>
  <c r="N24"/>
  <c r="M24"/>
  <c r="K24"/>
  <c r="D28"/>
  <c r="O26"/>
  <c r="M26"/>
  <c r="K26"/>
  <c r="I26"/>
  <c r="L26"/>
  <c r="H26"/>
  <c r="N26"/>
  <c r="J26"/>
  <c r="N16" i="23"/>
  <c r="L16"/>
  <c r="J16"/>
  <c r="H16"/>
  <c r="M16"/>
  <c r="K16"/>
  <c r="I16"/>
  <c r="O30" i="25" l="1"/>
  <c r="M30"/>
  <c r="K30"/>
  <c r="I30"/>
  <c r="L30"/>
  <c r="H30"/>
  <c r="N30"/>
  <c r="J30"/>
  <c r="D42"/>
  <c r="D32"/>
  <c r="N27" i="24"/>
  <c r="L27"/>
  <c r="J27"/>
  <c r="H27"/>
  <c r="M27"/>
  <c r="I27"/>
  <c r="O27"/>
  <c r="K27"/>
  <c r="D29"/>
  <c r="D30" s="1"/>
  <c r="N17" i="23"/>
  <c r="L17"/>
  <c r="J17"/>
  <c r="H17"/>
  <c r="M17"/>
  <c r="K17"/>
  <c r="I17"/>
  <c r="N31" i="25" l="1"/>
  <c r="L31"/>
  <c r="J31"/>
  <c r="H31"/>
  <c r="M31"/>
  <c r="I31"/>
  <c r="O31"/>
  <c r="K31"/>
  <c r="D43"/>
  <c r="D33"/>
  <c r="D31" i="24"/>
  <c r="O28"/>
  <c r="M28"/>
  <c r="K28"/>
  <c r="I28"/>
  <c r="N28"/>
  <c r="J28"/>
  <c r="L28"/>
  <c r="H28"/>
  <c r="D34"/>
  <c r="N18" i="23"/>
  <c r="L18"/>
  <c r="J18"/>
  <c r="H18"/>
  <c r="M18"/>
  <c r="K18"/>
  <c r="I18"/>
  <c r="O32" i="25" l="1"/>
  <c r="M32"/>
  <c r="K32"/>
  <c r="I32"/>
  <c r="N32"/>
  <c r="J32"/>
  <c r="L32"/>
  <c r="H32"/>
  <c r="O42"/>
  <c r="M42"/>
  <c r="K42"/>
  <c r="I42"/>
  <c r="N42"/>
  <c r="J42"/>
  <c r="P42"/>
  <c r="L42"/>
  <c r="H42"/>
  <c r="D34"/>
  <c r="D44"/>
  <c r="H30" i="24"/>
  <c r="J30"/>
  <c r="L30"/>
  <c r="N30"/>
  <c r="I30"/>
  <c r="K30"/>
  <c r="M30"/>
  <c r="O30"/>
  <c r="D32"/>
  <c r="N29"/>
  <c r="L29"/>
  <c r="J29"/>
  <c r="H29"/>
  <c r="O29"/>
  <c r="K29"/>
  <c r="M29"/>
  <c r="I29"/>
  <c r="D35"/>
  <c r="O43" i="25" l="1"/>
  <c r="M43"/>
  <c r="K43"/>
  <c r="I43"/>
  <c r="N43"/>
  <c r="J43"/>
  <c r="P43"/>
  <c r="L43"/>
  <c r="H43"/>
  <c r="N33"/>
  <c r="L33"/>
  <c r="J33"/>
  <c r="H33"/>
  <c r="O33"/>
  <c r="K33"/>
  <c r="M33"/>
  <c r="I33"/>
  <c r="D45"/>
  <c r="D35"/>
  <c r="I31" i="24"/>
  <c r="K31"/>
  <c r="M31"/>
  <c r="O31"/>
  <c r="H31"/>
  <c r="J31"/>
  <c r="L31"/>
  <c r="N31"/>
  <c r="D33"/>
  <c r="O34"/>
  <c r="M34"/>
  <c r="K34"/>
  <c r="I34"/>
  <c r="P34"/>
  <c r="L34"/>
  <c r="H34"/>
  <c r="N34"/>
  <c r="J34"/>
  <c r="D36"/>
  <c r="N35" i="25" l="1"/>
  <c r="L35"/>
  <c r="J35"/>
  <c r="H35"/>
  <c r="M35"/>
  <c r="I35"/>
  <c r="O35"/>
  <c r="K35"/>
  <c r="P44"/>
  <c r="N44"/>
  <c r="L44"/>
  <c r="J44"/>
  <c r="H44"/>
  <c r="O44"/>
  <c r="K44"/>
  <c r="M44"/>
  <c r="I44"/>
  <c r="O34"/>
  <c r="M34"/>
  <c r="K34"/>
  <c r="I34"/>
  <c r="L34"/>
  <c r="H34"/>
  <c r="N34"/>
  <c r="J34"/>
  <c r="D46"/>
  <c r="D57" s="1"/>
  <c r="H32" i="24"/>
  <c r="J32"/>
  <c r="L32"/>
  <c r="N32"/>
  <c r="I32"/>
  <c r="K32"/>
  <c r="M32"/>
  <c r="O32"/>
  <c r="I33"/>
  <c r="K33"/>
  <c r="M33"/>
  <c r="O33"/>
  <c r="H33"/>
  <c r="J33"/>
  <c r="L33"/>
  <c r="N33"/>
  <c r="O35"/>
  <c r="M35"/>
  <c r="K35"/>
  <c r="I35"/>
  <c r="P35"/>
  <c r="L35"/>
  <c r="H35"/>
  <c r="N35"/>
  <c r="J35"/>
  <c r="D37"/>
  <c r="N19" i="23"/>
  <c r="L19"/>
  <c r="J19"/>
  <c r="H19"/>
  <c r="O19"/>
  <c r="M19"/>
  <c r="K19"/>
  <c r="I19"/>
  <c r="D58" i="25" l="1"/>
  <c r="P45"/>
  <c r="N45"/>
  <c r="L45"/>
  <c r="J45"/>
  <c r="H45"/>
  <c r="O45"/>
  <c r="K45"/>
  <c r="I45"/>
  <c r="M45"/>
  <c r="D47"/>
  <c r="D38" i="24"/>
  <c r="D39" s="1"/>
  <c r="O36"/>
  <c r="M36"/>
  <c r="K36"/>
  <c r="I36"/>
  <c r="P36"/>
  <c r="L36"/>
  <c r="H36"/>
  <c r="N36"/>
  <c r="J36"/>
  <c r="N20" i="23"/>
  <c r="L20"/>
  <c r="O20"/>
  <c r="K20"/>
  <c r="I20"/>
  <c r="M20"/>
  <c r="J20"/>
  <c r="H20"/>
  <c r="H58" i="25" l="1"/>
  <c r="J58"/>
  <c r="L58"/>
  <c r="N58"/>
  <c r="P58"/>
  <c r="I58"/>
  <c r="K58"/>
  <c r="M58"/>
  <c r="O58"/>
  <c r="Q58"/>
  <c r="I57"/>
  <c r="K57"/>
  <c r="M57"/>
  <c r="O57"/>
  <c r="Q57"/>
  <c r="H57"/>
  <c r="J57"/>
  <c r="L57"/>
  <c r="N57"/>
  <c r="P57"/>
  <c r="D48"/>
  <c r="P46"/>
  <c r="N46"/>
  <c r="L46"/>
  <c r="J46"/>
  <c r="H46"/>
  <c r="O46"/>
  <c r="K46"/>
  <c r="M46"/>
  <c r="I46"/>
  <c r="D40" i="24"/>
  <c r="O37"/>
  <c r="M37"/>
  <c r="K37"/>
  <c r="I37"/>
  <c r="P37"/>
  <c r="L37"/>
  <c r="H37"/>
  <c r="N37"/>
  <c r="J37"/>
  <c r="D43"/>
  <c r="O21" i="23"/>
  <c r="M21"/>
  <c r="K21"/>
  <c r="I21"/>
  <c r="N21"/>
  <c r="L21"/>
  <c r="J21"/>
  <c r="H21"/>
  <c r="D49" i="25" l="1"/>
  <c r="P47"/>
  <c r="N47"/>
  <c r="L47"/>
  <c r="J47"/>
  <c r="H47"/>
  <c r="O47"/>
  <c r="K47"/>
  <c r="I47"/>
  <c r="M47"/>
  <c r="D59"/>
  <c r="H39" i="24"/>
  <c r="J39"/>
  <c r="L39"/>
  <c r="N39"/>
  <c r="P39"/>
  <c r="I39"/>
  <c r="K39"/>
  <c r="M39"/>
  <c r="O39"/>
  <c r="D41"/>
  <c r="O38"/>
  <c r="M38"/>
  <c r="K38"/>
  <c r="I38"/>
  <c r="P38"/>
  <c r="L38"/>
  <c r="H38"/>
  <c r="N38"/>
  <c r="J38"/>
  <c r="D44"/>
  <c r="N22" i="23"/>
  <c r="L22"/>
  <c r="J22"/>
  <c r="H22"/>
  <c r="O22"/>
  <c r="M22"/>
  <c r="K22"/>
  <c r="I22"/>
  <c r="D50" i="25" l="1"/>
  <c r="D60"/>
  <c r="P48"/>
  <c r="N48"/>
  <c r="L48"/>
  <c r="J48"/>
  <c r="H48"/>
  <c r="O48"/>
  <c r="K48"/>
  <c r="M48"/>
  <c r="I48"/>
  <c r="D42" i="24"/>
  <c r="I40"/>
  <c r="H40"/>
  <c r="L40"/>
  <c r="P40"/>
  <c r="J40"/>
  <c r="N40"/>
  <c r="M40"/>
  <c r="O40"/>
  <c r="K40"/>
  <c r="D45"/>
  <c r="Q43"/>
  <c r="O43"/>
  <c r="M43"/>
  <c r="K43"/>
  <c r="I43"/>
  <c r="P43"/>
  <c r="L43"/>
  <c r="H43"/>
  <c r="N43"/>
  <c r="J43"/>
  <c r="O23" i="23"/>
  <c r="M23"/>
  <c r="K23"/>
  <c r="I23"/>
  <c r="N23"/>
  <c r="L23"/>
  <c r="J23"/>
  <c r="H23"/>
  <c r="D61" i="25" l="1"/>
  <c r="P49"/>
  <c r="N49"/>
  <c r="L49"/>
  <c r="J49"/>
  <c r="H49"/>
  <c r="O49"/>
  <c r="K49"/>
  <c r="I49"/>
  <c r="M49"/>
  <c r="P59"/>
  <c r="N59"/>
  <c r="L59"/>
  <c r="J59"/>
  <c r="H59"/>
  <c r="O59"/>
  <c r="K59"/>
  <c r="M59"/>
  <c r="Q59"/>
  <c r="I59"/>
  <c r="P50"/>
  <c r="N50"/>
  <c r="L50"/>
  <c r="J50"/>
  <c r="H50"/>
  <c r="O50"/>
  <c r="K50"/>
  <c r="M50"/>
  <c r="I50"/>
  <c r="H41" i="24"/>
  <c r="J41"/>
  <c r="L41"/>
  <c r="N41"/>
  <c r="P41"/>
  <c r="I41"/>
  <c r="K41"/>
  <c r="M41"/>
  <c r="O41"/>
  <c r="I42"/>
  <c r="H42"/>
  <c r="L42"/>
  <c r="P42"/>
  <c r="J42"/>
  <c r="N42"/>
  <c r="O42"/>
  <c r="K42"/>
  <c r="M42"/>
  <c r="P44"/>
  <c r="N44"/>
  <c r="L44"/>
  <c r="J44"/>
  <c r="H44"/>
  <c r="O44"/>
  <c r="K44"/>
  <c r="Q44"/>
  <c r="M44"/>
  <c r="I44"/>
  <c r="D46"/>
  <c r="Q60" i="25" l="1"/>
  <c r="O60"/>
  <c r="M60"/>
  <c r="K60"/>
  <c r="I60"/>
  <c r="N60"/>
  <c r="J60"/>
  <c r="P60"/>
  <c r="H60"/>
  <c r="L60"/>
  <c r="D62"/>
  <c r="D47" i="24"/>
  <c r="Q45"/>
  <c r="O45"/>
  <c r="M45"/>
  <c r="K45"/>
  <c r="I45"/>
  <c r="N45"/>
  <c r="J45"/>
  <c r="P45"/>
  <c r="L45"/>
  <c r="H45"/>
  <c r="D63" i="25" l="1"/>
  <c r="P61"/>
  <c r="N61"/>
  <c r="L61"/>
  <c r="J61"/>
  <c r="H61"/>
  <c r="Q61"/>
  <c r="M61"/>
  <c r="I61"/>
  <c r="K61"/>
  <c r="O61"/>
  <c r="D48" i="24"/>
  <c r="P46"/>
  <c r="N46"/>
  <c r="L46"/>
  <c r="J46"/>
  <c r="H46"/>
  <c r="Q46"/>
  <c r="M46"/>
  <c r="I46"/>
  <c r="O46"/>
  <c r="K46"/>
  <c r="Q47"/>
  <c r="O47"/>
  <c r="M47"/>
  <c r="K47"/>
  <c r="I47"/>
  <c r="P47"/>
  <c r="L47"/>
  <c r="H47"/>
  <c r="N47"/>
  <c r="J47"/>
  <c r="P24" i="23"/>
  <c r="N24"/>
  <c r="L24"/>
  <c r="J24"/>
  <c r="H24"/>
  <c r="O24"/>
  <c r="M24"/>
  <c r="K24"/>
  <c r="I24"/>
  <c r="D64" i="25" l="1"/>
  <c r="Q62"/>
  <c r="O62"/>
  <c r="M62"/>
  <c r="K62"/>
  <c r="I62"/>
  <c r="P62"/>
  <c r="L62"/>
  <c r="H62"/>
  <c r="N62"/>
  <c r="J62"/>
  <c r="D49" i="24"/>
  <c r="P25" i="23"/>
  <c r="N25"/>
  <c r="L25"/>
  <c r="J25"/>
  <c r="H25"/>
  <c r="O25"/>
  <c r="M25"/>
  <c r="K25"/>
  <c r="I25"/>
  <c r="P63" i="25" l="1"/>
  <c r="N63"/>
  <c r="L63"/>
  <c r="J63"/>
  <c r="H63"/>
  <c r="O63"/>
  <c r="K63"/>
  <c r="Q63"/>
  <c r="I63"/>
  <c r="M63"/>
  <c r="D65"/>
  <c r="D72" s="1"/>
  <c r="I48" i="24"/>
  <c r="K48"/>
  <c r="M48"/>
  <c r="O48"/>
  <c r="Q48"/>
  <c r="H48"/>
  <c r="J48"/>
  <c r="L48"/>
  <c r="N48"/>
  <c r="P48"/>
  <c r="D50"/>
  <c r="P26" i="23"/>
  <c r="N26"/>
  <c r="L26"/>
  <c r="J26"/>
  <c r="H26"/>
  <c r="O26"/>
  <c r="M26"/>
  <c r="K26"/>
  <c r="I26"/>
  <c r="D73" i="25" l="1"/>
  <c r="Q64"/>
  <c r="O64"/>
  <c r="M64"/>
  <c r="K64"/>
  <c r="I64"/>
  <c r="N64"/>
  <c r="J64"/>
  <c r="L64"/>
  <c r="P64"/>
  <c r="H64"/>
  <c r="H49" i="24"/>
  <c r="J49"/>
  <c r="L49"/>
  <c r="N49"/>
  <c r="P49"/>
  <c r="I49"/>
  <c r="K49"/>
  <c r="M49"/>
  <c r="O49"/>
  <c r="Q49"/>
  <c r="D51"/>
  <c r="P27" i="23"/>
  <c r="N27"/>
  <c r="L27"/>
  <c r="J27"/>
  <c r="H27"/>
  <c r="O27"/>
  <c r="M27"/>
  <c r="K27"/>
  <c r="I27"/>
  <c r="I72" i="25" l="1"/>
  <c r="K72"/>
  <c r="M72"/>
  <c r="O72"/>
  <c r="Q72"/>
  <c r="H72"/>
  <c r="J72"/>
  <c r="L72"/>
  <c r="N72"/>
  <c r="P72"/>
  <c r="R72"/>
  <c r="I73"/>
  <c r="K73"/>
  <c r="M73"/>
  <c r="O73"/>
  <c r="Q73"/>
  <c r="H73"/>
  <c r="J73"/>
  <c r="L73"/>
  <c r="N73"/>
  <c r="P73"/>
  <c r="R73"/>
  <c r="P65"/>
  <c r="N65"/>
  <c r="L65"/>
  <c r="J65"/>
  <c r="H65"/>
  <c r="Q65"/>
  <c r="M65"/>
  <c r="I65"/>
  <c r="O65"/>
  <c r="K65"/>
  <c r="I50" i="24"/>
  <c r="K50"/>
  <c r="M50"/>
  <c r="O50"/>
  <c r="Q50"/>
  <c r="H50"/>
  <c r="J50"/>
  <c r="L50"/>
  <c r="N50"/>
  <c r="P50"/>
  <c r="H51"/>
  <c r="J51"/>
  <c r="L51"/>
  <c r="N51"/>
  <c r="P51"/>
  <c r="I51"/>
  <c r="K51"/>
  <c r="M51"/>
  <c r="O51"/>
  <c r="Q51"/>
  <c r="Q52"/>
  <c r="O52"/>
  <c r="M52"/>
  <c r="K52"/>
  <c r="I52"/>
  <c r="R52"/>
  <c r="N52"/>
  <c r="J52"/>
  <c r="L52"/>
  <c r="P52"/>
  <c r="H52"/>
  <c r="P28" i="23"/>
  <c r="N28"/>
  <c r="L28"/>
  <c r="J28"/>
  <c r="H28"/>
  <c r="O28"/>
  <c r="M28"/>
  <c r="K28"/>
  <c r="I28"/>
  <c r="D74" i="25" l="1"/>
  <c r="Q54" i="24"/>
  <c r="Q53"/>
  <c r="O53"/>
  <c r="M53"/>
  <c r="K53"/>
  <c r="I53"/>
  <c r="P53"/>
  <c r="L53"/>
  <c r="H53"/>
  <c r="N53"/>
  <c r="R53"/>
  <c r="J53"/>
  <c r="K54"/>
  <c r="D75" i="25" l="1"/>
  <c r="J54" i="24"/>
  <c r="H54"/>
  <c r="R54"/>
  <c r="O54"/>
  <c r="L54"/>
  <c r="P54"/>
  <c r="N54"/>
  <c r="I54"/>
  <c r="M54"/>
  <c r="Q74" i="25" l="1"/>
  <c r="O74"/>
  <c r="M74"/>
  <c r="K74"/>
  <c r="I74"/>
  <c r="P74"/>
  <c r="L74"/>
  <c r="H74"/>
  <c r="N74"/>
  <c r="J74"/>
  <c r="R74"/>
  <c r="Q75"/>
  <c r="O75"/>
  <c r="M75"/>
  <c r="K75"/>
  <c r="I75"/>
  <c r="R75"/>
  <c r="N75"/>
  <c r="J75"/>
  <c r="P75"/>
  <c r="H75"/>
  <c r="L75"/>
  <c r="I55" i="24"/>
  <c r="J55"/>
  <c r="N55"/>
  <c r="R55"/>
  <c r="H55"/>
  <c r="L55"/>
  <c r="P55"/>
  <c r="O55"/>
  <c r="K55"/>
  <c r="Q55"/>
  <c r="M55"/>
</calcChain>
</file>

<file path=xl/sharedStrings.xml><?xml version="1.0" encoding="utf-8"?>
<sst xmlns="http://schemas.openxmlformats.org/spreadsheetml/2006/main" count="1057" uniqueCount="100">
  <si>
    <t>срок</t>
  </si>
  <si>
    <t>процент в день</t>
  </si>
  <si>
    <t>сумма займа</t>
  </si>
  <si>
    <t>общая сумма к возврату</t>
  </si>
  <si>
    <t>Особый</t>
  </si>
  <si>
    <t>выплата раз в 15 дней</t>
  </si>
  <si>
    <t>начисляемый процент в день</t>
  </si>
  <si>
    <t>сумма возврата в день</t>
  </si>
  <si>
    <t>погашение</t>
  </si>
  <si>
    <t>единовременное</t>
  </si>
  <si>
    <t>постепенное</t>
  </si>
  <si>
    <t xml:space="preserve">СРЕДНЕРЫНОЧНЫЕ И ПРЕДЕЛЬНЫЕ ЗНАЧЕНИЯ ПОЛНОЙ СТОИМОСТИ  ПОТРЕБИТЕЛЬСКИХ КРЕДИТОВ (ЗАЙМОВ) за период с 01 июля по 30 сентября 2015 года  (применяются для договоров потребительского кредита (займа), заключаемых в I квартале 2016 года микрофинансовыми организациями с физическими лицами) </t>
  </si>
  <si>
    <t xml:space="preserve">(применяются для договоров потребительского кредита (займа), заключаемых в I квартале 2016 года микрофинансовыми организациями с физическими лицами) </t>
  </si>
  <si>
    <t>Предельные значения полной стоимости потребительских кредитов (займов) (процент)</t>
  </si>
  <si>
    <t>% в день</t>
  </si>
  <si>
    <t>до 1 месяца, в том числе:</t>
  </si>
  <si>
    <t>до 30 тыс. руб</t>
  </si>
  <si>
    <t>свыше 30 тыс. ру</t>
  </si>
  <si>
    <t>от 1 до 2 месяцев, в том числе:</t>
  </si>
  <si>
    <t>свыше 30 тыс. руб.</t>
  </si>
  <si>
    <t>от 2 до 6 месяцев, в том числе:</t>
  </si>
  <si>
    <t>до 30 тыс. руб.</t>
  </si>
  <si>
    <t>от 30 тыс. руб. до 100 тыс. руб</t>
  </si>
  <si>
    <t>от 6 месяцев до 1 года, сумма от 1000 руб, крайне не выгодный % ддя МФО</t>
  </si>
  <si>
    <t>4 ОБРАЩЕНИЕ</t>
  </si>
  <si>
    <t>3 ОБРАЩЕНИЕ</t>
  </si>
  <si>
    <t>5 ОБРАЩЕНИЕ</t>
  </si>
  <si>
    <t>6 ОБРАЩЕНИЕ</t>
  </si>
  <si>
    <t>обращение</t>
  </si>
  <si>
    <t>от 75-150 дней</t>
  </si>
  <si>
    <t>7 ОБРАЩЕНИЕ</t>
  </si>
  <si>
    <t>До Зарплаты 1 (от 1 до 30 дней)</t>
  </si>
  <si>
    <t>1-2 ОБРАЩЕНИЕ</t>
  </si>
  <si>
    <t>Единовременный 1 (от 1 до 30 дней)</t>
  </si>
  <si>
    <t>До Зарплаты 3 (от 1 до 30 дней)</t>
  </si>
  <si>
    <t>Единовременный 3 (от 1 до 30 дней)</t>
  </si>
  <si>
    <t>До Зарплаты 4 (от 1 до 30 дней)</t>
  </si>
  <si>
    <t>Единовременный 4 (от 1 до 30 дней)</t>
  </si>
  <si>
    <t>До Зарплаты 5 (от 1 до 30 дней)</t>
  </si>
  <si>
    <t>Единовременный 5 (от 1 до 30 дней)</t>
  </si>
  <si>
    <t>До Зарплаты 6 (от 1 до 30 дней)</t>
  </si>
  <si>
    <t>Единовременный 6 (от 1 до 30 дней)</t>
  </si>
  <si>
    <t>Комфортный</t>
  </si>
  <si>
    <t>Лучший</t>
  </si>
  <si>
    <t>8 ОБРАЩЕНИЕ</t>
  </si>
  <si>
    <t>название займа</t>
  </si>
  <si>
    <t>выплаты</t>
  </si>
  <si>
    <t>До Зарплаты 1</t>
  </si>
  <si>
    <t>Единовременный 1</t>
  </si>
  <si>
    <t>от 3000-14000 (шаг в 1000 руб.)</t>
  </si>
  <si>
    <t>от 1-30 дней</t>
  </si>
  <si>
    <t>досрочное погашение</t>
  </si>
  <si>
    <t>процентная ставка за пользование займом (в день)</t>
  </si>
  <si>
    <t>от 15000-30000 (шаг в 1000 руб.)</t>
  </si>
  <si>
    <t>30 дней</t>
  </si>
  <si>
    <t>каждые 15 дней</t>
  </si>
  <si>
    <t>До Зарплаты 3</t>
  </si>
  <si>
    <t>Единовременный 3</t>
  </si>
  <si>
    <t>До Зарплаты 4</t>
  </si>
  <si>
    <t>Единовременный 4</t>
  </si>
  <si>
    <t>До Зарплаты 5</t>
  </si>
  <si>
    <t>Единовременный 5</t>
  </si>
  <si>
    <t>До Зарплаты 6</t>
  </si>
  <si>
    <t>Единовременный 6</t>
  </si>
  <si>
    <t>от 10000-14000 (шаг в 1000 руб.)</t>
  </si>
  <si>
    <t>от 5-10</t>
  </si>
  <si>
    <t>от 6-11</t>
  </si>
  <si>
    <t>от 7-11</t>
  </si>
  <si>
    <t>от 90-165 дней</t>
  </si>
  <si>
    <t>от 105-165 дней</t>
  </si>
  <si>
    <t>от 30000-50000 (шаг в 5000 руб.)</t>
  </si>
  <si>
    <t>от 55000-60000 (шаг в 5000 руб.)</t>
  </si>
  <si>
    <t>от 65000-70000 (шаг в 5000 руб.)</t>
  </si>
  <si>
    <t>от 65000-80000 (шаг в 5000 руб.)</t>
  </si>
  <si>
    <t>от 85000-100000 (шаг в 5000 руб.)</t>
  </si>
  <si>
    <t>от 120-180 дней</t>
  </si>
  <si>
    <t>от 8-12</t>
  </si>
  <si>
    <t>кол- во платежей</t>
  </si>
  <si>
    <t>ОТЛИЧИТЕЛЬНЫЕ ОСОБЕННОСТИ ПРОДУКТОВ (ЗАЙМОВ)</t>
  </si>
  <si>
    <t xml:space="preserve">в любой день </t>
  </si>
  <si>
    <t>1-2</t>
  </si>
  <si>
    <t>3</t>
  </si>
  <si>
    <t>4</t>
  </si>
  <si>
    <t>5</t>
  </si>
  <si>
    <t>6</t>
  </si>
  <si>
    <t>7</t>
  </si>
  <si>
    <t>8</t>
  </si>
  <si>
    <t>Постепенный 1 (30 дней)</t>
  </si>
  <si>
    <t>Постепенный 3 (30 дней)</t>
  </si>
  <si>
    <t>Постепенный 4 (30 дней)</t>
  </si>
  <si>
    <t>Постепенный 5 (30 дней)</t>
  </si>
  <si>
    <t>Постепенный 6 (30 дней)</t>
  </si>
  <si>
    <t>Постепенный 1</t>
  </si>
  <si>
    <t>Постепенный 3</t>
  </si>
  <si>
    <t>Постепенный 4</t>
  </si>
  <si>
    <t>Постепенный 5</t>
  </si>
  <si>
    <t>Постепенный 6</t>
  </si>
  <si>
    <t>постепенный платеж</t>
  </si>
  <si>
    <t>1. За ненадлежащее исполнение договора  займа  в случае невнесения (не поступления), неполного (внесенного/поступившего не в полном объеме) или несвоевременного внесения (поступления) очередного, и каждого, последующего платежа, предусмотренного Графиком платежей:
Неустойка составляет 0.1% в день от суммы основного долга. Пени начисляются на следующий календарный день, после возникновения просрочки исполнения очередного платежа по займу Заемщиком и до полного возврата займа.
2. При имеющейся задолженности на момент окончания срока договора займа, Кредитор продолжает начислять проценты за пользования денежными средствами на сумму основого долга, исходя из ставки за пользования займа. Кредитор, прекращает начислять проценты на 60 (шестидесятый) календарный день включительно.</t>
  </si>
  <si>
    <t>группы</t>
  </si>
</sst>
</file>

<file path=xl/styles.xml><?xml version="1.0" encoding="utf-8"?>
<styleSheet xmlns="http://schemas.openxmlformats.org/spreadsheetml/2006/main">
  <numFmts count="4">
    <numFmt numFmtId="8" formatCode="#,##0.00\ &quot;р.&quot;;[Red]\-#,##0.00\ &quot;р.&quot;"/>
    <numFmt numFmtId="164" formatCode="_-* #,##0.00_р_._-;\-* #,##0.00_р_._-;_-* &quot;-&quot;??_р_._-;_-@_-"/>
    <numFmt numFmtId="165" formatCode="0.0"/>
    <numFmt numFmtId="166" formatCode="0.0%"/>
  </numFmts>
  <fonts count="8">
    <font>
      <sz val="11"/>
      <color theme="1"/>
      <name val="Calibri"/>
      <family val="2"/>
      <charset val="204"/>
      <scheme val="minor"/>
    </font>
    <font>
      <sz val="10"/>
      <name val="Arial Cyr"/>
      <charset val="204"/>
    </font>
    <font>
      <b/>
      <sz val="10"/>
      <name val="Arial Cyr"/>
      <family val="2"/>
      <charset val="204"/>
    </font>
    <font>
      <b/>
      <sz val="10"/>
      <name val="Arial Cyr"/>
      <charset val="204"/>
    </font>
    <font>
      <b/>
      <sz val="12"/>
      <name val="Calibri"/>
      <family val="2"/>
      <charset val="204"/>
      <scheme val="minor"/>
    </font>
    <font>
      <b/>
      <sz val="11"/>
      <color theme="1"/>
      <name val="Calibri"/>
      <family val="2"/>
      <charset val="204"/>
      <scheme val="minor"/>
    </font>
    <font>
      <sz val="11"/>
      <color rgb="FFFF0000"/>
      <name val="Calibri"/>
      <family val="2"/>
      <charset val="204"/>
      <scheme val="minor"/>
    </font>
    <font>
      <sz val="11"/>
      <color theme="1"/>
      <name val="Times New Roman"/>
      <family val="1"/>
      <charset val="204"/>
    </font>
  </fonts>
  <fills count="4">
    <fill>
      <patternFill patternType="none"/>
    </fill>
    <fill>
      <patternFill patternType="gray125"/>
    </fill>
    <fill>
      <patternFill patternType="solid">
        <fgColor indexed="2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5">
    <xf numFmtId="0" fontId="0" fillId="0" borderId="0"/>
    <xf numFmtId="0" fontId="1" fillId="0" borderId="0">
      <alignment vertical="center"/>
    </xf>
    <xf numFmtId="49" fontId="2" fillId="2" borderId="1">
      <alignment horizontal="centerContinuous" vertical="center" wrapText="1"/>
    </xf>
    <xf numFmtId="164" fontId="1" fillId="0" borderId="0" applyFont="0" applyFill="0" applyBorder="0" applyAlignment="0" applyProtection="0"/>
    <xf numFmtId="3" fontId="1" fillId="0" borderId="0">
      <alignment horizontal="right" vertical="center"/>
    </xf>
  </cellStyleXfs>
  <cellXfs count="74">
    <xf numFmtId="0" fontId="0" fillId="0" borderId="0" xfId="0"/>
    <xf numFmtId="0" fontId="5" fillId="0" borderId="1" xfId="0" applyFont="1" applyBorder="1" applyAlignment="1">
      <alignment wrapText="1"/>
    </xf>
    <xf numFmtId="0" fontId="0" fillId="0" borderId="1" xfId="0" applyBorder="1"/>
    <xf numFmtId="165" fontId="0" fillId="0" borderId="1" xfId="0" applyNumberFormat="1" applyBorder="1"/>
    <xf numFmtId="0" fontId="5" fillId="0" borderId="1" xfId="0" applyFont="1" applyBorder="1"/>
    <xf numFmtId="0" fontId="0" fillId="0" borderId="0" xfId="0" applyAlignment="1"/>
    <xf numFmtId="0" fontId="6" fillId="0" borderId="1" xfId="0" applyFont="1" applyBorder="1"/>
    <xf numFmtId="165" fontId="6" fillId="0" borderId="1" xfId="0" applyNumberFormat="1" applyFont="1" applyBorder="1"/>
    <xf numFmtId="0" fontId="0" fillId="0" borderId="0" xfId="0" applyBorder="1"/>
    <xf numFmtId="0" fontId="5" fillId="3" borderId="1" xfId="0" applyFont="1" applyFill="1" applyBorder="1" applyAlignment="1">
      <alignment horizontal="center"/>
    </xf>
    <xf numFmtId="0" fontId="0" fillId="0" borderId="0" xfId="0" applyAlignment="1">
      <alignment horizontal="right"/>
    </xf>
    <xf numFmtId="0" fontId="0" fillId="0" borderId="0" xfId="0" applyAlignment="1">
      <alignment horizontal="left"/>
    </xf>
    <xf numFmtId="0" fontId="0" fillId="0" borderId="0" xfId="0" applyAlignment="1">
      <alignment horizontal="center"/>
    </xf>
    <xf numFmtId="0" fontId="4" fillId="3" borderId="1" xfId="1" applyFont="1" applyFill="1" applyBorder="1" applyAlignment="1">
      <alignment vertical="center" wrapText="1"/>
    </xf>
    <xf numFmtId="0" fontId="3" fillId="3" borderId="1" xfId="1" applyFont="1" applyFill="1" applyBorder="1" applyAlignment="1">
      <alignment horizontal="center" vertical="center"/>
    </xf>
    <xf numFmtId="10" fontId="3" fillId="3" borderId="1" xfId="1" applyNumberFormat="1" applyFont="1" applyFill="1" applyBorder="1" applyAlignment="1">
      <alignment horizontal="center" vertical="center"/>
    </xf>
    <xf numFmtId="0" fontId="4" fillId="3" borderId="1" xfId="1" applyFont="1" applyFill="1" applyBorder="1" applyAlignment="1">
      <alignment horizontal="center" vertical="center" wrapText="1"/>
    </xf>
    <xf numFmtId="0" fontId="5" fillId="3" borderId="1" xfId="0" applyFont="1" applyFill="1" applyBorder="1" applyAlignment="1">
      <alignment horizontal="center"/>
    </xf>
    <xf numFmtId="0" fontId="5" fillId="0" borderId="1" xfId="0" applyFont="1" applyBorder="1" applyAlignment="1">
      <alignment horizontal="center" wrapText="1"/>
    </xf>
    <xf numFmtId="0" fontId="0" fillId="0" borderId="9" xfId="0" applyBorder="1" applyAlignment="1">
      <alignment horizontal="right"/>
    </xf>
    <xf numFmtId="0" fontId="0" fillId="0" borderId="11" xfId="0" applyBorder="1" applyAlignment="1">
      <alignment horizontal="right"/>
    </xf>
    <xf numFmtId="166" fontId="0" fillId="0" borderId="11" xfId="0" applyNumberFormat="1" applyBorder="1" applyAlignment="1">
      <alignment horizontal="right"/>
    </xf>
    <xf numFmtId="0" fontId="0" fillId="0" borderId="12" xfId="0" applyBorder="1" applyAlignment="1">
      <alignment horizontal="right"/>
    </xf>
    <xf numFmtId="0" fontId="0" fillId="0" borderId="13" xfId="0" applyBorder="1" applyAlignment="1">
      <alignment horizontal="right"/>
    </xf>
    <xf numFmtId="0" fontId="0" fillId="0" borderId="0" xfId="0" applyBorder="1" applyAlignment="1">
      <alignment horizontal="right"/>
    </xf>
    <xf numFmtId="166" fontId="0" fillId="0" borderId="0" xfId="0" applyNumberFormat="1" applyBorder="1" applyAlignment="1">
      <alignment horizontal="right"/>
    </xf>
    <xf numFmtId="0" fontId="0" fillId="0" borderId="14" xfId="0" applyBorder="1" applyAlignment="1">
      <alignment horizontal="right"/>
    </xf>
    <xf numFmtId="0" fontId="0" fillId="0" borderId="10" xfId="0" applyBorder="1" applyAlignment="1">
      <alignment horizontal="right"/>
    </xf>
    <xf numFmtId="0" fontId="0" fillId="0" borderId="7" xfId="0" applyBorder="1" applyAlignment="1">
      <alignment horizontal="right"/>
    </xf>
    <xf numFmtId="166" fontId="0" fillId="0" borderId="7" xfId="0" applyNumberFormat="1" applyBorder="1" applyAlignment="1">
      <alignment horizontal="right"/>
    </xf>
    <xf numFmtId="0" fontId="0" fillId="0" borderId="15" xfId="0" applyBorder="1" applyAlignment="1">
      <alignment horizontal="right"/>
    </xf>
    <xf numFmtId="166" fontId="0" fillId="0" borderId="11" xfId="0" applyNumberFormat="1" applyFill="1" applyBorder="1" applyAlignment="1">
      <alignment horizontal="right"/>
    </xf>
    <xf numFmtId="166" fontId="0" fillId="0" borderId="0" xfId="0" applyNumberFormat="1" applyFill="1" applyBorder="1" applyAlignment="1">
      <alignment horizontal="right"/>
    </xf>
    <xf numFmtId="166" fontId="0" fillId="0" borderId="7" xfId="0" applyNumberFormat="1" applyFill="1" applyBorder="1" applyAlignment="1">
      <alignment horizontal="right"/>
    </xf>
    <xf numFmtId="0" fontId="0" fillId="0" borderId="0" xfId="0" applyFill="1" applyAlignment="1">
      <alignment horizontal="right"/>
    </xf>
    <xf numFmtId="8" fontId="0" fillId="0" borderId="0" xfId="0" applyNumberFormat="1"/>
    <xf numFmtId="0" fontId="5" fillId="0" borderId="0" xfId="0" applyFont="1" applyAlignment="1">
      <alignment horizontal="center"/>
    </xf>
    <xf numFmtId="0" fontId="0" fillId="0" borderId="7" xfId="0" applyBorder="1" applyAlignment="1">
      <alignment wrapText="1"/>
    </xf>
    <xf numFmtId="0" fontId="7" fillId="0" borderId="9" xfId="0" applyFont="1" applyBorder="1" applyAlignment="1">
      <alignment horizontal="justify" wrapText="1"/>
    </xf>
    <xf numFmtId="0" fontId="0" fillId="0" borderId="11" xfId="0" applyBorder="1" applyAlignment="1"/>
    <xf numFmtId="0" fontId="0" fillId="0" borderId="12" xfId="0" applyBorder="1" applyAlignment="1"/>
    <xf numFmtId="0" fontId="0" fillId="0" borderId="13" xfId="0" applyBorder="1" applyAlignment="1"/>
    <xf numFmtId="0" fontId="0" fillId="0" borderId="0" xfId="0" applyBorder="1" applyAlignment="1"/>
    <xf numFmtId="0" fontId="0" fillId="0" borderId="14" xfId="0" applyBorder="1" applyAlignment="1"/>
    <xf numFmtId="0" fontId="0" fillId="0" borderId="10" xfId="0" applyBorder="1" applyAlignment="1"/>
    <xf numFmtId="0" fontId="0" fillId="0" borderId="7" xfId="0" applyBorder="1" applyAlignment="1"/>
    <xf numFmtId="0" fontId="0" fillId="0" borderId="15" xfId="0" applyBorder="1" applyAlignment="1"/>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49" fontId="0" fillId="0" borderId="6" xfId="0" applyNumberFormat="1" applyBorder="1" applyAlignment="1">
      <alignment horizontal="center" vertical="center"/>
    </xf>
    <xf numFmtId="0" fontId="5" fillId="0" borderId="0" xfId="0" applyFont="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5" fillId="3" borderId="5" xfId="0" applyFont="1" applyFill="1" applyBorder="1" applyAlignment="1">
      <alignment horizontal="center" wrapText="1"/>
    </xf>
    <xf numFmtId="0" fontId="5" fillId="3" borderId="6" xfId="0" applyFont="1" applyFill="1" applyBorder="1" applyAlignment="1">
      <alignment horizontal="center" wrapText="1"/>
    </xf>
    <xf numFmtId="0" fontId="5" fillId="3" borderId="5" xfId="0" applyFont="1" applyFill="1" applyBorder="1" applyAlignment="1">
      <alignment horizontal="center"/>
    </xf>
    <xf numFmtId="0" fontId="5" fillId="3" borderId="6" xfId="0" applyFont="1" applyFill="1" applyBorder="1" applyAlignment="1">
      <alignment horizontal="center"/>
    </xf>
    <xf numFmtId="0" fontId="4" fillId="3" borderId="1" xfId="1" applyFont="1" applyFill="1" applyBorder="1" applyAlignment="1">
      <alignment vertical="center" wrapText="1"/>
    </xf>
    <xf numFmtId="0" fontId="0" fillId="0" borderId="1" xfId="0" applyBorder="1" applyAlignment="1">
      <alignment vertical="center" wrapText="1"/>
    </xf>
    <xf numFmtId="0" fontId="5" fillId="3" borderId="1" xfId="0" applyFont="1" applyFill="1" applyBorder="1" applyAlignment="1">
      <alignment wrapText="1"/>
    </xf>
    <xf numFmtId="0" fontId="5" fillId="3" borderId="1" xfId="0" applyFont="1" applyFill="1" applyBorder="1" applyAlignment="1">
      <alignment horizontal="center" wrapText="1"/>
    </xf>
    <xf numFmtId="0" fontId="4" fillId="3" borderId="1" xfId="1" applyFont="1" applyFill="1" applyBorder="1" applyAlignment="1">
      <alignment horizontal="center" vertical="center" wrapText="1"/>
    </xf>
    <xf numFmtId="0" fontId="0" fillId="0" borderId="1" xfId="0" applyBorder="1" applyAlignment="1">
      <alignment horizontal="center" vertical="center" wrapText="1"/>
    </xf>
    <xf numFmtId="0" fontId="4" fillId="3" borderId="2" xfId="1" applyFont="1" applyFill="1" applyBorder="1" applyAlignment="1">
      <alignment horizontal="center" vertical="center" wrapText="1"/>
    </xf>
    <xf numFmtId="0" fontId="4" fillId="3" borderId="4" xfId="1" applyFont="1" applyFill="1" applyBorder="1" applyAlignment="1">
      <alignment horizontal="center" vertical="center" wrapText="1"/>
    </xf>
    <xf numFmtId="0" fontId="5" fillId="3" borderId="5" xfId="0" applyFont="1" applyFill="1" applyBorder="1" applyAlignment="1">
      <alignment wrapText="1"/>
    </xf>
    <xf numFmtId="0" fontId="5" fillId="3" borderId="6" xfId="0" applyFont="1" applyFill="1" applyBorder="1" applyAlignment="1">
      <alignment wrapText="1"/>
    </xf>
    <xf numFmtId="0" fontId="4" fillId="3" borderId="5" xfId="1" applyFont="1" applyFill="1" applyBorder="1" applyAlignment="1">
      <alignment horizontal="center" vertical="center" wrapText="1"/>
    </xf>
    <xf numFmtId="0" fontId="4" fillId="3" borderId="6" xfId="1" applyFont="1" applyFill="1" applyBorder="1" applyAlignment="1">
      <alignment horizontal="center" vertical="center" wrapText="1"/>
    </xf>
    <xf numFmtId="0" fontId="0" fillId="0" borderId="1" xfId="0" applyBorder="1" applyAlignment="1">
      <alignment horizont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xf>
    <xf numFmtId="0" fontId="5" fillId="0" borderId="1" xfId="0" applyFont="1" applyBorder="1" applyAlignment="1">
      <alignment horizontal="center"/>
    </xf>
  </cellXfs>
  <cellStyles count="5">
    <cellStyle name="Заголовок" xfId="2"/>
    <cellStyle name="Обычный" xfId="0" builtinId="0"/>
    <cellStyle name="Обычный 2" xfId="1"/>
    <cellStyle name="Финансовый 2" xfId="3"/>
    <cellStyle name="Числовой"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H12"/>
  <sheetViews>
    <sheetView workbookViewId="0">
      <selection activeCell="D13" sqref="D13"/>
    </sheetView>
  </sheetViews>
  <sheetFormatPr defaultRowHeight="15"/>
  <cols>
    <col min="1" max="1" width="45.5703125" customWidth="1"/>
    <col min="2" max="2" width="29" customWidth="1"/>
    <col min="3" max="3" width="17.5703125" customWidth="1"/>
    <col min="4" max="4" width="30.42578125" customWidth="1"/>
    <col min="5" max="6" width="22.5703125" customWidth="1"/>
    <col min="7" max="7" width="29.140625" customWidth="1"/>
    <col min="8" max="8" width="20" style="11" customWidth="1"/>
  </cols>
  <sheetData>
    <row r="1" spans="1:3" ht="61.5" customHeight="1">
      <c r="A1" s="37" t="s">
        <v>11</v>
      </c>
      <c r="B1" s="37"/>
      <c r="C1" s="37"/>
    </row>
    <row r="2" spans="1:3" ht="75">
      <c r="A2" s="1" t="s">
        <v>12</v>
      </c>
      <c r="B2" s="1" t="s">
        <v>13</v>
      </c>
      <c r="C2" s="1" t="s">
        <v>14</v>
      </c>
    </row>
    <row r="3" spans="1:3">
      <c r="A3" s="2" t="s">
        <v>15</v>
      </c>
      <c r="B3" s="2"/>
      <c r="C3" s="2"/>
    </row>
    <row r="4" spans="1:3">
      <c r="A4" s="2" t="s">
        <v>16</v>
      </c>
      <c r="B4" s="2">
        <v>880.21299999999997</v>
      </c>
      <c r="C4" s="3">
        <f>B4/365</f>
        <v>2.4115424657534246</v>
      </c>
    </row>
    <row r="5" spans="1:3">
      <c r="A5" s="6" t="s">
        <v>17</v>
      </c>
      <c r="B5" s="6">
        <v>139.464</v>
      </c>
      <c r="C5" s="7">
        <f t="shared" ref="C5:C11" si="0">B5/365</f>
        <v>0.38209315068493149</v>
      </c>
    </row>
    <row r="6" spans="1:3">
      <c r="A6" s="2" t="s">
        <v>18</v>
      </c>
      <c r="B6" s="2"/>
      <c r="C6" s="3"/>
    </row>
    <row r="7" spans="1:3">
      <c r="A7" s="2" t="s">
        <v>16</v>
      </c>
      <c r="B7" s="2">
        <v>425.488</v>
      </c>
      <c r="C7" s="3">
        <f t="shared" si="0"/>
        <v>1.1657205479452055</v>
      </c>
    </row>
    <row r="8" spans="1:3">
      <c r="A8" s="6" t="s">
        <v>19</v>
      </c>
      <c r="B8" s="6">
        <v>174.565</v>
      </c>
      <c r="C8" s="7">
        <f t="shared" si="0"/>
        <v>0.47826027397260273</v>
      </c>
    </row>
    <row r="9" spans="1:3">
      <c r="A9" s="2" t="s">
        <v>20</v>
      </c>
      <c r="B9" s="2"/>
      <c r="C9" s="3"/>
    </row>
    <row r="10" spans="1:3">
      <c r="A10" s="2" t="s">
        <v>21</v>
      </c>
      <c r="B10" s="2">
        <v>305.13799999999998</v>
      </c>
      <c r="C10" s="3">
        <f t="shared" si="0"/>
        <v>0.8359945205479451</v>
      </c>
    </row>
    <row r="11" spans="1:3">
      <c r="A11" s="2" t="s">
        <v>22</v>
      </c>
      <c r="B11" s="2">
        <v>307.95</v>
      </c>
      <c r="C11" s="3">
        <f t="shared" si="0"/>
        <v>0.84369863013698632</v>
      </c>
    </row>
    <row r="12" spans="1:3">
      <c r="A12" t="s">
        <v>23</v>
      </c>
    </row>
  </sheetData>
  <mergeCells count="1">
    <mergeCell ref="A1:C1"/>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dimension ref="A1:I18"/>
  <sheetViews>
    <sheetView workbookViewId="0">
      <selection activeCell="F3" sqref="F3:G3"/>
    </sheetView>
  </sheetViews>
  <sheetFormatPr defaultRowHeight="15"/>
  <cols>
    <col min="1" max="1" width="24" customWidth="1"/>
    <col min="2" max="2" width="13.140625" customWidth="1"/>
  </cols>
  <sheetData>
    <row r="1" spans="1:9" ht="31.5">
      <c r="A1" s="61" t="s">
        <v>24</v>
      </c>
      <c r="B1" s="60" t="s">
        <v>8</v>
      </c>
      <c r="C1" s="62" t="s">
        <v>0</v>
      </c>
      <c r="D1" s="16" t="s">
        <v>1</v>
      </c>
      <c r="E1" s="62" t="s">
        <v>2</v>
      </c>
      <c r="F1" s="62" t="s">
        <v>5</v>
      </c>
      <c r="G1" s="62" t="s">
        <v>3</v>
      </c>
      <c r="H1" s="62" t="s">
        <v>97</v>
      </c>
      <c r="I1" s="63"/>
    </row>
    <row r="2" spans="1:9">
      <c r="A2" s="61"/>
      <c r="B2" s="60"/>
      <c r="C2" s="62"/>
      <c r="D2" s="15">
        <v>0.02</v>
      </c>
      <c r="E2" s="62"/>
      <c r="F2" s="62"/>
      <c r="G2" s="62"/>
      <c r="H2" s="14">
        <v>1</v>
      </c>
      <c r="I2" s="14">
        <v>2</v>
      </c>
    </row>
    <row r="3" spans="1:9">
      <c r="A3" t="s">
        <v>89</v>
      </c>
      <c r="B3" t="s">
        <v>10</v>
      </c>
      <c r="C3">
        <v>30</v>
      </c>
      <c r="D3">
        <v>0.02</v>
      </c>
      <c r="E3">
        <v>15000</v>
      </c>
      <c r="F3">
        <f>G3/2</f>
        <v>12000</v>
      </c>
      <c r="G3">
        <f>E3+(D3*E3*C3)</f>
        <v>24000</v>
      </c>
      <c r="H3">
        <f t="shared" ref="H3:H18" si="0">F3</f>
        <v>12000</v>
      </c>
      <c r="I3">
        <f t="shared" ref="I3:I18" si="1">F3</f>
        <v>12000</v>
      </c>
    </row>
    <row r="4" spans="1:9">
      <c r="A4" t="s">
        <v>89</v>
      </c>
      <c r="B4" t="s">
        <v>10</v>
      </c>
      <c r="C4">
        <v>30</v>
      </c>
      <c r="D4">
        <v>0.02</v>
      </c>
      <c r="E4">
        <v>16000</v>
      </c>
      <c r="F4">
        <f t="shared" ref="F4:F18" si="2">G4/2</f>
        <v>12800</v>
      </c>
      <c r="G4">
        <f t="shared" ref="G4:G18" si="3">E4+(D4*E4*C4)</f>
        <v>25600</v>
      </c>
      <c r="H4">
        <f t="shared" si="0"/>
        <v>12800</v>
      </c>
      <c r="I4">
        <f t="shared" si="1"/>
        <v>12800</v>
      </c>
    </row>
    <row r="5" spans="1:9">
      <c r="A5" t="s">
        <v>89</v>
      </c>
      <c r="B5" t="s">
        <v>10</v>
      </c>
      <c r="C5">
        <v>30</v>
      </c>
      <c r="D5">
        <v>0.02</v>
      </c>
      <c r="E5">
        <v>17000</v>
      </c>
      <c r="F5">
        <f t="shared" si="2"/>
        <v>13600</v>
      </c>
      <c r="G5">
        <f t="shared" si="3"/>
        <v>27200</v>
      </c>
      <c r="H5">
        <f t="shared" si="0"/>
        <v>13600</v>
      </c>
      <c r="I5">
        <f t="shared" si="1"/>
        <v>13600</v>
      </c>
    </row>
    <row r="6" spans="1:9">
      <c r="A6" t="s">
        <v>89</v>
      </c>
      <c r="B6" t="s">
        <v>10</v>
      </c>
      <c r="C6">
        <v>30</v>
      </c>
      <c r="D6">
        <v>0.02</v>
      </c>
      <c r="E6">
        <v>18000</v>
      </c>
      <c r="F6">
        <f t="shared" si="2"/>
        <v>14400</v>
      </c>
      <c r="G6">
        <f t="shared" si="3"/>
        <v>28800</v>
      </c>
      <c r="H6">
        <f t="shared" si="0"/>
        <v>14400</v>
      </c>
      <c r="I6">
        <f t="shared" si="1"/>
        <v>14400</v>
      </c>
    </row>
    <row r="7" spans="1:9">
      <c r="A7" t="s">
        <v>89</v>
      </c>
      <c r="B7" t="s">
        <v>10</v>
      </c>
      <c r="C7">
        <v>30</v>
      </c>
      <c r="D7">
        <v>0.02</v>
      </c>
      <c r="E7">
        <v>19000</v>
      </c>
      <c r="F7">
        <f t="shared" si="2"/>
        <v>15200</v>
      </c>
      <c r="G7">
        <f t="shared" si="3"/>
        <v>30400</v>
      </c>
      <c r="H7">
        <f t="shared" si="0"/>
        <v>15200</v>
      </c>
      <c r="I7">
        <f t="shared" si="1"/>
        <v>15200</v>
      </c>
    </row>
    <row r="8" spans="1:9">
      <c r="A8" t="s">
        <v>89</v>
      </c>
      <c r="B8" t="s">
        <v>10</v>
      </c>
      <c r="C8">
        <v>30</v>
      </c>
      <c r="D8">
        <v>0.02</v>
      </c>
      <c r="E8">
        <v>20000</v>
      </c>
      <c r="F8">
        <f t="shared" si="2"/>
        <v>16000</v>
      </c>
      <c r="G8">
        <f t="shared" si="3"/>
        <v>32000</v>
      </c>
      <c r="H8">
        <f t="shared" si="0"/>
        <v>16000</v>
      </c>
      <c r="I8">
        <f t="shared" si="1"/>
        <v>16000</v>
      </c>
    </row>
    <row r="9" spans="1:9">
      <c r="A9" t="s">
        <v>89</v>
      </c>
      <c r="B9" t="s">
        <v>10</v>
      </c>
      <c r="C9">
        <v>30</v>
      </c>
      <c r="D9">
        <v>0.02</v>
      </c>
      <c r="E9">
        <v>21000</v>
      </c>
      <c r="F9">
        <f t="shared" si="2"/>
        <v>16800</v>
      </c>
      <c r="G9">
        <f t="shared" si="3"/>
        <v>33600</v>
      </c>
      <c r="H9">
        <f t="shared" si="0"/>
        <v>16800</v>
      </c>
      <c r="I9">
        <f t="shared" si="1"/>
        <v>16800</v>
      </c>
    </row>
    <row r="10" spans="1:9">
      <c r="A10" t="s">
        <v>89</v>
      </c>
      <c r="B10" t="s">
        <v>10</v>
      </c>
      <c r="C10">
        <v>30</v>
      </c>
      <c r="D10">
        <v>0.02</v>
      </c>
      <c r="E10">
        <v>22000</v>
      </c>
      <c r="F10">
        <f t="shared" si="2"/>
        <v>17600</v>
      </c>
      <c r="G10">
        <f t="shared" si="3"/>
        <v>35200</v>
      </c>
      <c r="H10">
        <f t="shared" si="0"/>
        <v>17600</v>
      </c>
      <c r="I10">
        <f t="shared" si="1"/>
        <v>17600</v>
      </c>
    </row>
    <row r="11" spans="1:9">
      <c r="A11" t="s">
        <v>89</v>
      </c>
      <c r="B11" t="s">
        <v>10</v>
      </c>
      <c r="C11">
        <v>30</v>
      </c>
      <c r="D11">
        <v>0.02</v>
      </c>
      <c r="E11">
        <v>23000</v>
      </c>
      <c r="F11">
        <f t="shared" si="2"/>
        <v>18400</v>
      </c>
      <c r="G11">
        <f t="shared" si="3"/>
        <v>36800</v>
      </c>
      <c r="H11">
        <f t="shared" si="0"/>
        <v>18400</v>
      </c>
      <c r="I11">
        <f t="shared" si="1"/>
        <v>18400</v>
      </c>
    </row>
    <row r="12" spans="1:9">
      <c r="A12" t="s">
        <v>89</v>
      </c>
      <c r="B12" t="s">
        <v>10</v>
      </c>
      <c r="C12">
        <v>30</v>
      </c>
      <c r="D12">
        <v>0.02</v>
      </c>
      <c r="E12">
        <v>24000</v>
      </c>
      <c r="F12">
        <f t="shared" si="2"/>
        <v>19200</v>
      </c>
      <c r="G12">
        <f t="shared" si="3"/>
        <v>38400</v>
      </c>
      <c r="H12">
        <f t="shared" si="0"/>
        <v>19200</v>
      </c>
      <c r="I12">
        <f t="shared" si="1"/>
        <v>19200</v>
      </c>
    </row>
    <row r="13" spans="1:9">
      <c r="A13" t="s">
        <v>89</v>
      </c>
      <c r="B13" t="s">
        <v>10</v>
      </c>
      <c r="C13">
        <v>30</v>
      </c>
      <c r="D13">
        <v>0.02</v>
      </c>
      <c r="E13">
        <v>25000</v>
      </c>
      <c r="F13">
        <f t="shared" si="2"/>
        <v>20000</v>
      </c>
      <c r="G13">
        <f t="shared" si="3"/>
        <v>40000</v>
      </c>
      <c r="H13">
        <f t="shared" si="0"/>
        <v>20000</v>
      </c>
      <c r="I13">
        <f t="shared" si="1"/>
        <v>20000</v>
      </c>
    </row>
    <row r="14" spans="1:9">
      <c r="A14" t="s">
        <v>89</v>
      </c>
      <c r="B14" t="s">
        <v>10</v>
      </c>
      <c r="C14">
        <v>30</v>
      </c>
      <c r="D14">
        <v>0.02</v>
      </c>
      <c r="E14">
        <v>26000</v>
      </c>
      <c r="F14">
        <f t="shared" si="2"/>
        <v>20800</v>
      </c>
      <c r="G14">
        <f t="shared" si="3"/>
        <v>41600</v>
      </c>
      <c r="H14">
        <f t="shared" si="0"/>
        <v>20800</v>
      </c>
      <c r="I14">
        <f t="shared" si="1"/>
        <v>20800</v>
      </c>
    </row>
    <row r="15" spans="1:9">
      <c r="A15" t="s">
        <v>89</v>
      </c>
      <c r="B15" t="s">
        <v>10</v>
      </c>
      <c r="C15">
        <v>30</v>
      </c>
      <c r="D15">
        <v>0.02</v>
      </c>
      <c r="E15">
        <v>27000</v>
      </c>
      <c r="F15">
        <f t="shared" si="2"/>
        <v>21600</v>
      </c>
      <c r="G15">
        <f t="shared" si="3"/>
        <v>43200</v>
      </c>
      <c r="H15">
        <f t="shared" si="0"/>
        <v>21600</v>
      </c>
      <c r="I15">
        <f t="shared" si="1"/>
        <v>21600</v>
      </c>
    </row>
    <row r="16" spans="1:9">
      <c r="A16" t="s">
        <v>89</v>
      </c>
      <c r="B16" t="s">
        <v>10</v>
      </c>
      <c r="C16">
        <v>30</v>
      </c>
      <c r="D16">
        <v>0.02</v>
      </c>
      <c r="E16">
        <v>28000</v>
      </c>
      <c r="F16">
        <f t="shared" si="2"/>
        <v>22400</v>
      </c>
      <c r="G16">
        <f t="shared" si="3"/>
        <v>44800</v>
      </c>
      <c r="H16">
        <f t="shared" si="0"/>
        <v>22400</v>
      </c>
      <c r="I16">
        <f t="shared" si="1"/>
        <v>22400</v>
      </c>
    </row>
    <row r="17" spans="1:9">
      <c r="A17" t="s">
        <v>89</v>
      </c>
      <c r="B17" t="s">
        <v>10</v>
      </c>
      <c r="C17">
        <v>30</v>
      </c>
      <c r="D17">
        <v>0.02</v>
      </c>
      <c r="E17">
        <v>29000</v>
      </c>
      <c r="F17">
        <f t="shared" si="2"/>
        <v>23200</v>
      </c>
      <c r="G17">
        <f t="shared" si="3"/>
        <v>46400</v>
      </c>
      <c r="H17">
        <f t="shared" si="0"/>
        <v>23200</v>
      </c>
      <c r="I17">
        <f t="shared" si="1"/>
        <v>23200</v>
      </c>
    </row>
    <row r="18" spans="1:9">
      <c r="A18" t="s">
        <v>89</v>
      </c>
      <c r="B18" t="s">
        <v>10</v>
      </c>
      <c r="C18">
        <v>30</v>
      </c>
      <c r="D18">
        <v>0.02</v>
      </c>
      <c r="E18">
        <v>30000</v>
      </c>
      <c r="F18">
        <f t="shared" si="2"/>
        <v>24000</v>
      </c>
      <c r="G18">
        <f t="shared" si="3"/>
        <v>48000</v>
      </c>
      <c r="H18">
        <f t="shared" si="0"/>
        <v>24000</v>
      </c>
      <c r="I18">
        <f t="shared" si="1"/>
        <v>24000</v>
      </c>
    </row>
  </sheetData>
  <mergeCells count="7">
    <mergeCell ref="H1:I1"/>
    <mergeCell ref="A1:A2"/>
    <mergeCell ref="B1:B2"/>
    <mergeCell ref="C1:C2"/>
    <mergeCell ref="E1:E2"/>
    <mergeCell ref="F1:F2"/>
    <mergeCell ref="G1:G2"/>
  </mergeCells>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AI18"/>
  <sheetViews>
    <sheetView workbookViewId="0">
      <selection activeCell="E23" sqref="E23"/>
    </sheetView>
  </sheetViews>
  <sheetFormatPr defaultRowHeight="15"/>
  <cols>
    <col min="1" max="1" width="34" customWidth="1"/>
    <col min="2" max="2" width="19.140625" customWidth="1"/>
    <col min="3" max="3" width="14.85546875" customWidth="1"/>
    <col min="4" max="4" width="12.85546875" customWidth="1"/>
    <col min="5" max="5" width="13.5703125" customWidth="1"/>
  </cols>
  <sheetData>
    <row r="1" spans="1:35" s="12" customFormat="1" ht="15" customHeight="1">
      <c r="A1" s="54" t="s">
        <v>24</v>
      </c>
      <c r="B1" s="54" t="s">
        <v>8</v>
      </c>
      <c r="C1" s="9" t="s">
        <v>1</v>
      </c>
      <c r="D1" s="56" t="s">
        <v>2</v>
      </c>
      <c r="E1" s="54" t="s">
        <v>6</v>
      </c>
      <c r="F1" s="51" t="s">
        <v>7</v>
      </c>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3"/>
    </row>
    <row r="2" spans="1:35" s="12" customFormat="1">
      <c r="A2" s="55"/>
      <c r="B2" s="55"/>
      <c r="C2" s="9">
        <v>2</v>
      </c>
      <c r="D2" s="57"/>
      <c r="E2" s="55"/>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row>
    <row r="3" spans="1:35">
      <c r="A3" t="s">
        <v>37</v>
      </c>
      <c r="B3" t="s">
        <v>9</v>
      </c>
      <c r="C3">
        <v>0.02</v>
      </c>
      <c r="D3">
        <v>15000</v>
      </c>
      <c r="E3">
        <f>D3*C3</f>
        <v>300</v>
      </c>
      <c r="F3">
        <f>15000+(300*F2)</f>
        <v>15300</v>
      </c>
      <c r="G3">
        <f t="shared" ref="G3:AI3" si="0">15000+(300*G2)</f>
        <v>15600</v>
      </c>
      <c r="H3">
        <f t="shared" si="0"/>
        <v>15900</v>
      </c>
      <c r="I3">
        <f t="shared" si="0"/>
        <v>16200</v>
      </c>
      <c r="J3">
        <f t="shared" si="0"/>
        <v>16500</v>
      </c>
      <c r="K3">
        <f t="shared" si="0"/>
        <v>16800</v>
      </c>
      <c r="L3">
        <f t="shared" si="0"/>
        <v>17100</v>
      </c>
      <c r="M3">
        <f t="shared" si="0"/>
        <v>17400</v>
      </c>
      <c r="N3">
        <f t="shared" si="0"/>
        <v>17700</v>
      </c>
      <c r="O3">
        <f t="shared" si="0"/>
        <v>18000</v>
      </c>
      <c r="P3">
        <f t="shared" si="0"/>
        <v>18300</v>
      </c>
      <c r="Q3">
        <f t="shared" si="0"/>
        <v>18600</v>
      </c>
      <c r="R3">
        <f t="shared" si="0"/>
        <v>18900</v>
      </c>
      <c r="S3">
        <f t="shared" si="0"/>
        <v>19200</v>
      </c>
      <c r="T3">
        <f t="shared" si="0"/>
        <v>19500</v>
      </c>
      <c r="U3">
        <f t="shared" si="0"/>
        <v>19800</v>
      </c>
      <c r="V3">
        <f t="shared" si="0"/>
        <v>20100</v>
      </c>
      <c r="W3">
        <f t="shared" si="0"/>
        <v>20400</v>
      </c>
      <c r="X3">
        <f t="shared" si="0"/>
        <v>20700</v>
      </c>
      <c r="Y3">
        <f t="shared" si="0"/>
        <v>21000</v>
      </c>
      <c r="Z3">
        <f t="shared" si="0"/>
        <v>21300</v>
      </c>
      <c r="AA3">
        <f t="shared" si="0"/>
        <v>21600</v>
      </c>
      <c r="AB3">
        <f t="shared" si="0"/>
        <v>21900</v>
      </c>
      <c r="AC3">
        <f t="shared" si="0"/>
        <v>22200</v>
      </c>
      <c r="AD3">
        <f t="shared" si="0"/>
        <v>22500</v>
      </c>
      <c r="AE3">
        <f t="shared" si="0"/>
        <v>22800</v>
      </c>
      <c r="AF3">
        <f t="shared" si="0"/>
        <v>23100</v>
      </c>
      <c r="AG3">
        <f t="shared" si="0"/>
        <v>23400</v>
      </c>
      <c r="AH3">
        <f t="shared" si="0"/>
        <v>23700</v>
      </c>
      <c r="AI3">
        <f t="shared" si="0"/>
        <v>24000</v>
      </c>
    </row>
    <row r="4" spans="1:35">
      <c r="A4" t="s">
        <v>37</v>
      </c>
      <c r="B4" t="s">
        <v>9</v>
      </c>
      <c r="C4">
        <v>0.02</v>
      </c>
      <c r="D4">
        <v>16000</v>
      </c>
      <c r="E4">
        <f>D4*C4</f>
        <v>320</v>
      </c>
      <c r="F4">
        <f>16000+(320*F2)</f>
        <v>16320</v>
      </c>
      <c r="G4">
        <f t="shared" ref="G4:AI4" si="1">16000+(320*G2)</f>
        <v>16640</v>
      </c>
      <c r="H4">
        <f t="shared" si="1"/>
        <v>16960</v>
      </c>
      <c r="I4">
        <f t="shared" si="1"/>
        <v>17280</v>
      </c>
      <c r="J4">
        <f t="shared" si="1"/>
        <v>17600</v>
      </c>
      <c r="K4">
        <f t="shared" si="1"/>
        <v>17920</v>
      </c>
      <c r="L4">
        <f t="shared" si="1"/>
        <v>18240</v>
      </c>
      <c r="M4">
        <f t="shared" si="1"/>
        <v>18560</v>
      </c>
      <c r="N4">
        <f t="shared" si="1"/>
        <v>18880</v>
      </c>
      <c r="O4">
        <f t="shared" si="1"/>
        <v>19200</v>
      </c>
      <c r="P4">
        <f t="shared" si="1"/>
        <v>19520</v>
      </c>
      <c r="Q4">
        <f t="shared" si="1"/>
        <v>19840</v>
      </c>
      <c r="R4">
        <f t="shared" si="1"/>
        <v>20160</v>
      </c>
      <c r="S4">
        <f t="shared" si="1"/>
        <v>20480</v>
      </c>
      <c r="T4">
        <f t="shared" si="1"/>
        <v>20800</v>
      </c>
      <c r="U4">
        <f t="shared" si="1"/>
        <v>21120</v>
      </c>
      <c r="V4">
        <f t="shared" si="1"/>
        <v>21440</v>
      </c>
      <c r="W4">
        <f t="shared" si="1"/>
        <v>21760</v>
      </c>
      <c r="X4">
        <f t="shared" si="1"/>
        <v>22080</v>
      </c>
      <c r="Y4">
        <f t="shared" si="1"/>
        <v>22400</v>
      </c>
      <c r="Z4">
        <f t="shared" si="1"/>
        <v>22720</v>
      </c>
      <c r="AA4">
        <f t="shared" si="1"/>
        <v>23040</v>
      </c>
      <c r="AB4">
        <f t="shared" si="1"/>
        <v>23360</v>
      </c>
      <c r="AC4">
        <f t="shared" si="1"/>
        <v>23680</v>
      </c>
      <c r="AD4">
        <f t="shared" si="1"/>
        <v>24000</v>
      </c>
      <c r="AE4">
        <f t="shared" si="1"/>
        <v>24320</v>
      </c>
      <c r="AF4">
        <f t="shared" si="1"/>
        <v>24640</v>
      </c>
      <c r="AG4">
        <f t="shared" si="1"/>
        <v>24960</v>
      </c>
      <c r="AH4">
        <f t="shared" si="1"/>
        <v>25280</v>
      </c>
      <c r="AI4">
        <f t="shared" si="1"/>
        <v>25600</v>
      </c>
    </row>
    <row r="5" spans="1:35">
      <c r="A5" t="s">
        <v>37</v>
      </c>
      <c r="B5" t="s">
        <v>9</v>
      </c>
      <c r="C5">
        <v>0.02</v>
      </c>
      <c r="D5">
        <v>17000</v>
      </c>
      <c r="E5">
        <f>D5*C5</f>
        <v>340</v>
      </c>
      <c r="F5">
        <f>17000+(340*F2)</f>
        <v>17340</v>
      </c>
      <c r="G5">
        <f t="shared" ref="G5:AI5" si="2">17000+(340*G2)</f>
        <v>17680</v>
      </c>
      <c r="H5">
        <f t="shared" si="2"/>
        <v>18020</v>
      </c>
      <c r="I5">
        <f t="shared" si="2"/>
        <v>18360</v>
      </c>
      <c r="J5">
        <f t="shared" si="2"/>
        <v>18700</v>
      </c>
      <c r="K5">
        <f t="shared" si="2"/>
        <v>19040</v>
      </c>
      <c r="L5">
        <f t="shared" si="2"/>
        <v>19380</v>
      </c>
      <c r="M5">
        <f t="shared" si="2"/>
        <v>19720</v>
      </c>
      <c r="N5">
        <f t="shared" si="2"/>
        <v>20060</v>
      </c>
      <c r="O5">
        <f t="shared" si="2"/>
        <v>20400</v>
      </c>
      <c r="P5">
        <f t="shared" si="2"/>
        <v>20740</v>
      </c>
      <c r="Q5">
        <f t="shared" si="2"/>
        <v>21080</v>
      </c>
      <c r="R5">
        <f t="shared" si="2"/>
        <v>21420</v>
      </c>
      <c r="S5">
        <f t="shared" si="2"/>
        <v>21760</v>
      </c>
      <c r="T5">
        <f t="shared" si="2"/>
        <v>22100</v>
      </c>
      <c r="U5">
        <f t="shared" si="2"/>
        <v>22440</v>
      </c>
      <c r="V5">
        <f t="shared" si="2"/>
        <v>22780</v>
      </c>
      <c r="W5">
        <f t="shared" si="2"/>
        <v>23120</v>
      </c>
      <c r="X5">
        <f t="shared" si="2"/>
        <v>23460</v>
      </c>
      <c r="Y5">
        <f t="shared" si="2"/>
        <v>23800</v>
      </c>
      <c r="Z5">
        <f t="shared" si="2"/>
        <v>24140</v>
      </c>
      <c r="AA5">
        <f t="shared" si="2"/>
        <v>24480</v>
      </c>
      <c r="AB5">
        <f t="shared" si="2"/>
        <v>24820</v>
      </c>
      <c r="AC5">
        <f t="shared" si="2"/>
        <v>25160</v>
      </c>
      <c r="AD5">
        <f t="shared" si="2"/>
        <v>25500</v>
      </c>
      <c r="AE5">
        <f t="shared" si="2"/>
        <v>25840</v>
      </c>
      <c r="AF5">
        <f t="shared" si="2"/>
        <v>26180</v>
      </c>
      <c r="AG5">
        <f t="shared" si="2"/>
        <v>26520</v>
      </c>
      <c r="AH5">
        <f t="shared" si="2"/>
        <v>26860</v>
      </c>
      <c r="AI5">
        <f t="shared" si="2"/>
        <v>27200</v>
      </c>
    </row>
    <row r="6" spans="1:35">
      <c r="A6" t="s">
        <v>37</v>
      </c>
      <c r="B6" t="s">
        <v>9</v>
      </c>
      <c r="C6">
        <v>0.02</v>
      </c>
      <c r="D6">
        <v>18000</v>
      </c>
      <c r="E6">
        <f>D6*C6</f>
        <v>360</v>
      </c>
      <c r="F6">
        <f>18000+(360*F2)</f>
        <v>18360</v>
      </c>
      <c r="G6">
        <f t="shared" ref="G6:AI6" si="3">18000+(360*G2)</f>
        <v>18720</v>
      </c>
      <c r="H6">
        <f t="shared" si="3"/>
        <v>19080</v>
      </c>
      <c r="I6">
        <f t="shared" si="3"/>
        <v>19440</v>
      </c>
      <c r="J6">
        <f t="shared" si="3"/>
        <v>19800</v>
      </c>
      <c r="K6">
        <f t="shared" si="3"/>
        <v>20160</v>
      </c>
      <c r="L6">
        <f t="shared" si="3"/>
        <v>20520</v>
      </c>
      <c r="M6">
        <f t="shared" si="3"/>
        <v>20880</v>
      </c>
      <c r="N6">
        <f t="shared" si="3"/>
        <v>21240</v>
      </c>
      <c r="O6">
        <f t="shared" si="3"/>
        <v>21600</v>
      </c>
      <c r="P6">
        <f t="shared" si="3"/>
        <v>21960</v>
      </c>
      <c r="Q6">
        <f t="shared" si="3"/>
        <v>22320</v>
      </c>
      <c r="R6">
        <f t="shared" si="3"/>
        <v>22680</v>
      </c>
      <c r="S6">
        <f t="shared" si="3"/>
        <v>23040</v>
      </c>
      <c r="T6">
        <f t="shared" si="3"/>
        <v>23400</v>
      </c>
      <c r="U6">
        <f t="shared" si="3"/>
        <v>23760</v>
      </c>
      <c r="V6">
        <f t="shared" si="3"/>
        <v>24120</v>
      </c>
      <c r="W6">
        <f t="shared" si="3"/>
        <v>24480</v>
      </c>
      <c r="X6">
        <f t="shared" si="3"/>
        <v>24840</v>
      </c>
      <c r="Y6">
        <f t="shared" si="3"/>
        <v>25200</v>
      </c>
      <c r="Z6">
        <f t="shared" si="3"/>
        <v>25560</v>
      </c>
      <c r="AA6">
        <f t="shared" si="3"/>
        <v>25920</v>
      </c>
      <c r="AB6">
        <f t="shared" si="3"/>
        <v>26280</v>
      </c>
      <c r="AC6">
        <f t="shared" si="3"/>
        <v>26640</v>
      </c>
      <c r="AD6">
        <f t="shared" si="3"/>
        <v>27000</v>
      </c>
      <c r="AE6">
        <f t="shared" si="3"/>
        <v>27360</v>
      </c>
      <c r="AF6">
        <f t="shared" si="3"/>
        <v>27720</v>
      </c>
      <c r="AG6">
        <f t="shared" si="3"/>
        <v>28080</v>
      </c>
      <c r="AH6">
        <f t="shared" si="3"/>
        <v>28440</v>
      </c>
      <c r="AI6">
        <f t="shared" si="3"/>
        <v>28800</v>
      </c>
    </row>
    <row r="7" spans="1:35">
      <c r="A7" t="s">
        <v>37</v>
      </c>
      <c r="B7" t="s">
        <v>9</v>
      </c>
      <c r="C7">
        <v>0.02</v>
      </c>
      <c r="D7">
        <v>19000</v>
      </c>
      <c r="E7">
        <f>D7*C7</f>
        <v>380</v>
      </c>
      <c r="F7">
        <f>19000+(380*F2)</f>
        <v>19380</v>
      </c>
      <c r="G7">
        <f t="shared" ref="G7:AI7" si="4">19000+(380*G2)</f>
        <v>19760</v>
      </c>
      <c r="H7">
        <f t="shared" si="4"/>
        <v>20140</v>
      </c>
      <c r="I7">
        <f t="shared" si="4"/>
        <v>20520</v>
      </c>
      <c r="J7">
        <f t="shared" si="4"/>
        <v>20900</v>
      </c>
      <c r="K7">
        <f t="shared" si="4"/>
        <v>21280</v>
      </c>
      <c r="L7">
        <f t="shared" si="4"/>
        <v>21660</v>
      </c>
      <c r="M7">
        <f t="shared" si="4"/>
        <v>22040</v>
      </c>
      <c r="N7">
        <f t="shared" si="4"/>
        <v>22420</v>
      </c>
      <c r="O7">
        <f t="shared" si="4"/>
        <v>22800</v>
      </c>
      <c r="P7">
        <f t="shared" si="4"/>
        <v>23180</v>
      </c>
      <c r="Q7">
        <f t="shared" si="4"/>
        <v>23560</v>
      </c>
      <c r="R7">
        <f t="shared" si="4"/>
        <v>23940</v>
      </c>
      <c r="S7">
        <f t="shared" si="4"/>
        <v>24320</v>
      </c>
      <c r="T7">
        <f t="shared" si="4"/>
        <v>24700</v>
      </c>
      <c r="U7">
        <f t="shared" si="4"/>
        <v>25080</v>
      </c>
      <c r="V7">
        <f t="shared" si="4"/>
        <v>25460</v>
      </c>
      <c r="W7">
        <f t="shared" si="4"/>
        <v>25840</v>
      </c>
      <c r="X7">
        <f t="shared" si="4"/>
        <v>26220</v>
      </c>
      <c r="Y7">
        <f t="shared" si="4"/>
        <v>26600</v>
      </c>
      <c r="Z7">
        <f t="shared" si="4"/>
        <v>26980</v>
      </c>
      <c r="AA7">
        <f t="shared" si="4"/>
        <v>27360</v>
      </c>
      <c r="AB7">
        <f t="shared" si="4"/>
        <v>27740</v>
      </c>
      <c r="AC7">
        <f t="shared" si="4"/>
        <v>28120</v>
      </c>
      <c r="AD7">
        <f t="shared" si="4"/>
        <v>28500</v>
      </c>
      <c r="AE7">
        <f t="shared" si="4"/>
        <v>28880</v>
      </c>
      <c r="AF7">
        <f t="shared" si="4"/>
        <v>29260</v>
      </c>
      <c r="AG7">
        <f t="shared" si="4"/>
        <v>29640</v>
      </c>
      <c r="AH7">
        <f t="shared" si="4"/>
        <v>30020</v>
      </c>
      <c r="AI7">
        <f t="shared" si="4"/>
        <v>30400</v>
      </c>
    </row>
    <row r="8" spans="1:35">
      <c r="A8" t="s">
        <v>37</v>
      </c>
      <c r="B8" t="s">
        <v>9</v>
      </c>
      <c r="C8">
        <v>0.02</v>
      </c>
      <c r="D8">
        <v>20000</v>
      </c>
      <c r="E8">
        <f t="shared" ref="E8:E14" si="5">D8*C8</f>
        <v>400</v>
      </c>
      <c r="F8">
        <f>20000+(400*F2)</f>
        <v>20400</v>
      </c>
      <c r="G8">
        <f t="shared" ref="G8:AI8" si="6">20000+(400*G2)</f>
        <v>20800</v>
      </c>
      <c r="H8">
        <f t="shared" si="6"/>
        <v>21200</v>
      </c>
      <c r="I8">
        <f t="shared" si="6"/>
        <v>21600</v>
      </c>
      <c r="J8">
        <f t="shared" si="6"/>
        <v>22000</v>
      </c>
      <c r="K8">
        <f t="shared" si="6"/>
        <v>22400</v>
      </c>
      <c r="L8">
        <f t="shared" si="6"/>
        <v>22800</v>
      </c>
      <c r="M8">
        <f t="shared" si="6"/>
        <v>23200</v>
      </c>
      <c r="N8">
        <f t="shared" si="6"/>
        <v>23600</v>
      </c>
      <c r="O8">
        <f t="shared" si="6"/>
        <v>24000</v>
      </c>
      <c r="P8">
        <f t="shared" si="6"/>
        <v>24400</v>
      </c>
      <c r="Q8">
        <f t="shared" si="6"/>
        <v>24800</v>
      </c>
      <c r="R8">
        <f t="shared" si="6"/>
        <v>25200</v>
      </c>
      <c r="S8">
        <f t="shared" si="6"/>
        <v>25600</v>
      </c>
      <c r="T8">
        <f t="shared" si="6"/>
        <v>26000</v>
      </c>
      <c r="U8">
        <f t="shared" si="6"/>
        <v>26400</v>
      </c>
      <c r="V8">
        <f t="shared" si="6"/>
        <v>26800</v>
      </c>
      <c r="W8">
        <f t="shared" si="6"/>
        <v>27200</v>
      </c>
      <c r="X8">
        <f t="shared" si="6"/>
        <v>27600</v>
      </c>
      <c r="Y8">
        <f t="shared" si="6"/>
        <v>28000</v>
      </c>
      <c r="Z8">
        <f t="shared" si="6"/>
        <v>28400</v>
      </c>
      <c r="AA8">
        <f t="shared" si="6"/>
        <v>28800</v>
      </c>
      <c r="AB8">
        <f t="shared" si="6"/>
        <v>29200</v>
      </c>
      <c r="AC8">
        <f t="shared" si="6"/>
        <v>29600</v>
      </c>
      <c r="AD8">
        <f t="shared" si="6"/>
        <v>30000</v>
      </c>
      <c r="AE8">
        <f t="shared" si="6"/>
        <v>30400</v>
      </c>
      <c r="AF8">
        <f t="shared" si="6"/>
        <v>30800</v>
      </c>
      <c r="AG8">
        <f t="shared" si="6"/>
        <v>31200</v>
      </c>
      <c r="AH8">
        <f t="shared" si="6"/>
        <v>31600</v>
      </c>
      <c r="AI8">
        <f t="shared" si="6"/>
        <v>32000</v>
      </c>
    </row>
    <row r="9" spans="1:35">
      <c r="A9" t="s">
        <v>37</v>
      </c>
      <c r="B9" t="s">
        <v>9</v>
      </c>
      <c r="C9">
        <v>0.02</v>
      </c>
      <c r="D9">
        <v>21000</v>
      </c>
      <c r="E9">
        <f t="shared" si="5"/>
        <v>420</v>
      </c>
      <c r="F9">
        <f>21000+(420*F2)</f>
        <v>21420</v>
      </c>
      <c r="G9">
        <f t="shared" ref="G9:AI9" si="7">21000+(420*G2)</f>
        <v>21840</v>
      </c>
      <c r="H9">
        <f t="shared" si="7"/>
        <v>22260</v>
      </c>
      <c r="I9">
        <f t="shared" si="7"/>
        <v>22680</v>
      </c>
      <c r="J9">
        <f t="shared" si="7"/>
        <v>23100</v>
      </c>
      <c r="K9">
        <f t="shared" si="7"/>
        <v>23520</v>
      </c>
      <c r="L9">
        <f t="shared" si="7"/>
        <v>23940</v>
      </c>
      <c r="M9">
        <f t="shared" si="7"/>
        <v>24360</v>
      </c>
      <c r="N9">
        <f t="shared" si="7"/>
        <v>24780</v>
      </c>
      <c r="O9">
        <f t="shared" si="7"/>
        <v>25200</v>
      </c>
      <c r="P9">
        <f t="shared" si="7"/>
        <v>25620</v>
      </c>
      <c r="Q9">
        <f t="shared" si="7"/>
        <v>26040</v>
      </c>
      <c r="R9">
        <f t="shared" si="7"/>
        <v>26460</v>
      </c>
      <c r="S9">
        <f t="shared" si="7"/>
        <v>26880</v>
      </c>
      <c r="T9">
        <f t="shared" si="7"/>
        <v>27300</v>
      </c>
      <c r="U9">
        <f t="shared" si="7"/>
        <v>27720</v>
      </c>
      <c r="V9">
        <f t="shared" si="7"/>
        <v>28140</v>
      </c>
      <c r="W9">
        <f t="shared" si="7"/>
        <v>28560</v>
      </c>
      <c r="X9">
        <f t="shared" si="7"/>
        <v>28980</v>
      </c>
      <c r="Y9">
        <f t="shared" si="7"/>
        <v>29400</v>
      </c>
      <c r="Z9">
        <f t="shared" si="7"/>
        <v>29820</v>
      </c>
      <c r="AA9">
        <f t="shared" si="7"/>
        <v>30240</v>
      </c>
      <c r="AB9">
        <f t="shared" si="7"/>
        <v>30660</v>
      </c>
      <c r="AC9">
        <f t="shared" si="7"/>
        <v>31080</v>
      </c>
      <c r="AD9">
        <f t="shared" si="7"/>
        <v>31500</v>
      </c>
      <c r="AE9">
        <f t="shared" si="7"/>
        <v>31920</v>
      </c>
      <c r="AF9">
        <f t="shared" si="7"/>
        <v>32340</v>
      </c>
      <c r="AG9">
        <f t="shared" si="7"/>
        <v>32760</v>
      </c>
      <c r="AH9">
        <f t="shared" si="7"/>
        <v>33180</v>
      </c>
      <c r="AI9">
        <f t="shared" si="7"/>
        <v>33600</v>
      </c>
    </row>
    <row r="10" spans="1:35">
      <c r="A10" t="s">
        <v>37</v>
      </c>
      <c r="B10" t="s">
        <v>9</v>
      </c>
      <c r="C10">
        <v>0.02</v>
      </c>
      <c r="D10">
        <v>22000</v>
      </c>
      <c r="E10">
        <f t="shared" si="5"/>
        <v>440</v>
      </c>
      <c r="F10">
        <f>22000+(440*F2)</f>
        <v>22440</v>
      </c>
      <c r="G10">
        <f t="shared" ref="G10:AI10" si="8">22000+(440*G2)</f>
        <v>22880</v>
      </c>
      <c r="H10">
        <f t="shared" si="8"/>
        <v>23320</v>
      </c>
      <c r="I10">
        <f t="shared" si="8"/>
        <v>23760</v>
      </c>
      <c r="J10">
        <f t="shared" si="8"/>
        <v>24200</v>
      </c>
      <c r="K10">
        <f t="shared" si="8"/>
        <v>24640</v>
      </c>
      <c r="L10">
        <f t="shared" si="8"/>
        <v>25080</v>
      </c>
      <c r="M10">
        <f t="shared" si="8"/>
        <v>25520</v>
      </c>
      <c r="N10">
        <f t="shared" si="8"/>
        <v>25960</v>
      </c>
      <c r="O10">
        <f t="shared" si="8"/>
        <v>26400</v>
      </c>
      <c r="P10">
        <f t="shared" si="8"/>
        <v>26840</v>
      </c>
      <c r="Q10">
        <f t="shared" si="8"/>
        <v>27280</v>
      </c>
      <c r="R10">
        <f t="shared" si="8"/>
        <v>27720</v>
      </c>
      <c r="S10">
        <f t="shared" si="8"/>
        <v>28160</v>
      </c>
      <c r="T10">
        <f t="shared" si="8"/>
        <v>28600</v>
      </c>
      <c r="U10">
        <f t="shared" si="8"/>
        <v>29040</v>
      </c>
      <c r="V10">
        <f t="shared" si="8"/>
        <v>29480</v>
      </c>
      <c r="W10">
        <f t="shared" si="8"/>
        <v>29920</v>
      </c>
      <c r="X10">
        <f t="shared" si="8"/>
        <v>30360</v>
      </c>
      <c r="Y10">
        <f t="shared" si="8"/>
        <v>30800</v>
      </c>
      <c r="Z10">
        <f t="shared" si="8"/>
        <v>31240</v>
      </c>
      <c r="AA10">
        <f t="shared" si="8"/>
        <v>31680</v>
      </c>
      <c r="AB10">
        <f t="shared" si="8"/>
        <v>32120</v>
      </c>
      <c r="AC10">
        <f t="shared" si="8"/>
        <v>32560</v>
      </c>
      <c r="AD10">
        <f t="shared" si="8"/>
        <v>33000</v>
      </c>
      <c r="AE10">
        <f t="shared" si="8"/>
        <v>33440</v>
      </c>
      <c r="AF10">
        <f t="shared" si="8"/>
        <v>33880</v>
      </c>
      <c r="AG10">
        <f t="shared" si="8"/>
        <v>34320</v>
      </c>
      <c r="AH10">
        <f t="shared" si="8"/>
        <v>34760</v>
      </c>
      <c r="AI10">
        <f t="shared" si="8"/>
        <v>35200</v>
      </c>
    </row>
    <row r="11" spans="1:35">
      <c r="A11" t="s">
        <v>37</v>
      </c>
      <c r="B11" t="s">
        <v>9</v>
      </c>
      <c r="C11">
        <v>0.02</v>
      </c>
      <c r="D11">
        <v>23000</v>
      </c>
      <c r="E11">
        <f t="shared" si="5"/>
        <v>460</v>
      </c>
      <c r="F11">
        <f>23000+(460*F2)</f>
        <v>23460</v>
      </c>
      <c r="G11">
        <f t="shared" ref="G11:AI11" si="9">23000+(460*G2)</f>
        <v>23920</v>
      </c>
      <c r="H11">
        <f t="shared" si="9"/>
        <v>24380</v>
      </c>
      <c r="I11">
        <f t="shared" si="9"/>
        <v>24840</v>
      </c>
      <c r="J11">
        <f t="shared" si="9"/>
        <v>25300</v>
      </c>
      <c r="K11">
        <f t="shared" si="9"/>
        <v>25760</v>
      </c>
      <c r="L11">
        <f t="shared" si="9"/>
        <v>26220</v>
      </c>
      <c r="M11">
        <f t="shared" si="9"/>
        <v>26680</v>
      </c>
      <c r="N11">
        <f t="shared" si="9"/>
        <v>27140</v>
      </c>
      <c r="O11">
        <f t="shared" si="9"/>
        <v>27600</v>
      </c>
      <c r="P11">
        <f t="shared" si="9"/>
        <v>28060</v>
      </c>
      <c r="Q11">
        <f t="shared" si="9"/>
        <v>28520</v>
      </c>
      <c r="R11">
        <f t="shared" si="9"/>
        <v>28980</v>
      </c>
      <c r="S11">
        <f t="shared" si="9"/>
        <v>29440</v>
      </c>
      <c r="T11">
        <f t="shared" si="9"/>
        <v>29900</v>
      </c>
      <c r="U11">
        <f t="shared" si="9"/>
        <v>30360</v>
      </c>
      <c r="V11">
        <f t="shared" si="9"/>
        <v>30820</v>
      </c>
      <c r="W11">
        <f t="shared" si="9"/>
        <v>31280</v>
      </c>
      <c r="X11">
        <f t="shared" si="9"/>
        <v>31740</v>
      </c>
      <c r="Y11">
        <f t="shared" si="9"/>
        <v>32200</v>
      </c>
      <c r="Z11">
        <f t="shared" si="9"/>
        <v>32660</v>
      </c>
      <c r="AA11">
        <f t="shared" si="9"/>
        <v>33120</v>
      </c>
      <c r="AB11">
        <f t="shared" si="9"/>
        <v>33580</v>
      </c>
      <c r="AC11">
        <f t="shared" si="9"/>
        <v>34040</v>
      </c>
      <c r="AD11">
        <f t="shared" si="9"/>
        <v>34500</v>
      </c>
      <c r="AE11">
        <f t="shared" si="9"/>
        <v>34960</v>
      </c>
      <c r="AF11">
        <f t="shared" si="9"/>
        <v>35420</v>
      </c>
      <c r="AG11">
        <f t="shared" si="9"/>
        <v>35880</v>
      </c>
      <c r="AH11">
        <f t="shared" si="9"/>
        <v>36340</v>
      </c>
      <c r="AI11">
        <f t="shared" si="9"/>
        <v>36800</v>
      </c>
    </row>
    <row r="12" spans="1:35">
      <c r="A12" t="s">
        <v>37</v>
      </c>
      <c r="B12" t="s">
        <v>9</v>
      </c>
      <c r="C12">
        <v>0.02</v>
      </c>
      <c r="D12">
        <v>24000</v>
      </c>
      <c r="E12">
        <f t="shared" si="5"/>
        <v>480</v>
      </c>
      <c r="F12">
        <f>24000+(480*F2)</f>
        <v>24480</v>
      </c>
      <c r="G12">
        <f t="shared" ref="G12:AI12" si="10">24000+(480*G2)</f>
        <v>24960</v>
      </c>
      <c r="H12">
        <f t="shared" si="10"/>
        <v>25440</v>
      </c>
      <c r="I12">
        <f t="shared" si="10"/>
        <v>25920</v>
      </c>
      <c r="J12">
        <f t="shared" si="10"/>
        <v>26400</v>
      </c>
      <c r="K12">
        <f t="shared" si="10"/>
        <v>26880</v>
      </c>
      <c r="L12">
        <f t="shared" si="10"/>
        <v>27360</v>
      </c>
      <c r="M12">
        <f t="shared" si="10"/>
        <v>27840</v>
      </c>
      <c r="N12">
        <f t="shared" si="10"/>
        <v>28320</v>
      </c>
      <c r="O12">
        <f t="shared" si="10"/>
        <v>28800</v>
      </c>
      <c r="P12">
        <f t="shared" si="10"/>
        <v>29280</v>
      </c>
      <c r="Q12">
        <f t="shared" si="10"/>
        <v>29760</v>
      </c>
      <c r="R12">
        <f t="shared" si="10"/>
        <v>30240</v>
      </c>
      <c r="S12">
        <f t="shared" si="10"/>
        <v>30720</v>
      </c>
      <c r="T12">
        <f t="shared" si="10"/>
        <v>31200</v>
      </c>
      <c r="U12">
        <f t="shared" si="10"/>
        <v>31680</v>
      </c>
      <c r="V12">
        <f t="shared" si="10"/>
        <v>32160</v>
      </c>
      <c r="W12">
        <f t="shared" si="10"/>
        <v>32640</v>
      </c>
      <c r="X12">
        <f t="shared" si="10"/>
        <v>33120</v>
      </c>
      <c r="Y12">
        <f t="shared" si="10"/>
        <v>33600</v>
      </c>
      <c r="Z12">
        <f t="shared" si="10"/>
        <v>34080</v>
      </c>
      <c r="AA12">
        <f t="shared" si="10"/>
        <v>34560</v>
      </c>
      <c r="AB12">
        <f t="shared" si="10"/>
        <v>35040</v>
      </c>
      <c r="AC12">
        <f t="shared" si="10"/>
        <v>35520</v>
      </c>
      <c r="AD12">
        <f t="shared" si="10"/>
        <v>36000</v>
      </c>
      <c r="AE12">
        <f t="shared" si="10"/>
        <v>36480</v>
      </c>
      <c r="AF12">
        <f t="shared" si="10"/>
        <v>36960</v>
      </c>
      <c r="AG12">
        <f t="shared" si="10"/>
        <v>37440</v>
      </c>
      <c r="AH12">
        <f t="shared" si="10"/>
        <v>37920</v>
      </c>
      <c r="AI12">
        <f t="shared" si="10"/>
        <v>38400</v>
      </c>
    </row>
    <row r="13" spans="1:35">
      <c r="A13" t="s">
        <v>37</v>
      </c>
      <c r="B13" t="s">
        <v>9</v>
      </c>
      <c r="C13">
        <v>0.02</v>
      </c>
      <c r="D13">
        <v>25000</v>
      </c>
      <c r="E13">
        <f t="shared" si="5"/>
        <v>500</v>
      </c>
      <c r="F13">
        <f>25000+(500*F2)</f>
        <v>25500</v>
      </c>
      <c r="G13">
        <f t="shared" ref="G13:AI13" si="11">25000+(500*G2)</f>
        <v>26000</v>
      </c>
      <c r="H13">
        <f t="shared" si="11"/>
        <v>26500</v>
      </c>
      <c r="I13">
        <f t="shared" si="11"/>
        <v>27000</v>
      </c>
      <c r="J13">
        <f t="shared" si="11"/>
        <v>27500</v>
      </c>
      <c r="K13">
        <f t="shared" si="11"/>
        <v>28000</v>
      </c>
      <c r="L13">
        <f t="shared" si="11"/>
        <v>28500</v>
      </c>
      <c r="M13">
        <f t="shared" si="11"/>
        <v>29000</v>
      </c>
      <c r="N13">
        <f t="shared" si="11"/>
        <v>29500</v>
      </c>
      <c r="O13">
        <f t="shared" si="11"/>
        <v>30000</v>
      </c>
      <c r="P13">
        <f t="shared" si="11"/>
        <v>30500</v>
      </c>
      <c r="Q13">
        <f t="shared" si="11"/>
        <v>31000</v>
      </c>
      <c r="R13">
        <f t="shared" si="11"/>
        <v>31500</v>
      </c>
      <c r="S13">
        <f t="shared" si="11"/>
        <v>32000</v>
      </c>
      <c r="T13">
        <f t="shared" si="11"/>
        <v>32500</v>
      </c>
      <c r="U13">
        <f t="shared" si="11"/>
        <v>33000</v>
      </c>
      <c r="V13">
        <f t="shared" si="11"/>
        <v>33500</v>
      </c>
      <c r="W13">
        <f t="shared" si="11"/>
        <v>34000</v>
      </c>
      <c r="X13">
        <f t="shared" si="11"/>
        <v>34500</v>
      </c>
      <c r="Y13">
        <f t="shared" si="11"/>
        <v>35000</v>
      </c>
      <c r="Z13">
        <f t="shared" si="11"/>
        <v>35500</v>
      </c>
      <c r="AA13">
        <f t="shared" si="11"/>
        <v>36000</v>
      </c>
      <c r="AB13">
        <f t="shared" si="11"/>
        <v>36500</v>
      </c>
      <c r="AC13">
        <f t="shared" si="11"/>
        <v>37000</v>
      </c>
      <c r="AD13">
        <f t="shared" si="11"/>
        <v>37500</v>
      </c>
      <c r="AE13">
        <f t="shared" si="11"/>
        <v>38000</v>
      </c>
      <c r="AF13">
        <f t="shared" si="11"/>
        <v>38500</v>
      </c>
      <c r="AG13">
        <f t="shared" si="11"/>
        <v>39000</v>
      </c>
      <c r="AH13">
        <f t="shared" si="11"/>
        <v>39500</v>
      </c>
      <c r="AI13">
        <f t="shared" si="11"/>
        <v>40000</v>
      </c>
    </row>
    <row r="14" spans="1:35">
      <c r="A14" t="s">
        <v>37</v>
      </c>
      <c r="B14" t="s">
        <v>9</v>
      </c>
      <c r="C14">
        <v>0.02</v>
      </c>
      <c r="D14">
        <v>26000</v>
      </c>
      <c r="E14">
        <f t="shared" si="5"/>
        <v>520</v>
      </c>
      <c r="F14">
        <f>26000+(520*F2)</f>
        <v>26520</v>
      </c>
      <c r="G14">
        <f t="shared" ref="G14:AI14" si="12">26000+(520*G2)</f>
        <v>27040</v>
      </c>
      <c r="H14">
        <f t="shared" si="12"/>
        <v>27560</v>
      </c>
      <c r="I14">
        <f t="shared" si="12"/>
        <v>28080</v>
      </c>
      <c r="J14">
        <f t="shared" si="12"/>
        <v>28600</v>
      </c>
      <c r="K14">
        <f t="shared" si="12"/>
        <v>29120</v>
      </c>
      <c r="L14">
        <f t="shared" si="12"/>
        <v>29640</v>
      </c>
      <c r="M14">
        <f t="shared" si="12"/>
        <v>30160</v>
      </c>
      <c r="N14">
        <f t="shared" si="12"/>
        <v>30680</v>
      </c>
      <c r="O14">
        <f t="shared" si="12"/>
        <v>31200</v>
      </c>
      <c r="P14">
        <f t="shared" si="12"/>
        <v>31720</v>
      </c>
      <c r="Q14">
        <f t="shared" si="12"/>
        <v>32240</v>
      </c>
      <c r="R14">
        <f t="shared" si="12"/>
        <v>32760</v>
      </c>
      <c r="S14">
        <f t="shared" si="12"/>
        <v>33280</v>
      </c>
      <c r="T14">
        <f t="shared" si="12"/>
        <v>33800</v>
      </c>
      <c r="U14">
        <f t="shared" si="12"/>
        <v>34320</v>
      </c>
      <c r="V14">
        <f t="shared" si="12"/>
        <v>34840</v>
      </c>
      <c r="W14">
        <f t="shared" si="12"/>
        <v>35360</v>
      </c>
      <c r="X14">
        <f t="shared" si="12"/>
        <v>35880</v>
      </c>
      <c r="Y14">
        <f t="shared" si="12"/>
        <v>36400</v>
      </c>
      <c r="Z14">
        <f t="shared" si="12"/>
        <v>36920</v>
      </c>
      <c r="AA14">
        <f t="shared" si="12"/>
        <v>37440</v>
      </c>
      <c r="AB14">
        <f t="shared" si="12"/>
        <v>37960</v>
      </c>
      <c r="AC14">
        <f t="shared" si="12"/>
        <v>38480</v>
      </c>
      <c r="AD14">
        <f t="shared" si="12"/>
        <v>39000</v>
      </c>
      <c r="AE14">
        <f t="shared" si="12"/>
        <v>39520</v>
      </c>
      <c r="AF14">
        <f t="shared" si="12"/>
        <v>40040</v>
      </c>
      <c r="AG14">
        <f t="shared" si="12"/>
        <v>40560</v>
      </c>
      <c r="AH14">
        <f t="shared" si="12"/>
        <v>41080</v>
      </c>
      <c r="AI14">
        <f t="shared" si="12"/>
        <v>41600</v>
      </c>
    </row>
    <row r="15" spans="1:35">
      <c r="A15" t="s">
        <v>37</v>
      </c>
      <c r="B15" t="s">
        <v>9</v>
      </c>
      <c r="C15">
        <v>0.02</v>
      </c>
      <c r="D15">
        <v>27000</v>
      </c>
      <c r="E15">
        <f>D15*C15</f>
        <v>540</v>
      </c>
      <c r="F15">
        <f>27000+(540*F2)</f>
        <v>27540</v>
      </c>
      <c r="G15">
        <f t="shared" ref="G15:AI15" si="13">27000+(540*G2)</f>
        <v>28080</v>
      </c>
      <c r="H15">
        <f t="shared" si="13"/>
        <v>28620</v>
      </c>
      <c r="I15">
        <f t="shared" si="13"/>
        <v>29160</v>
      </c>
      <c r="J15">
        <f t="shared" si="13"/>
        <v>29700</v>
      </c>
      <c r="K15">
        <f t="shared" si="13"/>
        <v>30240</v>
      </c>
      <c r="L15">
        <f t="shared" si="13"/>
        <v>30780</v>
      </c>
      <c r="M15">
        <f t="shared" si="13"/>
        <v>31320</v>
      </c>
      <c r="N15">
        <f t="shared" si="13"/>
        <v>31860</v>
      </c>
      <c r="O15">
        <f t="shared" si="13"/>
        <v>32400</v>
      </c>
      <c r="P15">
        <f t="shared" si="13"/>
        <v>32940</v>
      </c>
      <c r="Q15">
        <f t="shared" si="13"/>
        <v>33480</v>
      </c>
      <c r="R15">
        <f t="shared" si="13"/>
        <v>34020</v>
      </c>
      <c r="S15">
        <f t="shared" si="13"/>
        <v>34560</v>
      </c>
      <c r="T15">
        <f t="shared" si="13"/>
        <v>35100</v>
      </c>
      <c r="U15">
        <f t="shared" si="13"/>
        <v>35640</v>
      </c>
      <c r="V15">
        <f t="shared" si="13"/>
        <v>36180</v>
      </c>
      <c r="W15">
        <f t="shared" si="13"/>
        <v>36720</v>
      </c>
      <c r="X15">
        <f t="shared" si="13"/>
        <v>37260</v>
      </c>
      <c r="Y15">
        <f t="shared" si="13"/>
        <v>37800</v>
      </c>
      <c r="Z15">
        <f t="shared" si="13"/>
        <v>38340</v>
      </c>
      <c r="AA15">
        <f t="shared" si="13"/>
        <v>38880</v>
      </c>
      <c r="AB15">
        <f t="shared" si="13"/>
        <v>39420</v>
      </c>
      <c r="AC15">
        <f t="shared" si="13"/>
        <v>39960</v>
      </c>
      <c r="AD15">
        <f t="shared" si="13"/>
        <v>40500</v>
      </c>
      <c r="AE15">
        <f t="shared" si="13"/>
        <v>41040</v>
      </c>
      <c r="AF15">
        <f t="shared" si="13"/>
        <v>41580</v>
      </c>
      <c r="AG15">
        <f t="shared" si="13"/>
        <v>42120</v>
      </c>
      <c r="AH15">
        <f t="shared" si="13"/>
        <v>42660</v>
      </c>
      <c r="AI15">
        <f t="shared" si="13"/>
        <v>43200</v>
      </c>
    </row>
    <row r="16" spans="1:35">
      <c r="A16" t="s">
        <v>37</v>
      </c>
      <c r="B16" t="s">
        <v>9</v>
      </c>
      <c r="C16">
        <v>0.02</v>
      </c>
      <c r="D16">
        <v>28000</v>
      </c>
      <c r="E16">
        <f t="shared" ref="E16:E18" si="14">D16*C16</f>
        <v>560</v>
      </c>
      <c r="F16">
        <f>28000+(560*F2)</f>
        <v>28560</v>
      </c>
      <c r="G16">
        <f t="shared" ref="G16:AI16" si="15">28000+(560*G2)</f>
        <v>29120</v>
      </c>
      <c r="H16">
        <f t="shared" si="15"/>
        <v>29680</v>
      </c>
      <c r="I16">
        <f t="shared" si="15"/>
        <v>30240</v>
      </c>
      <c r="J16">
        <f t="shared" si="15"/>
        <v>30800</v>
      </c>
      <c r="K16">
        <f t="shared" si="15"/>
        <v>31360</v>
      </c>
      <c r="L16">
        <f t="shared" si="15"/>
        <v>31920</v>
      </c>
      <c r="M16">
        <f t="shared" si="15"/>
        <v>32480</v>
      </c>
      <c r="N16">
        <f t="shared" si="15"/>
        <v>33040</v>
      </c>
      <c r="O16">
        <f t="shared" si="15"/>
        <v>33600</v>
      </c>
      <c r="P16">
        <f t="shared" si="15"/>
        <v>34160</v>
      </c>
      <c r="Q16">
        <f t="shared" si="15"/>
        <v>34720</v>
      </c>
      <c r="R16">
        <f t="shared" si="15"/>
        <v>35280</v>
      </c>
      <c r="S16">
        <f t="shared" si="15"/>
        <v>35840</v>
      </c>
      <c r="T16">
        <f t="shared" si="15"/>
        <v>36400</v>
      </c>
      <c r="U16">
        <f t="shared" si="15"/>
        <v>36960</v>
      </c>
      <c r="V16">
        <f t="shared" si="15"/>
        <v>37520</v>
      </c>
      <c r="W16">
        <f t="shared" si="15"/>
        <v>38080</v>
      </c>
      <c r="X16">
        <f t="shared" si="15"/>
        <v>38640</v>
      </c>
      <c r="Y16">
        <f t="shared" si="15"/>
        <v>39200</v>
      </c>
      <c r="Z16">
        <f t="shared" si="15"/>
        <v>39760</v>
      </c>
      <c r="AA16">
        <f t="shared" si="15"/>
        <v>40320</v>
      </c>
      <c r="AB16">
        <f t="shared" si="15"/>
        <v>40880</v>
      </c>
      <c r="AC16">
        <f t="shared" si="15"/>
        <v>41440</v>
      </c>
      <c r="AD16">
        <f t="shared" si="15"/>
        <v>42000</v>
      </c>
      <c r="AE16">
        <f t="shared" si="15"/>
        <v>42560</v>
      </c>
      <c r="AF16">
        <f t="shared" si="15"/>
        <v>43120</v>
      </c>
      <c r="AG16">
        <f t="shared" si="15"/>
        <v>43680</v>
      </c>
      <c r="AH16">
        <f t="shared" si="15"/>
        <v>44240</v>
      </c>
      <c r="AI16">
        <f t="shared" si="15"/>
        <v>44800</v>
      </c>
    </row>
    <row r="17" spans="1:35">
      <c r="A17" t="s">
        <v>37</v>
      </c>
      <c r="B17" t="s">
        <v>9</v>
      </c>
      <c r="C17">
        <v>0.02</v>
      </c>
      <c r="D17">
        <v>29000</v>
      </c>
      <c r="E17">
        <f t="shared" si="14"/>
        <v>580</v>
      </c>
      <c r="F17">
        <f>29000+(580*F2)</f>
        <v>29580</v>
      </c>
      <c r="G17">
        <f t="shared" ref="G17:AI17" si="16">29000+(580*G2)</f>
        <v>30160</v>
      </c>
      <c r="H17">
        <f t="shared" si="16"/>
        <v>30740</v>
      </c>
      <c r="I17">
        <f t="shared" si="16"/>
        <v>31320</v>
      </c>
      <c r="J17">
        <f t="shared" si="16"/>
        <v>31900</v>
      </c>
      <c r="K17">
        <f t="shared" si="16"/>
        <v>32480</v>
      </c>
      <c r="L17">
        <f t="shared" si="16"/>
        <v>33060</v>
      </c>
      <c r="M17">
        <f t="shared" si="16"/>
        <v>33640</v>
      </c>
      <c r="N17">
        <f t="shared" si="16"/>
        <v>34220</v>
      </c>
      <c r="O17">
        <f t="shared" si="16"/>
        <v>34800</v>
      </c>
      <c r="P17">
        <f t="shared" si="16"/>
        <v>35380</v>
      </c>
      <c r="Q17">
        <f t="shared" si="16"/>
        <v>35960</v>
      </c>
      <c r="R17">
        <f t="shared" si="16"/>
        <v>36540</v>
      </c>
      <c r="S17">
        <f t="shared" si="16"/>
        <v>37120</v>
      </c>
      <c r="T17">
        <f t="shared" si="16"/>
        <v>37700</v>
      </c>
      <c r="U17">
        <f t="shared" si="16"/>
        <v>38280</v>
      </c>
      <c r="V17">
        <f t="shared" si="16"/>
        <v>38860</v>
      </c>
      <c r="W17">
        <f t="shared" si="16"/>
        <v>39440</v>
      </c>
      <c r="X17">
        <f t="shared" si="16"/>
        <v>40020</v>
      </c>
      <c r="Y17">
        <f t="shared" si="16"/>
        <v>40600</v>
      </c>
      <c r="Z17">
        <f t="shared" si="16"/>
        <v>41180</v>
      </c>
      <c r="AA17">
        <f t="shared" si="16"/>
        <v>41760</v>
      </c>
      <c r="AB17">
        <f t="shared" si="16"/>
        <v>42340</v>
      </c>
      <c r="AC17">
        <f t="shared" si="16"/>
        <v>42920</v>
      </c>
      <c r="AD17">
        <f t="shared" si="16"/>
        <v>43500</v>
      </c>
      <c r="AE17">
        <f t="shared" si="16"/>
        <v>44080</v>
      </c>
      <c r="AF17">
        <f t="shared" si="16"/>
        <v>44660</v>
      </c>
      <c r="AG17">
        <f t="shared" si="16"/>
        <v>45240</v>
      </c>
      <c r="AH17">
        <f t="shared" si="16"/>
        <v>45820</v>
      </c>
      <c r="AI17">
        <f t="shared" si="16"/>
        <v>46400</v>
      </c>
    </row>
    <row r="18" spans="1:35">
      <c r="A18" t="s">
        <v>37</v>
      </c>
      <c r="B18" t="s">
        <v>9</v>
      </c>
      <c r="C18">
        <v>0.02</v>
      </c>
      <c r="D18">
        <v>30000</v>
      </c>
      <c r="E18">
        <f t="shared" si="14"/>
        <v>600</v>
      </c>
      <c r="F18">
        <f>30000+(600*F2)</f>
        <v>30600</v>
      </c>
      <c r="G18">
        <f t="shared" ref="G18:AI18" si="17">30000+(600*G2)</f>
        <v>31200</v>
      </c>
      <c r="H18">
        <f t="shared" si="17"/>
        <v>31800</v>
      </c>
      <c r="I18">
        <f t="shared" si="17"/>
        <v>32400</v>
      </c>
      <c r="J18">
        <f t="shared" si="17"/>
        <v>33000</v>
      </c>
      <c r="K18">
        <f t="shared" si="17"/>
        <v>33600</v>
      </c>
      <c r="L18">
        <f t="shared" si="17"/>
        <v>34200</v>
      </c>
      <c r="M18">
        <f t="shared" si="17"/>
        <v>34800</v>
      </c>
      <c r="N18">
        <f t="shared" si="17"/>
        <v>35400</v>
      </c>
      <c r="O18">
        <f t="shared" si="17"/>
        <v>36000</v>
      </c>
      <c r="P18">
        <f t="shared" si="17"/>
        <v>36600</v>
      </c>
      <c r="Q18">
        <f t="shared" si="17"/>
        <v>37200</v>
      </c>
      <c r="R18">
        <f t="shared" si="17"/>
        <v>37800</v>
      </c>
      <c r="S18">
        <f t="shared" si="17"/>
        <v>38400</v>
      </c>
      <c r="T18">
        <f t="shared" si="17"/>
        <v>39000</v>
      </c>
      <c r="U18">
        <f t="shared" si="17"/>
        <v>39600</v>
      </c>
      <c r="V18">
        <f t="shared" si="17"/>
        <v>40200</v>
      </c>
      <c r="W18">
        <f t="shared" si="17"/>
        <v>40800</v>
      </c>
      <c r="X18">
        <f t="shared" si="17"/>
        <v>41400</v>
      </c>
      <c r="Y18">
        <f t="shared" si="17"/>
        <v>42000</v>
      </c>
      <c r="Z18">
        <f t="shared" si="17"/>
        <v>42600</v>
      </c>
      <c r="AA18">
        <f t="shared" si="17"/>
        <v>43200</v>
      </c>
      <c r="AB18">
        <f t="shared" si="17"/>
        <v>43800</v>
      </c>
      <c r="AC18">
        <f t="shared" si="17"/>
        <v>44400</v>
      </c>
      <c r="AD18">
        <f t="shared" si="17"/>
        <v>45000</v>
      </c>
      <c r="AE18">
        <f t="shared" si="17"/>
        <v>45600</v>
      </c>
      <c r="AF18">
        <f t="shared" si="17"/>
        <v>46200</v>
      </c>
      <c r="AG18">
        <f t="shared" si="17"/>
        <v>46800</v>
      </c>
      <c r="AH18">
        <f t="shared" si="17"/>
        <v>47400</v>
      </c>
      <c r="AI18">
        <f t="shared" si="17"/>
        <v>48000</v>
      </c>
    </row>
  </sheetData>
  <mergeCells count="5">
    <mergeCell ref="A1:A2"/>
    <mergeCell ref="B1:B2"/>
    <mergeCell ref="D1:D2"/>
    <mergeCell ref="E1:E2"/>
    <mergeCell ref="F1:AI1"/>
  </mergeCells>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AI14"/>
  <sheetViews>
    <sheetView workbookViewId="0">
      <selection activeCell="B21" sqref="B21"/>
    </sheetView>
  </sheetViews>
  <sheetFormatPr defaultRowHeight="15"/>
  <cols>
    <col min="1" max="1" width="29.85546875" customWidth="1"/>
    <col min="2" max="2" width="17.5703125" customWidth="1"/>
    <col min="3" max="3" width="16" customWidth="1"/>
    <col min="4" max="4" width="14.7109375" customWidth="1"/>
    <col min="5" max="5" width="16.42578125" customWidth="1"/>
  </cols>
  <sheetData>
    <row r="1" spans="1:35" s="12" customFormat="1" ht="15" customHeight="1">
      <c r="A1" s="54" t="s">
        <v>26</v>
      </c>
      <c r="B1" s="54" t="s">
        <v>8</v>
      </c>
      <c r="C1" s="17" t="s">
        <v>1</v>
      </c>
      <c r="D1" s="56" t="s">
        <v>2</v>
      </c>
      <c r="E1" s="54" t="s">
        <v>6</v>
      </c>
      <c r="F1" s="51" t="s">
        <v>7</v>
      </c>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3"/>
    </row>
    <row r="2" spans="1:35" s="12" customFormat="1">
      <c r="A2" s="55"/>
      <c r="B2" s="55"/>
      <c r="C2" s="17">
        <v>1.8</v>
      </c>
      <c r="D2" s="57"/>
      <c r="E2" s="55"/>
      <c r="F2" s="17">
        <v>1</v>
      </c>
      <c r="G2" s="17">
        <v>2</v>
      </c>
      <c r="H2" s="17">
        <v>3</v>
      </c>
      <c r="I2" s="17">
        <v>4</v>
      </c>
      <c r="J2" s="17">
        <v>5</v>
      </c>
      <c r="K2" s="17">
        <v>6</v>
      </c>
      <c r="L2" s="17">
        <v>7</v>
      </c>
      <c r="M2" s="17">
        <v>8</v>
      </c>
      <c r="N2" s="17">
        <v>9</v>
      </c>
      <c r="O2" s="17">
        <v>10</v>
      </c>
      <c r="P2" s="17">
        <v>11</v>
      </c>
      <c r="Q2" s="17">
        <v>12</v>
      </c>
      <c r="R2" s="17">
        <v>13</v>
      </c>
      <c r="S2" s="17">
        <v>14</v>
      </c>
      <c r="T2" s="17">
        <v>15</v>
      </c>
      <c r="U2" s="17">
        <v>16</v>
      </c>
      <c r="V2" s="17">
        <v>17</v>
      </c>
      <c r="W2" s="17">
        <v>18</v>
      </c>
      <c r="X2" s="17">
        <v>19</v>
      </c>
      <c r="Y2" s="17">
        <v>20</v>
      </c>
      <c r="Z2" s="17">
        <v>21</v>
      </c>
      <c r="AA2" s="17">
        <v>22</v>
      </c>
      <c r="AB2" s="17">
        <v>23</v>
      </c>
      <c r="AC2" s="17">
        <v>24</v>
      </c>
      <c r="AD2" s="17">
        <v>25</v>
      </c>
      <c r="AE2" s="17">
        <v>26</v>
      </c>
      <c r="AF2" s="17">
        <v>27</v>
      </c>
      <c r="AG2" s="17">
        <v>28</v>
      </c>
      <c r="AH2" s="17">
        <v>29</v>
      </c>
      <c r="AI2" s="17">
        <v>30</v>
      </c>
    </row>
    <row r="3" spans="1:35">
      <c r="A3" s="11" t="s">
        <v>38</v>
      </c>
      <c r="B3" s="11" t="s">
        <v>9</v>
      </c>
      <c r="C3">
        <v>1.7999999999999999E-2</v>
      </c>
      <c r="D3">
        <v>3000</v>
      </c>
      <c r="E3">
        <f>D3*C3</f>
        <v>53.999999999999993</v>
      </c>
      <c r="F3">
        <f>3000+(54*F2)</f>
        <v>3054</v>
      </c>
      <c r="G3">
        <f t="shared" ref="G3:AI3" si="0">3000+(54*G2)</f>
        <v>3108</v>
      </c>
      <c r="H3">
        <f t="shared" si="0"/>
        <v>3162</v>
      </c>
      <c r="I3">
        <f t="shared" si="0"/>
        <v>3216</v>
      </c>
      <c r="J3">
        <f t="shared" si="0"/>
        <v>3270</v>
      </c>
      <c r="K3">
        <f t="shared" si="0"/>
        <v>3324</v>
      </c>
      <c r="L3">
        <f t="shared" si="0"/>
        <v>3378</v>
      </c>
      <c r="M3">
        <f t="shared" si="0"/>
        <v>3432</v>
      </c>
      <c r="N3">
        <f t="shared" si="0"/>
        <v>3486</v>
      </c>
      <c r="O3">
        <f t="shared" si="0"/>
        <v>3540</v>
      </c>
      <c r="P3">
        <f t="shared" si="0"/>
        <v>3594</v>
      </c>
      <c r="Q3">
        <f t="shared" si="0"/>
        <v>3648</v>
      </c>
      <c r="R3">
        <f t="shared" si="0"/>
        <v>3702</v>
      </c>
      <c r="S3">
        <f t="shared" si="0"/>
        <v>3756</v>
      </c>
      <c r="T3">
        <f t="shared" si="0"/>
        <v>3810</v>
      </c>
      <c r="U3">
        <f t="shared" si="0"/>
        <v>3864</v>
      </c>
      <c r="V3">
        <f t="shared" si="0"/>
        <v>3918</v>
      </c>
      <c r="W3">
        <f t="shared" si="0"/>
        <v>3972</v>
      </c>
      <c r="X3">
        <f t="shared" si="0"/>
        <v>4026</v>
      </c>
      <c r="Y3">
        <f t="shared" si="0"/>
        <v>4080</v>
      </c>
      <c r="Z3">
        <f t="shared" si="0"/>
        <v>4134</v>
      </c>
      <c r="AA3">
        <f t="shared" si="0"/>
        <v>4188</v>
      </c>
      <c r="AB3">
        <f t="shared" si="0"/>
        <v>4242</v>
      </c>
      <c r="AC3">
        <f t="shared" si="0"/>
        <v>4296</v>
      </c>
      <c r="AD3">
        <f t="shared" si="0"/>
        <v>4350</v>
      </c>
      <c r="AE3">
        <f t="shared" si="0"/>
        <v>4404</v>
      </c>
      <c r="AF3">
        <f t="shared" si="0"/>
        <v>4458</v>
      </c>
      <c r="AG3">
        <f t="shared" si="0"/>
        <v>4512</v>
      </c>
      <c r="AH3">
        <f t="shared" si="0"/>
        <v>4566</v>
      </c>
      <c r="AI3">
        <f t="shared" si="0"/>
        <v>4620</v>
      </c>
    </row>
    <row r="4" spans="1:35">
      <c r="A4" s="11" t="s">
        <v>38</v>
      </c>
      <c r="B4" s="11" t="s">
        <v>9</v>
      </c>
      <c r="C4">
        <v>1.7999999999999999E-2</v>
      </c>
      <c r="D4">
        <v>4000</v>
      </c>
      <c r="E4">
        <f>D4*C4</f>
        <v>72</v>
      </c>
      <c r="F4">
        <f>4000+(72*F2)</f>
        <v>4072</v>
      </c>
      <c r="G4">
        <f t="shared" ref="G4:AI4" si="1">4000+(72*G2)</f>
        <v>4144</v>
      </c>
      <c r="H4">
        <f t="shared" si="1"/>
        <v>4216</v>
      </c>
      <c r="I4">
        <f t="shared" si="1"/>
        <v>4288</v>
      </c>
      <c r="J4">
        <f t="shared" si="1"/>
        <v>4360</v>
      </c>
      <c r="K4">
        <f t="shared" si="1"/>
        <v>4432</v>
      </c>
      <c r="L4">
        <f t="shared" si="1"/>
        <v>4504</v>
      </c>
      <c r="M4">
        <f t="shared" si="1"/>
        <v>4576</v>
      </c>
      <c r="N4">
        <f t="shared" si="1"/>
        <v>4648</v>
      </c>
      <c r="O4">
        <f t="shared" si="1"/>
        <v>4720</v>
      </c>
      <c r="P4">
        <f t="shared" si="1"/>
        <v>4792</v>
      </c>
      <c r="Q4">
        <f t="shared" si="1"/>
        <v>4864</v>
      </c>
      <c r="R4">
        <f t="shared" si="1"/>
        <v>4936</v>
      </c>
      <c r="S4">
        <f t="shared" si="1"/>
        <v>5008</v>
      </c>
      <c r="T4">
        <f t="shared" si="1"/>
        <v>5080</v>
      </c>
      <c r="U4">
        <f t="shared" si="1"/>
        <v>5152</v>
      </c>
      <c r="V4">
        <f t="shared" si="1"/>
        <v>5224</v>
      </c>
      <c r="W4">
        <f t="shared" si="1"/>
        <v>5296</v>
      </c>
      <c r="X4">
        <f t="shared" si="1"/>
        <v>5368</v>
      </c>
      <c r="Y4">
        <f t="shared" si="1"/>
        <v>5440</v>
      </c>
      <c r="Z4">
        <f t="shared" si="1"/>
        <v>5512</v>
      </c>
      <c r="AA4">
        <f t="shared" si="1"/>
        <v>5584</v>
      </c>
      <c r="AB4">
        <f t="shared" si="1"/>
        <v>5656</v>
      </c>
      <c r="AC4">
        <f t="shared" si="1"/>
        <v>5728</v>
      </c>
      <c r="AD4">
        <f t="shared" si="1"/>
        <v>5800</v>
      </c>
      <c r="AE4">
        <f t="shared" si="1"/>
        <v>5872</v>
      </c>
      <c r="AF4">
        <f t="shared" si="1"/>
        <v>5944</v>
      </c>
      <c r="AG4">
        <f t="shared" si="1"/>
        <v>6016</v>
      </c>
      <c r="AH4">
        <f t="shared" si="1"/>
        <v>6088</v>
      </c>
      <c r="AI4">
        <f t="shared" si="1"/>
        <v>6160</v>
      </c>
    </row>
    <row r="5" spans="1:35">
      <c r="A5" s="11" t="s">
        <v>38</v>
      </c>
      <c r="B5" s="11" t="s">
        <v>9</v>
      </c>
      <c r="C5">
        <v>1.7999999999999999E-2</v>
      </c>
      <c r="D5">
        <v>5000</v>
      </c>
      <c r="E5">
        <f>D5*C5</f>
        <v>90</v>
      </c>
      <c r="F5">
        <f>5000+(90*F2)</f>
        <v>5090</v>
      </c>
      <c r="G5">
        <f t="shared" ref="G5:AI5" si="2">5000+(90*G2)</f>
        <v>5180</v>
      </c>
      <c r="H5">
        <f t="shared" si="2"/>
        <v>5270</v>
      </c>
      <c r="I5">
        <f t="shared" si="2"/>
        <v>5360</v>
      </c>
      <c r="J5">
        <f t="shared" si="2"/>
        <v>5450</v>
      </c>
      <c r="K5">
        <f t="shared" si="2"/>
        <v>5540</v>
      </c>
      <c r="L5">
        <f t="shared" si="2"/>
        <v>5630</v>
      </c>
      <c r="M5">
        <f t="shared" si="2"/>
        <v>5720</v>
      </c>
      <c r="N5">
        <f t="shared" si="2"/>
        <v>5810</v>
      </c>
      <c r="O5">
        <f t="shared" si="2"/>
        <v>5900</v>
      </c>
      <c r="P5">
        <f t="shared" si="2"/>
        <v>5990</v>
      </c>
      <c r="Q5">
        <f t="shared" si="2"/>
        <v>6080</v>
      </c>
      <c r="R5">
        <f t="shared" si="2"/>
        <v>6170</v>
      </c>
      <c r="S5">
        <f t="shared" si="2"/>
        <v>6260</v>
      </c>
      <c r="T5">
        <f t="shared" si="2"/>
        <v>6350</v>
      </c>
      <c r="U5">
        <f t="shared" si="2"/>
        <v>6440</v>
      </c>
      <c r="V5">
        <f t="shared" si="2"/>
        <v>6530</v>
      </c>
      <c r="W5">
        <f t="shared" si="2"/>
        <v>6620</v>
      </c>
      <c r="X5">
        <f t="shared" si="2"/>
        <v>6710</v>
      </c>
      <c r="Y5">
        <f t="shared" si="2"/>
        <v>6800</v>
      </c>
      <c r="Z5">
        <f t="shared" si="2"/>
        <v>6890</v>
      </c>
      <c r="AA5">
        <f t="shared" si="2"/>
        <v>6980</v>
      </c>
      <c r="AB5">
        <f t="shared" si="2"/>
        <v>7070</v>
      </c>
      <c r="AC5">
        <f t="shared" si="2"/>
        <v>7160</v>
      </c>
      <c r="AD5">
        <f t="shared" si="2"/>
        <v>7250</v>
      </c>
      <c r="AE5">
        <f t="shared" si="2"/>
        <v>7340</v>
      </c>
      <c r="AF5">
        <f t="shared" si="2"/>
        <v>7430</v>
      </c>
      <c r="AG5">
        <f t="shared" si="2"/>
        <v>7520</v>
      </c>
      <c r="AH5">
        <f t="shared" si="2"/>
        <v>7610</v>
      </c>
      <c r="AI5">
        <f t="shared" si="2"/>
        <v>7700</v>
      </c>
    </row>
    <row r="6" spans="1:35">
      <c r="A6" s="11" t="s">
        <v>38</v>
      </c>
      <c r="B6" s="11" t="s">
        <v>9</v>
      </c>
      <c r="C6">
        <v>1.7999999999999999E-2</v>
      </c>
      <c r="D6">
        <v>6000</v>
      </c>
      <c r="E6">
        <f>D6*C6</f>
        <v>107.99999999999999</v>
      </c>
      <c r="F6">
        <f>6000+(108*F2)</f>
        <v>6108</v>
      </c>
      <c r="G6">
        <f t="shared" ref="G6:AI6" si="3">6000+(108*G2)</f>
        <v>6216</v>
      </c>
      <c r="H6">
        <f t="shared" si="3"/>
        <v>6324</v>
      </c>
      <c r="I6">
        <f t="shared" si="3"/>
        <v>6432</v>
      </c>
      <c r="J6">
        <f t="shared" si="3"/>
        <v>6540</v>
      </c>
      <c r="K6">
        <f t="shared" si="3"/>
        <v>6648</v>
      </c>
      <c r="L6">
        <f t="shared" si="3"/>
        <v>6756</v>
      </c>
      <c r="M6">
        <f t="shared" si="3"/>
        <v>6864</v>
      </c>
      <c r="N6">
        <f t="shared" si="3"/>
        <v>6972</v>
      </c>
      <c r="O6">
        <f t="shared" si="3"/>
        <v>7080</v>
      </c>
      <c r="P6">
        <f t="shared" si="3"/>
        <v>7188</v>
      </c>
      <c r="Q6">
        <f t="shared" si="3"/>
        <v>7296</v>
      </c>
      <c r="R6">
        <f t="shared" si="3"/>
        <v>7404</v>
      </c>
      <c r="S6">
        <f t="shared" si="3"/>
        <v>7512</v>
      </c>
      <c r="T6">
        <f t="shared" si="3"/>
        <v>7620</v>
      </c>
      <c r="U6">
        <f t="shared" si="3"/>
        <v>7728</v>
      </c>
      <c r="V6">
        <f t="shared" si="3"/>
        <v>7836</v>
      </c>
      <c r="W6">
        <f t="shared" si="3"/>
        <v>7944</v>
      </c>
      <c r="X6">
        <f t="shared" si="3"/>
        <v>8052</v>
      </c>
      <c r="Y6">
        <f t="shared" si="3"/>
        <v>8160</v>
      </c>
      <c r="Z6">
        <f t="shared" si="3"/>
        <v>8268</v>
      </c>
      <c r="AA6">
        <f t="shared" si="3"/>
        <v>8376</v>
      </c>
      <c r="AB6">
        <f t="shared" si="3"/>
        <v>8484</v>
      </c>
      <c r="AC6">
        <f t="shared" si="3"/>
        <v>8592</v>
      </c>
      <c r="AD6">
        <f t="shared" si="3"/>
        <v>8700</v>
      </c>
      <c r="AE6">
        <f t="shared" si="3"/>
        <v>8808</v>
      </c>
      <c r="AF6">
        <f t="shared" si="3"/>
        <v>8916</v>
      </c>
      <c r="AG6">
        <f t="shared" si="3"/>
        <v>9024</v>
      </c>
      <c r="AH6">
        <f t="shared" si="3"/>
        <v>9132</v>
      </c>
      <c r="AI6">
        <f t="shared" si="3"/>
        <v>9240</v>
      </c>
    </row>
    <row r="7" spans="1:35">
      <c r="A7" s="11" t="s">
        <v>38</v>
      </c>
      <c r="B7" s="11" t="s">
        <v>9</v>
      </c>
      <c r="C7">
        <v>1.7999999999999999E-2</v>
      </c>
      <c r="D7">
        <v>7000</v>
      </c>
      <c r="E7">
        <f t="shared" ref="E7:E13" si="4">D7*C7</f>
        <v>125.99999999999999</v>
      </c>
      <c r="F7">
        <f>7000+(126*F2)</f>
        <v>7126</v>
      </c>
      <c r="G7">
        <f t="shared" ref="G7:AI7" si="5">7000+(126*G2)</f>
        <v>7252</v>
      </c>
      <c r="H7">
        <f t="shared" si="5"/>
        <v>7378</v>
      </c>
      <c r="I7">
        <f t="shared" si="5"/>
        <v>7504</v>
      </c>
      <c r="J7">
        <f t="shared" si="5"/>
        <v>7630</v>
      </c>
      <c r="K7">
        <f t="shared" si="5"/>
        <v>7756</v>
      </c>
      <c r="L7">
        <f t="shared" si="5"/>
        <v>7882</v>
      </c>
      <c r="M7">
        <f t="shared" si="5"/>
        <v>8008</v>
      </c>
      <c r="N7">
        <f t="shared" si="5"/>
        <v>8134</v>
      </c>
      <c r="O7">
        <f t="shared" si="5"/>
        <v>8260</v>
      </c>
      <c r="P7">
        <f t="shared" si="5"/>
        <v>8386</v>
      </c>
      <c r="Q7">
        <f t="shared" si="5"/>
        <v>8512</v>
      </c>
      <c r="R7">
        <f t="shared" si="5"/>
        <v>8638</v>
      </c>
      <c r="S7">
        <f t="shared" si="5"/>
        <v>8764</v>
      </c>
      <c r="T7">
        <f t="shared" si="5"/>
        <v>8890</v>
      </c>
      <c r="U7">
        <f t="shared" si="5"/>
        <v>9016</v>
      </c>
      <c r="V7">
        <f t="shared" si="5"/>
        <v>9142</v>
      </c>
      <c r="W7">
        <f t="shared" si="5"/>
        <v>9268</v>
      </c>
      <c r="X7">
        <f t="shared" si="5"/>
        <v>9394</v>
      </c>
      <c r="Y7">
        <f t="shared" si="5"/>
        <v>9520</v>
      </c>
      <c r="Z7">
        <f t="shared" si="5"/>
        <v>9646</v>
      </c>
      <c r="AA7">
        <f t="shared" si="5"/>
        <v>9772</v>
      </c>
      <c r="AB7">
        <f t="shared" si="5"/>
        <v>9898</v>
      </c>
      <c r="AC7">
        <f t="shared" si="5"/>
        <v>10024</v>
      </c>
      <c r="AD7">
        <f t="shared" si="5"/>
        <v>10150</v>
      </c>
      <c r="AE7">
        <f t="shared" si="5"/>
        <v>10276</v>
      </c>
      <c r="AF7">
        <f t="shared" si="5"/>
        <v>10402</v>
      </c>
      <c r="AG7">
        <f t="shared" si="5"/>
        <v>10528</v>
      </c>
      <c r="AH7">
        <f t="shared" si="5"/>
        <v>10654</v>
      </c>
      <c r="AI7">
        <f t="shared" si="5"/>
        <v>10780</v>
      </c>
    </row>
    <row r="8" spans="1:35">
      <c r="A8" s="11" t="s">
        <v>38</v>
      </c>
      <c r="B8" s="11" t="s">
        <v>9</v>
      </c>
      <c r="C8">
        <v>1.7999999999999999E-2</v>
      </c>
      <c r="D8">
        <v>8000</v>
      </c>
      <c r="E8">
        <f t="shared" si="4"/>
        <v>144</v>
      </c>
      <c r="F8">
        <f>8000+(144*F2)</f>
        <v>8144</v>
      </c>
      <c r="G8">
        <f t="shared" ref="G8:AI8" si="6">8000+(144*G2)</f>
        <v>8288</v>
      </c>
      <c r="H8">
        <f t="shared" si="6"/>
        <v>8432</v>
      </c>
      <c r="I8">
        <f t="shared" si="6"/>
        <v>8576</v>
      </c>
      <c r="J8">
        <f t="shared" si="6"/>
        <v>8720</v>
      </c>
      <c r="K8">
        <f t="shared" si="6"/>
        <v>8864</v>
      </c>
      <c r="L8">
        <f t="shared" si="6"/>
        <v>9008</v>
      </c>
      <c r="M8">
        <f t="shared" si="6"/>
        <v>9152</v>
      </c>
      <c r="N8">
        <f t="shared" si="6"/>
        <v>9296</v>
      </c>
      <c r="O8">
        <f t="shared" si="6"/>
        <v>9440</v>
      </c>
      <c r="P8">
        <f t="shared" si="6"/>
        <v>9584</v>
      </c>
      <c r="Q8">
        <f t="shared" si="6"/>
        <v>9728</v>
      </c>
      <c r="R8">
        <f t="shared" si="6"/>
        <v>9872</v>
      </c>
      <c r="S8">
        <f t="shared" si="6"/>
        <v>10016</v>
      </c>
      <c r="T8">
        <f t="shared" si="6"/>
        <v>10160</v>
      </c>
      <c r="U8">
        <f t="shared" si="6"/>
        <v>10304</v>
      </c>
      <c r="V8">
        <f t="shared" si="6"/>
        <v>10448</v>
      </c>
      <c r="W8">
        <f t="shared" si="6"/>
        <v>10592</v>
      </c>
      <c r="X8">
        <f t="shared" si="6"/>
        <v>10736</v>
      </c>
      <c r="Y8">
        <f t="shared" si="6"/>
        <v>10880</v>
      </c>
      <c r="Z8">
        <f t="shared" si="6"/>
        <v>11024</v>
      </c>
      <c r="AA8">
        <f t="shared" si="6"/>
        <v>11168</v>
      </c>
      <c r="AB8">
        <f t="shared" si="6"/>
        <v>11312</v>
      </c>
      <c r="AC8">
        <f t="shared" si="6"/>
        <v>11456</v>
      </c>
      <c r="AD8">
        <f t="shared" si="6"/>
        <v>11600</v>
      </c>
      <c r="AE8">
        <f t="shared" si="6"/>
        <v>11744</v>
      </c>
      <c r="AF8">
        <f t="shared" si="6"/>
        <v>11888</v>
      </c>
      <c r="AG8">
        <f t="shared" si="6"/>
        <v>12032</v>
      </c>
      <c r="AH8">
        <f t="shared" si="6"/>
        <v>12176</v>
      </c>
      <c r="AI8">
        <f t="shared" si="6"/>
        <v>12320</v>
      </c>
    </row>
    <row r="9" spans="1:35">
      <c r="A9" s="11" t="s">
        <v>38</v>
      </c>
      <c r="B9" s="11" t="s">
        <v>9</v>
      </c>
      <c r="C9">
        <v>1.7999999999999999E-2</v>
      </c>
      <c r="D9">
        <v>9000</v>
      </c>
      <c r="E9">
        <f t="shared" si="4"/>
        <v>162</v>
      </c>
      <c r="F9">
        <f>9000+(162*F2)</f>
        <v>9162</v>
      </c>
      <c r="G9">
        <f t="shared" ref="G9:AI9" si="7">9000+(162*G2)</f>
        <v>9324</v>
      </c>
      <c r="H9">
        <f t="shared" si="7"/>
        <v>9486</v>
      </c>
      <c r="I9">
        <f t="shared" si="7"/>
        <v>9648</v>
      </c>
      <c r="J9">
        <f t="shared" si="7"/>
        <v>9810</v>
      </c>
      <c r="K9">
        <f t="shared" si="7"/>
        <v>9972</v>
      </c>
      <c r="L9">
        <f t="shared" si="7"/>
        <v>10134</v>
      </c>
      <c r="M9">
        <f t="shared" si="7"/>
        <v>10296</v>
      </c>
      <c r="N9">
        <f t="shared" si="7"/>
        <v>10458</v>
      </c>
      <c r="O9">
        <f t="shared" si="7"/>
        <v>10620</v>
      </c>
      <c r="P9">
        <f t="shared" si="7"/>
        <v>10782</v>
      </c>
      <c r="Q9">
        <f t="shared" si="7"/>
        <v>10944</v>
      </c>
      <c r="R9">
        <f t="shared" si="7"/>
        <v>11106</v>
      </c>
      <c r="S9">
        <f t="shared" si="7"/>
        <v>11268</v>
      </c>
      <c r="T9">
        <f t="shared" si="7"/>
        <v>11430</v>
      </c>
      <c r="U9">
        <f t="shared" si="7"/>
        <v>11592</v>
      </c>
      <c r="V9">
        <f t="shared" si="7"/>
        <v>11754</v>
      </c>
      <c r="W9">
        <f t="shared" si="7"/>
        <v>11916</v>
      </c>
      <c r="X9">
        <f t="shared" si="7"/>
        <v>12078</v>
      </c>
      <c r="Y9">
        <f t="shared" si="7"/>
        <v>12240</v>
      </c>
      <c r="Z9">
        <f t="shared" si="7"/>
        <v>12402</v>
      </c>
      <c r="AA9">
        <f t="shared" si="7"/>
        <v>12564</v>
      </c>
      <c r="AB9">
        <f t="shared" si="7"/>
        <v>12726</v>
      </c>
      <c r="AC9">
        <f t="shared" si="7"/>
        <v>12888</v>
      </c>
      <c r="AD9">
        <f t="shared" si="7"/>
        <v>13050</v>
      </c>
      <c r="AE9">
        <f t="shared" si="7"/>
        <v>13212</v>
      </c>
      <c r="AF9">
        <f t="shared" si="7"/>
        <v>13374</v>
      </c>
      <c r="AG9">
        <f t="shared" si="7"/>
        <v>13536</v>
      </c>
      <c r="AH9">
        <f t="shared" si="7"/>
        <v>13698</v>
      </c>
      <c r="AI9">
        <f t="shared" si="7"/>
        <v>13860</v>
      </c>
    </row>
    <row r="10" spans="1:35">
      <c r="A10" s="11" t="s">
        <v>38</v>
      </c>
      <c r="B10" s="11" t="s">
        <v>9</v>
      </c>
      <c r="C10">
        <v>1.7999999999999999E-2</v>
      </c>
      <c r="D10">
        <v>10000</v>
      </c>
      <c r="E10">
        <f t="shared" si="4"/>
        <v>180</v>
      </c>
      <c r="F10">
        <f>10000+(180*F2)</f>
        <v>10180</v>
      </c>
      <c r="G10">
        <f t="shared" ref="G10:AI10" si="8">10000+(180*G2)</f>
        <v>10360</v>
      </c>
      <c r="H10">
        <f t="shared" si="8"/>
        <v>10540</v>
      </c>
      <c r="I10">
        <f t="shared" si="8"/>
        <v>10720</v>
      </c>
      <c r="J10">
        <f t="shared" si="8"/>
        <v>10900</v>
      </c>
      <c r="K10">
        <f t="shared" si="8"/>
        <v>11080</v>
      </c>
      <c r="L10">
        <f t="shared" si="8"/>
        <v>11260</v>
      </c>
      <c r="M10">
        <f t="shared" si="8"/>
        <v>11440</v>
      </c>
      <c r="N10">
        <f t="shared" si="8"/>
        <v>11620</v>
      </c>
      <c r="O10">
        <f t="shared" si="8"/>
        <v>11800</v>
      </c>
      <c r="P10">
        <f t="shared" si="8"/>
        <v>11980</v>
      </c>
      <c r="Q10">
        <f t="shared" si="8"/>
        <v>12160</v>
      </c>
      <c r="R10">
        <f t="shared" si="8"/>
        <v>12340</v>
      </c>
      <c r="S10">
        <f t="shared" si="8"/>
        <v>12520</v>
      </c>
      <c r="T10">
        <f t="shared" si="8"/>
        <v>12700</v>
      </c>
      <c r="U10">
        <f t="shared" si="8"/>
        <v>12880</v>
      </c>
      <c r="V10">
        <f t="shared" si="8"/>
        <v>13060</v>
      </c>
      <c r="W10">
        <f t="shared" si="8"/>
        <v>13240</v>
      </c>
      <c r="X10">
        <f t="shared" si="8"/>
        <v>13420</v>
      </c>
      <c r="Y10">
        <f t="shared" si="8"/>
        <v>13600</v>
      </c>
      <c r="Z10">
        <f t="shared" si="8"/>
        <v>13780</v>
      </c>
      <c r="AA10">
        <f t="shared" si="8"/>
        <v>13960</v>
      </c>
      <c r="AB10">
        <f t="shared" si="8"/>
        <v>14140</v>
      </c>
      <c r="AC10">
        <f t="shared" si="8"/>
        <v>14320</v>
      </c>
      <c r="AD10">
        <f t="shared" si="8"/>
        <v>14500</v>
      </c>
      <c r="AE10">
        <f t="shared" si="8"/>
        <v>14680</v>
      </c>
      <c r="AF10">
        <f t="shared" si="8"/>
        <v>14860</v>
      </c>
      <c r="AG10">
        <f t="shared" si="8"/>
        <v>15040</v>
      </c>
      <c r="AH10">
        <f t="shared" si="8"/>
        <v>15220</v>
      </c>
      <c r="AI10">
        <f t="shared" si="8"/>
        <v>15400</v>
      </c>
    </row>
    <row r="11" spans="1:35">
      <c r="A11" s="11" t="s">
        <v>38</v>
      </c>
      <c r="B11" s="11" t="s">
        <v>9</v>
      </c>
      <c r="C11">
        <v>1.7999999999999999E-2</v>
      </c>
      <c r="D11">
        <v>11000</v>
      </c>
      <c r="E11">
        <f t="shared" si="4"/>
        <v>197.99999999999997</v>
      </c>
      <c r="F11">
        <f>11000+(198*F2)</f>
        <v>11198</v>
      </c>
      <c r="G11">
        <f t="shared" ref="G11:AI11" si="9">11000+(198*G2)</f>
        <v>11396</v>
      </c>
      <c r="H11">
        <f t="shared" si="9"/>
        <v>11594</v>
      </c>
      <c r="I11">
        <f t="shared" si="9"/>
        <v>11792</v>
      </c>
      <c r="J11">
        <f t="shared" si="9"/>
        <v>11990</v>
      </c>
      <c r="K11">
        <f t="shared" si="9"/>
        <v>12188</v>
      </c>
      <c r="L11">
        <f t="shared" si="9"/>
        <v>12386</v>
      </c>
      <c r="M11">
        <f t="shared" si="9"/>
        <v>12584</v>
      </c>
      <c r="N11">
        <f t="shared" si="9"/>
        <v>12782</v>
      </c>
      <c r="O11">
        <f t="shared" si="9"/>
        <v>12980</v>
      </c>
      <c r="P11">
        <f t="shared" si="9"/>
        <v>13178</v>
      </c>
      <c r="Q11">
        <f t="shared" si="9"/>
        <v>13376</v>
      </c>
      <c r="R11">
        <f t="shared" si="9"/>
        <v>13574</v>
      </c>
      <c r="S11">
        <f t="shared" si="9"/>
        <v>13772</v>
      </c>
      <c r="T11">
        <f t="shared" si="9"/>
        <v>13970</v>
      </c>
      <c r="U11">
        <f t="shared" si="9"/>
        <v>14168</v>
      </c>
      <c r="V11">
        <f t="shared" si="9"/>
        <v>14366</v>
      </c>
      <c r="W11">
        <f t="shared" si="9"/>
        <v>14564</v>
      </c>
      <c r="X11">
        <f t="shared" si="9"/>
        <v>14762</v>
      </c>
      <c r="Y11">
        <f t="shared" si="9"/>
        <v>14960</v>
      </c>
      <c r="Z11">
        <f t="shared" si="9"/>
        <v>15158</v>
      </c>
      <c r="AA11">
        <f t="shared" si="9"/>
        <v>15356</v>
      </c>
      <c r="AB11">
        <f t="shared" si="9"/>
        <v>15554</v>
      </c>
      <c r="AC11">
        <f t="shared" si="9"/>
        <v>15752</v>
      </c>
      <c r="AD11">
        <f t="shared" si="9"/>
        <v>15950</v>
      </c>
      <c r="AE11">
        <f t="shared" si="9"/>
        <v>16148</v>
      </c>
      <c r="AF11">
        <f t="shared" si="9"/>
        <v>16346</v>
      </c>
      <c r="AG11">
        <f t="shared" si="9"/>
        <v>16544</v>
      </c>
      <c r="AH11">
        <f t="shared" si="9"/>
        <v>16742</v>
      </c>
      <c r="AI11">
        <f t="shared" si="9"/>
        <v>16940</v>
      </c>
    </row>
    <row r="12" spans="1:35">
      <c r="A12" s="11" t="s">
        <v>38</v>
      </c>
      <c r="B12" s="11" t="s">
        <v>9</v>
      </c>
      <c r="C12">
        <v>1.7999999999999999E-2</v>
      </c>
      <c r="D12">
        <v>12000</v>
      </c>
      <c r="E12">
        <f t="shared" si="4"/>
        <v>215.99999999999997</v>
      </c>
      <c r="F12">
        <f>12000+(216*F2)</f>
        <v>12216</v>
      </c>
      <c r="G12">
        <f t="shared" ref="G12:AI12" si="10">12000+(216*G2)</f>
        <v>12432</v>
      </c>
      <c r="H12">
        <f t="shared" si="10"/>
        <v>12648</v>
      </c>
      <c r="I12">
        <f t="shared" si="10"/>
        <v>12864</v>
      </c>
      <c r="J12">
        <f t="shared" si="10"/>
        <v>13080</v>
      </c>
      <c r="K12">
        <f t="shared" si="10"/>
        <v>13296</v>
      </c>
      <c r="L12">
        <f t="shared" si="10"/>
        <v>13512</v>
      </c>
      <c r="M12">
        <f t="shared" si="10"/>
        <v>13728</v>
      </c>
      <c r="N12">
        <f t="shared" si="10"/>
        <v>13944</v>
      </c>
      <c r="O12">
        <f t="shared" si="10"/>
        <v>14160</v>
      </c>
      <c r="P12">
        <f t="shared" si="10"/>
        <v>14376</v>
      </c>
      <c r="Q12">
        <f t="shared" si="10"/>
        <v>14592</v>
      </c>
      <c r="R12">
        <f t="shared" si="10"/>
        <v>14808</v>
      </c>
      <c r="S12">
        <f t="shared" si="10"/>
        <v>15024</v>
      </c>
      <c r="T12">
        <f t="shared" si="10"/>
        <v>15240</v>
      </c>
      <c r="U12">
        <f t="shared" si="10"/>
        <v>15456</v>
      </c>
      <c r="V12">
        <f t="shared" si="10"/>
        <v>15672</v>
      </c>
      <c r="W12">
        <f t="shared" si="10"/>
        <v>15888</v>
      </c>
      <c r="X12">
        <f t="shared" si="10"/>
        <v>16104</v>
      </c>
      <c r="Y12">
        <f t="shared" si="10"/>
        <v>16320</v>
      </c>
      <c r="Z12">
        <f t="shared" si="10"/>
        <v>16536</v>
      </c>
      <c r="AA12">
        <f t="shared" si="10"/>
        <v>16752</v>
      </c>
      <c r="AB12">
        <f t="shared" si="10"/>
        <v>16968</v>
      </c>
      <c r="AC12">
        <f t="shared" si="10"/>
        <v>17184</v>
      </c>
      <c r="AD12">
        <f t="shared" si="10"/>
        <v>17400</v>
      </c>
      <c r="AE12">
        <f t="shared" si="10"/>
        <v>17616</v>
      </c>
      <c r="AF12">
        <f t="shared" si="10"/>
        <v>17832</v>
      </c>
      <c r="AG12">
        <f t="shared" si="10"/>
        <v>18048</v>
      </c>
      <c r="AH12">
        <f t="shared" si="10"/>
        <v>18264</v>
      </c>
      <c r="AI12">
        <f t="shared" si="10"/>
        <v>18480</v>
      </c>
    </row>
    <row r="13" spans="1:35">
      <c r="A13" s="11" t="s">
        <v>38</v>
      </c>
      <c r="B13" s="11" t="s">
        <v>9</v>
      </c>
      <c r="C13">
        <v>1.7999999999999999E-2</v>
      </c>
      <c r="D13">
        <v>13000</v>
      </c>
      <c r="E13">
        <f t="shared" si="4"/>
        <v>233.99999999999997</v>
      </c>
      <c r="F13">
        <f>13000+(234*F2)</f>
        <v>13234</v>
      </c>
      <c r="G13">
        <f t="shared" ref="G13:AI13" si="11">13000+(234*G2)</f>
        <v>13468</v>
      </c>
      <c r="H13">
        <f t="shared" si="11"/>
        <v>13702</v>
      </c>
      <c r="I13">
        <f t="shared" si="11"/>
        <v>13936</v>
      </c>
      <c r="J13">
        <f t="shared" si="11"/>
        <v>14170</v>
      </c>
      <c r="K13">
        <f t="shared" si="11"/>
        <v>14404</v>
      </c>
      <c r="L13">
        <f t="shared" si="11"/>
        <v>14638</v>
      </c>
      <c r="M13">
        <f t="shared" si="11"/>
        <v>14872</v>
      </c>
      <c r="N13">
        <f t="shared" si="11"/>
        <v>15106</v>
      </c>
      <c r="O13">
        <f t="shared" si="11"/>
        <v>15340</v>
      </c>
      <c r="P13">
        <f t="shared" si="11"/>
        <v>15574</v>
      </c>
      <c r="Q13">
        <f t="shared" si="11"/>
        <v>15808</v>
      </c>
      <c r="R13">
        <f t="shared" si="11"/>
        <v>16042</v>
      </c>
      <c r="S13">
        <f t="shared" si="11"/>
        <v>16276</v>
      </c>
      <c r="T13">
        <f t="shared" si="11"/>
        <v>16510</v>
      </c>
      <c r="U13">
        <f t="shared" si="11"/>
        <v>16744</v>
      </c>
      <c r="V13">
        <f t="shared" si="11"/>
        <v>16978</v>
      </c>
      <c r="W13">
        <f t="shared" si="11"/>
        <v>17212</v>
      </c>
      <c r="X13">
        <f t="shared" si="11"/>
        <v>17446</v>
      </c>
      <c r="Y13">
        <f t="shared" si="11"/>
        <v>17680</v>
      </c>
      <c r="Z13">
        <f t="shared" si="11"/>
        <v>17914</v>
      </c>
      <c r="AA13">
        <f t="shared" si="11"/>
        <v>18148</v>
      </c>
      <c r="AB13">
        <f t="shared" si="11"/>
        <v>18382</v>
      </c>
      <c r="AC13">
        <f t="shared" si="11"/>
        <v>18616</v>
      </c>
      <c r="AD13">
        <f t="shared" si="11"/>
        <v>18850</v>
      </c>
      <c r="AE13">
        <f t="shared" si="11"/>
        <v>19084</v>
      </c>
      <c r="AF13">
        <f t="shared" si="11"/>
        <v>19318</v>
      </c>
      <c r="AG13">
        <f t="shared" si="11"/>
        <v>19552</v>
      </c>
      <c r="AH13">
        <f t="shared" si="11"/>
        <v>19786</v>
      </c>
      <c r="AI13">
        <f t="shared" si="11"/>
        <v>20020</v>
      </c>
    </row>
    <row r="14" spans="1:35">
      <c r="A14" s="11" t="s">
        <v>38</v>
      </c>
      <c r="B14" s="11" t="s">
        <v>9</v>
      </c>
      <c r="C14">
        <v>1.7999999999999999E-2</v>
      </c>
      <c r="D14">
        <v>14000</v>
      </c>
      <c r="E14">
        <f>D14*C14</f>
        <v>251.99999999999997</v>
      </c>
      <c r="F14">
        <f>14000+(252*F2)</f>
        <v>14252</v>
      </c>
      <c r="G14">
        <f t="shared" ref="G14:AI14" si="12">14000+(252*G2)</f>
        <v>14504</v>
      </c>
      <c r="H14">
        <f t="shared" si="12"/>
        <v>14756</v>
      </c>
      <c r="I14">
        <f t="shared" si="12"/>
        <v>15008</v>
      </c>
      <c r="J14">
        <f t="shared" si="12"/>
        <v>15260</v>
      </c>
      <c r="K14">
        <f t="shared" si="12"/>
        <v>15512</v>
      </c>
      <c r="L14">
        <f t="shared" si="12"/>
        <v>15764</v>
      </c>
      <c r="M14">
        <f t="shared" si="12"/>
        <v>16016</v>
      </c>
      <c r="N14">
        <f t="shared" si="12"/>
        <v>16268</v>
      </c>
      <c r="O14">
        <f t="shared" si="12"/>
        <v>16520</v>
      </c>
      <c r="P14">
        <f t="shared" si="12"/>
        <v>16772</v>
      </c>
      <c r="Q14">
        <f t="shared" si="12"/>
        <v>17024</v>
      </c>
      <c r="R14">
        <f t="shared" si="12"/>
        <v>17276</v>
      </c>
      <c r="S14">
        <f t="shared" si="12"/>
        <v>17528</v>
      </c>
      <c r="T14">
        <f t="shared" si="12"/>
        <v>17780</v>
      </c>
      <c r="U14">
        <f t="shared" si="12"/>
        <v>18032</v>
      </c>
      <c r="V14">
        <f t="shared" si="12"/>
        <v>18284</v>
      </c>
      <c r="W14">
        <f t="shared" si="12"/>
        <v>18536</v>
      </c>
      <c r="X14">
        <f t="shared" si="12"/>
        <v>18788</v>
      </c>
      <c r="Y14">
        <f t="shared" si="12"/>
        <v>19040</v>
      </c>
      <c r="Z14">
        <f t="shared" si="12"/>
        <v>19292</v>
      </c>
      <c r="AA14">
        <f t="shared" si="12"/>
        <v>19544</v>
      </c>
      <c r="AB14">
        <f t="shared" si="12"/>
        <v>19796</v>
      </c>
      <c r="AC14">
        <f t="shared" si="12"/>
        <v>20048</v>
      </c>
      <c r="AD14">
        <f t="shared" si="12"/>
        <v>20300</v>
      </c>
      <c r="AE14">
        <f t="shared" si="12"/>
        <v>20552</v>
      </c>
      <c r="AF14">
        <f t="shared" si="12"/>
        <v>20804</v>
      </c>
      <c r="AG14">
        <f t="shared" si="12"/>
        <v>21056</v>
      </c>
      <c r="AH14">
        <f t="shared" si="12"/>
        <v>21308</v>
      </c>
      <c r="AI14">
        <f t="shared" si="12"/>
        <v>21560</v>
      </c>
    </row>
  </sheetData>
  <mergeCells count="5">
    <mergeCell ref="A1:A2"/>
    <mergeCell ref="B1:B2"/>
    <mergeCell ref="D1:D2"/>
    <mergeCell ref="E1:E2"/>
    <mergeCell ref="F1:AI1"/>
  </mergeCells>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I18"/>
  <sheetViews>
    <sheetView workbookViewId="0">
      <selection activeCell="B20" sqref="B20"/>
    </sheetView>
  </sheetViews>
  <sheetFormatPr defaultRowHeight="15"/>
  <cols>
    <col min="1" max="1" width="24" customWidth="1"/>
    <col min="2" max="2" width="13.140625" customWidth="1"/>
  </cols>
  <sheetData>
    <row r="1" spans="1:9" ht="31.5" customHeight="1">
      <c r="A1" s="54" t="s">
        <v>26</v>
      </c>
      <c r="B1" s="66" t="s">
        <v>8</v>
      </c>
      <c r="C1" s="68" t="s">
        <v>0</v>
      </c>
      <c r="D1" s="16" t="s">
        <v>1</v>
      </c>
      <c r="E1" s="68" t="s">
        <v>2</v>
      </c>
      <c r="F1" s="68" t="s">
        <v>5</v>
      </c>
      <c r="G1" s="68" t="s">
        <v>3</v>
      </c>
      <c r="H1" s="64" t="s">
        <v>97</v>
      </c>
      <c r="I1" s="65"/>
    </row>
    <row r="2" spans="1:9" ht="15" customHeight="1">
      <c r="A2" s="55"/>
      <c r="B2" s="67"/>
      <c r="C2" s="69"/>
      <c r="D2" s="15">
        <v>1.7999999999999999E-2</v>
      </c>
      <c r="E2" s="69"/>
      <c r="F2" s="69"/>
      <c r="G2" s="69"/>
      <c r="H2" s="14">
        <v>1</v>
      </c>
      <c r="I2" s="14">
        <v>2</v>
      </c>
    </row>
    <row r="3" spans="1:9">
      <c r="A3" t="s">
        <v>90</v>
      </c>
      <c r="B3" t="s">
        <v>10</v>
      </c>
      <c r="C3">
        <v>30</v>
      </c>
      <c r="D3">
        <v>1.7999999999999999E-2</v>
      </c>
      <c r="E3">
        <v>15000</v>
      </c>
      <c r="F3">
        <f>G3/2</f>
        <v>11550</v>
      </c>
      <c r="G3">
        <f>E3+(D3*E3*C3)</f>
        <v>23100</v>
      </c>
      <c r="H3">
        <f t="shared" ref="H3:H18" si="0">F3</f>
        <v>11550</v>
      </c>
      <c r="I3">
        <f t="shared" ref="I3:I18" si="1">F3</f>
        <v>11550</v>
      </c>
    </row>
    <row r="4" spans="1:9">
      <c r="A4" t="s">
        <v>90</v>
      </c>
      <c r="B4" t="s">
        <v>10</v>
      </c>
      <c r="C4">
        <v>30</v>
      </c>
      <c r="D4">
        <v>1.7999999999999999E-2</v>
      </c>
      <c r="E4">
        <v>16000</v>
      </c>
      <c r="F4">
        <f t="shared" ref="F4:F18" si="2">G4/2</f>
        <v>12320</v>
      </c>
      <c r="G4">
        <f t="shared" ref="G4:G18" si="3">E4+(D4*E4*C4)</f>
        <v>24640</v>
      </c>
      <c r="H4">
        <f t="shared" si="0"/>
        <v>12320</v>
      </c>
      <c r="I4">
        <f t="shared" si="1"/>
        <v>12320</v>
      </c>
    </row>
    <row r="5" spans="1:9">
      <c r="A5" t="s">
        <v>90</v>
      </c>
      <c r="B5" t="s">
        <v>10</v>
      </c>
      <c r="C5">
        <v>30</v>
      </c>
      <c r="D5">
        <v>1.7999999999999999E-2</v>
      </c>
      <c r="E5">
        <v>17000</v>
      </c>
      <c r="F5">
        <f t="shared" si="2"/>
        <v>13090</v>
      </c>
      <c r="G5">
        <f t="shared" si="3"/>
        <v>26180</v>
      </c>
      <c r="H5">
        <f t="shared" si="0"/>
        <v>13090</v>
      </c>
      <c r="I5">
        <f t="shared" si="1"/>
        <v>13090</v>
      </c>
    </row>
    <row r="6" spans="1:9">
      <c r="A6" t="s">
        <v>90</v>
      </c>
      <c r="B6" t="s">
        <v>10</v>
      </c>
      <c r="C6">
        <v>30</v>
      </c>
      <c r="D6">
        <v>1.7999999999999999E-2</v>
      </c>
      <c r="E6">
        <v>18000</v>
      </c>
      <c r="F6">
        <f t="shared" si="2"/>
        <v>13860</v>
      </c>
      <c r="G6">
        <f t="shared" si="3"/>
        <v>27720</v>
      </c>
      <c r="H6">
        <f t="shared" si="0"/>
        <v>13860</v>
      </c>
      <c r="I6">
        <f t="shared" si="1"/>
        <v>13860</v>
      </c>
    </row>
    <row r="7" spans="1:9">
      <c r="A7" t="s">
        <v>90</v>
      </c>
      <c r="B7" t="s">
        <v>10</v>
      </c>
      <c r="C7">
        <v>30</v>
      </c>
      <c r="D7">
        <v>1.7999999999999999E-2</v>
      </c>
      <c r="E7">
        <v>19000</v>
      </c>
      <c r="F7">
        <f t="shared" si="2"/>
        <v>14630</v>
      </c>
      <c r="G7">
        <f t="shared" si="3"/>
        <v>29260</v>
      </c>
      <c r="H7">
        <f t="shared" si="0"/>
        <v>14630</v>
      </c>
      <c r="I7">
        <f t="shared" si="1"/>
        <v>14630</v>
      </c>
    </row>
    <row r="8" spans="1:9">
      <c r="A8" t="s">
        <v>90</v>
      </c>
      <c r="B8" t="s">
        <v>10</v>
      </c>
      <c r="C8">
        <v>30</v>
      </c>
      <c r="D8">
        <v>1.7999999999999999E-2</v>
      </c>
      <c r="E8">
        <v>20000</v>
      </c>
      <c r="F8">
        <f t="shared" si="2"/>
        <v>15400</v>
      </c>
      <c r="G8">
        <f t="shared" si="3"/>
        <v>30800</v>
      </c>
      <c r="H8">
        <f t="shared" si="0"/>
        <v>15400</v>
      </c>
      <c r="I8">
        <f t="shared" si="1"/>
        <v>15400</v>
      </c>
    </row>
    <row r="9" spans="1:9">
      <c r="A9" t="s">
        <v>90</v>
      </c>
      <c r="B9" t="s">
        <v>10</v>
      </c>
      <c r="C9">
        <v>30</v>
      </c>
      <c r="D9">
        <v>1.7999999999999999E-2</v>
      </c>
      <c r="E9">
        <v>21000</v>
      </c>
      <c r="F9">
        <f t="shared" si="2"/>
        <v>16170</v>
      </c>
      <c r="G9">
        <f t="shared" si="3"/>
        <v>32340</v>
      </c>
      <c r="H9">
        <f t="shared" si="0"/>
        <v>16170</v>
      </c>
      <c r="I9">
        <f t="shared" si="1"/>
        <v>16170</v>
      </c>
    </row>
    <row r="10" spans="1:9">
      <c r="A10" t="s">
        <v>90</v>
      </c>
      <c r="B10" t="s">
        <v>10</v>
      </c>
      <c r="C10">
        <v>30</v>
      </c>
      <c r="D10">
        <v>1.7999999999999999E-2</v>
      </c>
      <c r="E10">
        <v>22000</v>
      </c>
      <c r="F10">
        <f t="shared" si="2"/>
        <v>16940</v>
      </c>
      <c r="G10">
        <f t="shared" si="3"/>
        <v>33880</v>
      </c>
      <c r="H10">
        <f t="shared" si="0"/>
        <v>16940</v>
      </c>
      <c r="I10">
        <f t="shared" si="1"/>
        <v>16940</v>
      </c>
    </row>
    <row r="11" spans="1:9">
      <c r="A11" t="s">
        <v>90</v>
      </c>
      <c r="B11" t="s">
        <v>10</v>
      </c>
      <c r="C11">
        <v>30</v>
      </c>
      <c r="D11">
        <v>1.7999999999999999E-2</v>
      </c>
      <c r="E11">
        <v>23000</v>
      </c>
      <c r="F11">
        <f t="shared" si="2"/>
        <v>17710</v>
      </c>
      <c r="G11">
        <f t="shared" si="3"/>
        <v>35420</v>
      </c>
      <c r="H11">
        <f t="shared" si="0"/>
        <v>17710</v>
      </c>
      <c r="I11">
        <f t="shared" si="1"/>
        <v>17710</v>
      </c>
    </row>
    <row r="12" spans="1:9">
      <c r="A12" t="s">
        <v>90</v>
      </c>
      <c r="B12" t="s">
        <v>10</v>
      </c>
      <c r="C12">
        <v>30</v>
      </c>
      <c r="D12">
        <v>1.7999999999999999E-2</v>
      </c>
      <c r="E12">
        <v>24000</v>
      </c>
      <c r="F12">
        <f t="shared" si="2"/>
        <v>18480</v>
      </c>
      <c r="G12">
        <f t="shared" si="3"/>
        <v>36960</v>
      </c>
      <c r="H12">
        <f t="shared" si="0"/>
        <v>18480</v>
      </c>
      <c r="I12">
        <f t="shared" si="1"/>
        <v>18480</v>
      </c>
    </row>
    <row r="13" spans="1:9">
      <c r="A13" t="s">
        <v>90</v>
      </c>
      <c r="B13" t="s">
        <v>10</v>
      </c>
      <c r="C13">
        <v>30</v>
      </c>
      <c r="D13">
        <v>1.7999999999999999E-2</v>
      </c>
      <c r="E13">
        <v>25000</v>
      </c>
      <c r="F13">
        <f t="shared" si="2"/>
        <v>19250</v>
      </c>
      <c r="G13">
        <f t="shared" si="3"/>
        <v>38500</v>
      </c>
      <c r="H13">
        <f t="shared" si="0"/>
        <v>19250</v>
      </c>
      <c r="I13">
        <f t="shared" si="1"/>
        <v>19250</v>
      </c>
    </row>
    <row r="14" spans="1:9">
      <c r="A14" t="s">
        <v>90</v>
      </c>
      <c r="B14" t="s">
        <v>10</v>
      </c>
      <c r="C14">
        <v>30</v>
      </c>
      <c r="D14">
        <v>1.7999999999999999E-2</v>
      </c>
      <c r="E14">
        <v>26000</v>
      </c>
      <c r="F14">
        <f t="shared" si="2"/>
        <v>20020</v>
      </c>
      <c r="G14">
        <f t="shared" si="3"/>
        <v>40040</v>
      </c>
      <c r="H14">
        <f t="shared" si="0"/>
        <v>20020</v>
      </c>
      <c r="I14">
        <f t="shared" si="1"/>
        <v>20020</v>
      </c>
    </row>
    <row r="15" spans="1:9">
      <c r="A15" t="s">
        <v>90</v>
      </c>
      <c r="B15" t="s">
        <v>10</v>
      </c>
      <c r="C15">
        <v>30</v>
      </c>
      <c r="D15">
        <v>1.7999999999999999E-2</v>
      </c>
      <c r="E15">
        <v>27000</v>
      </c>
      <c r="F15">
        <f t="shared" si="2"/>
        <v>20790</v>
      </c>
      <c r="G15">
        <f t="shared" si="3"/>
        <v>41580</v>
      </c>
      <c r="H15">
        <f t="shared" si="0"/>
        <v>20790</v>
      </c>
      <c r="I15">
        <f t="shared" si="1"/>
        <v>20790</v>
      </c>
    </row>
    <row r="16" spans="1:9">
      <c r="A16" t="s">
        <v>90</v>
      </c>
      <c r="B16" t="s">
        <v>10</v>
      </c>
      <c r="C16">
        <v>30</v>
      </c>
      <c r="D16">
        <v>1.7999999999999999E-2</v>
      </c>
      <c r="E16">
        <v>28000</v>
      </c>
      <c r="F16">
        <f t="shared" si="2"/>
        <v>21560</v>
      </c>
      <c r="G16">
        <f t="shared" si="3"/>
        <v>43120</v>
      </c>
      <c r="H16">
        <f t="shared" si="0"/>
        <v>21560</v>
      </c>
      <c r="I16">
        <f t="shared" si="1"/>
        <v>21560</v>
      </c>
    </row>
    <row r="17" spans="1:9">
      <c r="A17" t="s">
        <v>90</v>
      </c>
      <c r="B17" t="s">
        <v>10</v>
      </c>
      <c r="C17">
        <v>30</v>
      </c>
      <c r="D17">
        <v>1.7999999999999999E-2</v>
      </c>
      <c r="E17">
        <v>29000</v>
      </c>
      <c r="F17">
        <f t="shared" si="2"/>
        <v>22330</v>
      </c>
      <c r="G17">
        <f t="shared" si="3"/>
        <v>44660</v>
      </c>
      <c r="H17">
        <f t="shared" si="0"/>
        <v>22330</v>
      </c>
      <c r="I17">
        <f t="shared" si="1"/>
        <v>22330</v>
      </c>
    </row>
    <row r="18" spans="1:9">
      <c r="A18" t="s">
        <v>90</v>
      </c>
      <c r="B18" t="s">
        <v>10</v>
      </c>
      <c r="C18">
        <v>30</v>
      </c>
      <c r="D18">
        <v>1.7999999999999999E-2</v>
      </c>
      <c r="E18">
        <v>30000</v>
      </c>
      <c r="F18">
        <f t="shared" si="2"/>
        <v>23100</v>
      </c>
      <c r="G18">
        <f t="shared" si="3"/>
        <v>46200</v>
      </c>
      <c r="H18">
        <f t="shared" si="0"/>
        <v>23100</v>
      </c>
      <c r="I18">
        <f t="shared" si="1"/>
        <v>23100</v>
      </c>
    </row>
  </sheetData>
  <mergeCells count="7">
    <mergeCell ref="H1:I1"/>
    <mergeCell ref="A1:A2"/>
    <mergeCell ref="B1:B2"/>
    <mergeCell ref="C1:C2"/>
    <mergeCell ref="E1:E2"/>
    <mergeCell ref="F1:F2"/>
    <mergeCell ref="G1:G2"/>
  </mergeCells>
  <pageMargins left="0.7" right="0.7" top="0.75" bottom="0.75" header="0.3" footer="0.3"/>
</worksheet>
</file>

<file path=xl/worksheets/sheet14.xml><?xml version="1.0" encoding="utf-8"?>
<worksheet xmlns="http://schemas.openxmlformats.org/spreadsheetml/2006/main" xmlns:r="http://schemas.openxmlformats.org/officeDocument/2006/relationships">
  <dimension ref="A1:AI18"/>
  <sheetViews>
    <sheetView workbookViewId="0">
      <selection activeCell="B22" sqref="B22"/>
    </sheetView>
  </sheetViews>
  <sheetFormatPr defaultRowHeight="15"/>
  <cols>
    <col min="1" max="1" width="34" customWidth="1"/>
    <col min="2" max="2" width="19.140625" customWidth="1"/>
    <col min="3" max="3" width="14.85546875" customWidth="1"/>
    <col min="4" max="4" width="12.85546875" customWidth="1"/>
    <col min="5" max="5" width="13.5703125" customWidth="1"/>
  </cols>
  <sheetData>
    <row r="1" spans="1:35" s="12" customFormat="1" ht="15" customHeight="1">
      <c r="A1" s="54" t="s">
        <v>26</v>
      </c>
      <c r="B1" s="54" t="s">
        <v>8</v>
      </c>
      <c r="C1" s="9" t="s">
        <v>1</v>
      </c>
      <c r="D1" s="56" t="s">
        <v>2</v>
      </c>
      <c r="E1" s="54" t="s">
        <v>6</v>
      </c>
      <c r="F1" s="51" t="s">
        <v>7</v>
      </c>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3"/>
    </row>
    <row r="2" spans="1:35" s="12" customFormat="1">
      <c r="A2" s="55"/>
      <c r="B2" s="55"/>
      <c r="C2" s="9">
        <v>1.8</v>
      </c>
      <c r="D2" s="57"/>
      <c r="E2" s="55"/>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row>
    <row r="3" spans="1:35">
      <c r="A3" t="s">
        <v>39</v>
      </c>
      <c r="B3" t="s">
        <v>9</v>
      </c>
      <c r="C3">
        <v>1.7999999999999999E-2</v>
      </c>
      <c r="D3">
        <v>15000</v>
      </c>
      <c r="E3">
        <f>D3*C3</f>
        <v>270</v>
      </c>
      <c r="F3">
        <f>15000+(270*F2)</f>
        <v>15270</v>
      </c>
      <c r="G3">
        <f t="shared" ref="G3:AI3" si="0">15000+(270*G2)</f>
        <v>15540</v>
      </c>
      <c r="H3">
        <f t="shared" si="0"/>
        <v>15810</v>
      </c>
      <c r="I3">
        <f t="shared" si="0"/>
        <v>16080</v>
      </c>
      <c r="J3">
        <f t="shared" si="0"/>
        <v>16350</v>
      </c>
      <c r="K3">
        <f t="shared" si="0"/>
        <v>16620</v>
      </c>
      <c r="L3">
        <f t="shared" si="0"/>
        <v>16890</v>
      </c>
      <c r="M3">
        <f t="shared" si="0"/>
        <v>17160</v>
      </c>
      <c r="N3">
        <f t="shared" si="0"/>
        <v>17430</v>
      </c>
      <c r="O3">
        <f t="shared" si="0"/>
        <v>17700</v>
      </c>
      <c r="P3">
        <f t="shared" si="0"/>
        <v>17970</v>
      </c>
      <c r="Q3">
        <f t="shared" si="0"/>
        <v>18240</v>
      </c>
      <c r="R3">
        <f t="shared" si="0"/>
        <v>18510</v>
      </c>
      <c r="S3">
        <f t="shared" si="0"/>
        <v>18780</v>
      </c>
      <c r="T3">
        <f t="shared" si="0"/>
        <v>19050</v>
      </c>
      <c r="U3">
        <f t="shared" si="0"/>
        <v>19320</v>
      </c>
      <c r="V3">
        <f t="shared" si="0"/>
        <v>19590</v>
      </c>
      <c r="W3">
        <f t="shared" si="0"/>
        <v>19860</v>
      </c>
      <c r="X3">
        <f t="shared" si="0"/>
        <v>20130</v>
      </c>
      <c r="Y3">
        <f t="shared" si="0"/>
        <v>20400</v>
      </c>
      <c r="Z3">
        <f t="shared" si="0"/>
        <v>20670</v>
      </c>
      <c r="AA3">
        <f t="shared" si="0"/>
        <v>20940</v>
      </c>
      <c r="AB3">
        <f t="shared" si="0"/>
        <v>21210</v>
      </c>
      <c r="AC3">
        <f t="shared" si="0"/>
        <v>21480</v>
      </c>
      <c r="AD3">
        <f t="shared" si="0"/>
        <v>21750</v>
      </c>
      <c r="AE3">
        <f t="shared" si="0"/>
        <v>22020</v>
      </c>
      <c r="AF3">
        <f t="shared" si="0"/>
        <v>22290</v>
      </c>
      <c r="AG3">
        <f t="shared" si="0"/>
        <v>22560</v>
      </c>
      <c r="AH3">
        <f t="shared" si="0"/>
        <v>22830</v>
      </c>
      <c r="AI3">
        <f t="shared" si="0"/>
        <v>23100</v>
      </c>
    </row>
    <row r="4" spans="1:35">
      <c r="A4" t="s">
        <v>39</v>
      </c>
      <c r="B4" t="s">
        <v>9</v>
      </c>
      <c r="C4">
        <v>1.7999999999999999E-2</v>
      </c>
      <c r="D4">
        <v>16000</v>
      </c>
      <c r="E4">
        <f>D4*C4</f>
        <v>288</v>
      </c>
      <c r="F4">
        <f>16000+(288*F2)</f>
        <v>16288</v>
      </c>
      <c r="G4">
        <f t="shared" ref="G4:AI4" si="1">16000+(288*G2)</f>
        <v>16576</v>
      </c>
      <c r="H4">
        <f t="shared" si="1"/>
        <v>16864</v>
      </c>
      <c r="I4">
        <f t="shared" si="1"/>
        <v>17152</v>
      </c>
      <c r="J4">
        <f t="shared" si="1"/>
        <v>17440</v>
      </c>
      <c r="K4">
        <f t="shared" si="1"/>
        <v>17728</v>
      </c>
      <c r="L4">
        <f t="shared" si="1"/>
        <v>18016</v>
      </c>
      <c r="M4">
        <f t="shared" si="1"/>
        <v>18304</v>
      </c>
      <c r="N4">
        <f t="shared" si="1"/>
        <v>18592</v>
      </c>
      <c r="O4">
        <f t="shared" si="1"/>
        <v>18880</v>
      </c>
      <c r="P4">
        <f t="shared" si="1"/>
        <v>19168</v>
      </c>
      <c r="Q4">
        <f t="shared" si="1"/>
        <v>19456</v>
      </c>
      <c r="R4">
        <f t="shared" si="1"/>
        <v>19744</v>
      </c>
      <c r="S4">
        <f t="shared" si="1"/>
        <v>20032</v>
      </c>
      <c r="T4">
        <f t="shared" si="1"/>
        <v>20320</v>
      </c>
      <c r="U4">
        <f t="shared" si="1"/>
        <v>20608</v>
      </c>
      <c r="V4">
        <f t="shared" si="1"/>
        <v>20896</v>
      </c>
      <c r="W4">
        <f t="shared" si="1"/>
        <v>21184</v>
      </c>
      <c r="X4">
        <f t="shared" si="1"/>
        <v>21472</v>
      </c>
      <c r="Y4">
        <f t="shared" si="1"/>
        <v>21760</v>
      </c>
      <c r="Z4">
        <f t="shared" si="1"/>
        <v>22048</v>
      </c>
      <c r="AA4">
        <f t="shared" si="1"/>
        <v>22336</v>
      </c>
      <c r="AB4">
        <f t="shared" si="1"/>
        <v>22624</v>
      </c>
      <c r="AC4">
        <f t="shared" si="1"/>
        <v>22912</v>
      </c>
      <c r="AD4">
        <f t="shared" si="1"/>
        <v>23200</v>
      </c>
      <c r="AE4">
        <f t="shared" si="1"/>
        <v>23488</v>
      </c>
      <c r="AF4">
        <f t="shared" si="1"/>
        <v>23776</v>
      </c>
      <c r="AG4">
        <f t="shared" si="1"/>
        <v>24064</v>
      </c>
      <c r="AH4">
        <f t="shared" si="1"/>
        <v>24352</v>
      </c>
      <c r="AI4">
        <f t="shared" si="1"/>
        <v>24640</v>
      </c>
    </row>
    <row r="5" spans="1:35">
      <c r="A5" t="s">
        <v>39</v>
      </c>
      <c r="B5" t="s">
        <v>9</v>
      </c>
      <c r="C5">
        <v>1.7999999999999999E-2</v>
      </c>
      <c r="D5">
        <v>17000</v>
      </c>
      <c r="E5">
        <f>D5*C5</f>
        <v>306</v>
      </c>
      <c r="F5">
        <f>17000+(306*F2)</f>
        <v>17306</v>
      </c>
      <c r="G5">
        <f t="shared" ref="G5:AI5" si="2">17000+(306*G2)</f>
        <v>17612</v>
      </c>
      <c r="H5">
        <f t="shared" si="2"/>
        <v>17918</v>
      </c>
      <c r="I5">
        <f t="shared" si="2"/>
        <v>18224</v>
      </c>
      <c r="J5">
        <f t="shared" si="2"/>
        <v>18530</v>
      </c>
      <c r="K5">
        <f t="shared" si="2"/>
        <v>18836</v>
      </c>
      <c r="L5">
        <f t="shared" si="2"/>
        <v>19142</v>
      </c>
      <c r="M5">
        <f t="shared" si="2"/>
        <v>19448</v>
      </c>
      <c r="N5">
        <f t="shared" si="2"/>
        <v>19754</v>
      </c>
      <c r="O5">
        <f t="shared" si="2"/>
        <v>20060</v>
      </c>
      <c r="P5">
        <f t="shared" si="2"/>
        <v>20366</v>
      </c>
      <c r="Q5">
        <f t="shared" si="2"/>
        <v>20672</v>
      </c>
      <c r="R5">
        <f t="shared" si="2"/>
        <v>20978</v>
      </c>
      <c r="S5">
        <f t="shared" si="2"/>
        <v>21284</v>
      </c>
      <c r="T5">
        <f t="shared" si="2"/>
        <v>21590</v>
      </c>
      <c r="U5">
        <f t="shared" si="2"/>
        <v>21896</v>
      </c>
      <c r="V5">
        <f t="shared" si="2"/>
        <v>22202</v>
      </c>
      <c r="W5">
        <f t="shared" si="2"/>
        <v>22508</v>
      </c>
      <c r="X5">
        <f t="shared" si="2"/>
        <v>22814</v>
      </c>
      <c r="Y5">
        <f t="shared" si="2"/>
        <v>23120</v>
      </c>
      <c r="Z5">
        <f t="shared" si="2"/>
        <v>23426</v>
      </c>
      <c r="AA5">
        <f t="shared" si="2"/>
        <v>23732</v>
      </c>
      <c r="AB5">
        <f t="shared" si="2"/>
        <v>24038</v>
      </c>
      <c r="AC5">
        <f t="shared" si="2"/>
        <v>24344</v>
      </c>
      <c r="AD5">
        <f t="shared" si="2"/>
        <v>24650</v>
      </c>
      <c r="AE5">
        <f t="shared" si="2"/>
        <v>24956</v>
      </c>
      <c r="AF5">
        <f t="shared" si="2"/>
        <v>25262</v>
      </c>
      <c r="AG5">
        <f t="shared" si="2"/>
        <v>25568</v>
      </c>
      <c r="AH5">
        <f t="shared" si="2"/>
        <v>25874</v>
      </c>
      <c r="AI5">
        <f t="shared" si="2"/>
        <v>26180</v>
      </c>
    </row>
    <row r="6" spans="1:35">
      <c r="A6" t="s">
        <v>39</v>
      </c>
      <c r="B6" t="s">
        <v>9</v>
      </c>
      <c r="C6">
        <v>1.7999999999999999E-2</v>
      </c>
      <c r="D6">
        <v>18000</v>
      </c>
      <c r="E6">
        <f>D6*C6</f>
        <v>324</v>
      </c>
      <c r="F6">
        <f>18000+(324*F2)</f>
        <v>18324</v>
      </c>
      <c r="G6">
        <f t="shared" ref="G6:AI6" si="3">18000+(324*G2)</f>
        <v>18648</v>
      </c>
      <c r="H6">
        <f t="shared" si="3"/>
        <v>18972</v>
      </c>
      <c r="I6">
        <f t="shared" si="3"/>
        <v>19296</v>
      </c>
      <c r="J6">
        <f t="shared" si="3"/>
        <v>19620</v>
      </c>
      <c r="K6">
        <f t="shared" si="3"/>
        <v>19944</v>
      </c>
      <c r="L6">
        <f t="shared" si="3"/>
        <v>20268</v>
      </c>
      <c r="M6">
        <f t="shared" si="3"/>
        <v>20592</v>
      </c>
      <c r="N6">
        <f t="shared" si="3"/>
        <v>20916</v>
      </c>
      <c r="O6">
        <f t="shared" si="3"/>
        <v>21240</v>
      </c>
      <c r="P6">
        <f t="shared" si="3"/>
        <v>21564</v>
      </c>
      <c r="Q6">
        <f t="shared" si="3"/>
        <v>21888</v>
      </c>
      <c r="R6">
        <f t="shared" si="3"/>
        <v>22212</v>
      </c>
      <c r="S6">
        <f t="shared" si="3"/>
        <v>22536</v>
      </c>
      <c r="T6">
        <f t="shared" si="3"/>
        <v>22860</v>
      </c>
      <c r="U6">
        <f t="shared" si="3"/>
        <v>23184</v>
      </c>
      <c r="V6">
        <f t="shared" si="3"/>
        <v>23508</v>
      </c>
      <c r="W6">
        <f t="shared" si="3"/>
        <v>23832</v>
      </c>
      <c r="X6">
        <f t="shared" si="3"/>
        <v>24156</v>
      </c>
      <c r="Y6">
        <f t="shared" si="3"/>
        <v>24480</v>
      </c>
      <c r="Z6">
        <f t="shared" si="3"/>
        <v>24804</v>
      </c>
      <c r="AA6">
        <f t="shared" si="3"/>
        <v>25128</v>
      </c>
      <c r="AB6">
        <f t="shared" si="3"/>
        <v>25452</v>
      </c>
      <c r="AC6">
        <f t="shared" si="3"/>
        <v>25776</v>
      </c>
      <c r="AD6">
        <f t="shared" si="3"/>
        <v>26100</v>
      </c>
      <c r="AE6">
        <f t="shared" si="3"/>
        <v>26424</v>
      </c>
      <c r="AF6">
        <f t="shared" si="3"/>
        <v>26748</v>
      </c>
      <c r="AG6">
        <f t="shared" si="3"/>
        <v>27072</v>
      </c>
      <c r="AH6">
        <f t="shared" si="3"/>
        <v>27396</v>
      </c>
      <c r="AI6">
        <f t="shared" si="3"/>
        <v>27720</v>
      </c>
    </row>
    <row r="7" spans="1:35">
      <c r="A7" t="s">
        <v>39</v>
      </c>
      <c r="B7" t="s">
        <v>9</v>
      </c>
      <c r="C7">
        <v>1.7999999999999999E-2</v>
      </c>
      <c r="D7">
        <v>19000</v>
      </c>
      <c r="E7">
        <f>D7*C7</f>
        <v>342</v>
      </c>
      <c r="F7">
        <f>19000+(342*F2)</f>
        <v>19342</v>
      </c>
      <c r="G7">
        <f t="shared" ref="G7:AI7" si="4">19000+(342*G2)</f>
        <v>19684</v>
      </c>
      <c r="H7">
        <f t="shared" si="4"/>
        <v>20026</v>
      </c>
      <c r="I7">
        <f t="shared" si="4"/>
        <v>20368</v>
      </c>
      <c r="J7">
        <f t="shared" si="4"/>
        <v>20710</v>
      </c>
      <c r="K7">
        <f t="shared" si="4"/>
        <v>21052</v>
      </c>
      <c r="L7">
        <f t="shared" si="4"/>
        <v>21394</v>
      </c>
      <c r="M7">
        <f t="shared" si="4"/>
        <v>21736</v>
      </c>
      <c r="N7">
        <f t="shared" si="4"/>
        <v>22078</v>
      </c>
      <c r="O7">
        <f t="shared" si="4"/>
        <v>22420</v>
      </c>
      <c r="P7">
        <f t="shared" si="4"/>
        <v>22762</v>
      </c>
      <c r="Q7">
        <f t="shared" si="4"/>
        <v>23104</v>
      </c>
      <c r="R7">
        <f t="shared" si="4"/>
        <v>23446</v>
      </c>
      <c r="S7">
        <f t="shared" si="4"/>
        <v>23788</v>
      </c>
      <c r="T7">
        <f t="shared" si="4"/>
        <v>24130</v>
      </c>
      <c r="U7">
        <f t="shared" si="4"/>
        <v>24472</v>
      </c>
      <c r="V7">
        <f t="shared" si="4"/>
        <v>24814</v>
      </c>
      <c r="W7">
        <f t="shared" si="4"/>
        <v>25156</v>
      </c>
      <c r="X7">
        <f t="shared" si="4"/>
        <v>25498</v>
      </c>
      <c r="Y7">
        <f t="shared" si="4"/>
        <v>25840</v>
      </c>
      <c r="Z7">
        <f t="shared" si="4"/>
        <v>26182</v>
      </c>
      <c r="AA7">
        <f t="shared" si="4"/>
        <v>26524</v>
      </c>
      <c r="AB7">
        <f t="shared" si="4"/>
        <v>26866</v>
      </c>
      <c r="AC7">
        <f t="shared" si="4"/>
        <v>27208</v>
      </c>
      <c r="AD7">
        <f t="shared" si="4"/>
        <v>27550</v>
      </c>
      <c r="AE7">
        <f t="shared" si="4"/>
        <v>27892</v>
      </c>
      <c r="AF7">
        <f t="shared" si="4"/>
        <v>28234</v>
      </c>
      <c r="AG7">
        <f t="shared" si="4"/>
        <v>28576</v>
      </c>
      <c r="AH7">
        <f t="shared" si="4"/>
        <v>28918</v>
      </c>
      <c r="AI7">
        <f t="shared" si="4"/>
        <v>29260</v>
      </c>
    </row>
    <row r="8" spans="1:35">
      <c r="A8" t="s">
        <v>39</v>
      </c>
      <c r="B8" t="s">
        <v>9</v>
      </c>
      <c r="C8">
        <v>1.7999999999999999E-2</v>
      </c>
      <c r="D8">
        <v>20000</v>
      </c>
      <c r="E8">
        <f t="shared" ref="E8:E14" si="5">D8*C8</f>
        <v>360</v>
      </c>
      <c r="F8">
        <f>20000+(360*F2)</f>
        <v>20360</v>
      </c>
      <c r="G8">
        <f t="shared" ref="G8:AI8" si="6">20000+(360*G2)</f>
        <v>20720</v>
      </c>
      <c r="H8">
        <f t="shared" si="6"/>
        <v>21080</v>
      </c>
      <c r="I8">
        <f t="shared" si="6"/>
        <v>21440</v>
      </c>
      <c r="J8">
        <f t="shared" si="6"/>
        <v>21800</v>
      </c>
      <c r="K8">
        <f t="shared" si="6"/>
        <v>22160</v>
      </c>
      <c r="L8">
        <f t="shared" si="6"/>
        <v>22520</v>
      </c>
      <c r="M8">
        <f t="shared" si="6"/>
        <v>22880</v>
      </c>
      <c r="N8">
        <f t="shared" si="6"/>
        <v>23240</v>
      </c>
      <c r="O8">
        <f t="shared" si="6"/>
        <v>23600</v>
      </c>
      <c r="P8">
        <f t="shared" si="6"/>
        <v>23960</v>
      </c>
      <c r="Q8">
        <f t="shared" si="6"/>
        <v>24320</v>
      </c>
      <c r="R8">
        <f t="shared" si="6"/>
        <v>24680</v>
      </c>
      <c r="S8">
        <f t="shared" si="6"/>
        <v>25040</v>
      </c>
      <c r="T8">
        <f t="shared" si="6"/>
        <v>25400</v>
      </c>
      <c r="U8">
        <f t="shared" si="6"/>
        <v>25760</v>
      </c>
      <c r="V8">
        <f t="shared" si="6"/>
        <v>26120</v>
      </c>
      <c r="W8">
        <f t="shared" si="6"/>
        <v>26480</v>
      </c>
      <c r="X8">
        <f t="shared" si="6"/>
        <v>26840</v>
      </c>
      <c r="Y8">
        <f t="shared" si="6"/>
        <v>27200</v>
      </c>
      <c r="Z8">
        <f t="shared" si="6"/>
        <v>27560</v>
      </c>
      <c r="AA8">
        <f t="shared" si="6"/>
        <v>27920</v>
      </c>
      <c r="AB8">
        <f t="shared" si="6"/>
        <v>28280</v>
      </c>
      <c r="AC8">
        <f t="shared" si="6"/>
        <v>28640</v>
      </c>
      <c r="AD8">
        <f t="shared" si="6"/>
        <v>29000</v>
      </c>
      <c r="AE8">
        <f t="shared" si="6"/>
        <v>29360</v>
      </c>
      <c r="AF8">
        <f t="shared" si="6"/>
        <v>29720</v>
      </c>
      <c r="AG8">
        <f t="shared" si="6"/>
        <v>30080</v>
      </c>
      <c r="AH8">
        <f t="shared" si="6"/>
        <v>30440</v>
      </c>
      <c r="AI8">
        <f t="shared" si="6"/>
        <v>30800</v>
      </c>
    </row>
    <row r="9" spans="1:35">
      <c r="A9" t="s">
        <v>39</v>
      </c>
      <c r="B9" t="s">
        <v>9</v>
      </c>
      <c r="C9">
        <v>1.7999999999999999E-2</v>
      </c>
      <c r="D9">
        <v>21000</v>
      </c>
      <c r="E9">
        <f t="shared" si="5"/>
        <v>377.99999999999994</v>
      </c>
      <c r="F9">
        <f>21000+(378*F2)</f>
        <v>21378</v>
      </c>
      <c r="G9">
        <f t="shared" ref="G9:AI9" si="7">21000+(378*G2)</f>
        <v>21756</v>
      </c>
      <c r="H9">
        <f t="shared" si="7"/>
        <v>22134</v>
      </c>
      <c r="I9">
        <f t="shared" si="7"/>
        <v>22512</v>
      </c>
      <c r="J9">
        <f t="shared" si="7"/>
        <v>22890</v>
      </c>
      <c r="K9">
        <f t="shared" si="7"/>
        <v>23268</v>
      </c>
      <c r="L9">
        <f t="shared" si="7"/>
        <v>23646</v>
      </c>
      <c r="M9">
        <f t="shared" si="7"/>
        <v>24024</v>
      </c>
      <c r="N9">
        <f t="shared" si="7"/>
        <v>24402</v>
      </c>
      <c r="O9">
        <f t="shared" si="7"/>
        <v>24780</v>
      </c>
      <c r="P9">
        <f t="shared" si="7"/>
        <v>25158</v>
      </c>
      <c r="Q9">
        <f t="shared" si="7"/>
        <v>25536</v>
      </c>
      <c r="R9">
        <f t="shared" si="7"/>
        <v>25914</v>
      </c>
      <c r="S9">
        <f t="shared" si="7"/>
        <v>26292</v>
      </c>
      <c r="T9">
        <f t="shared" si="7"/>
        <v>26670</v>
      </c>
      <c r="U9">
        <f t="shared" si="7"/>
        <v>27048</v>
      </c>
      <c r="V9">
        <f t="shared" si="7"/>
        <v>27426</v>
      </c>
      <c r="W9">
        <f t="shared" si="7"/>
        <v>27804</v>
      </c>
      <c r="X9">
        <f t="shared" si="7"/>
        <v>28182</v>
      </c>
      <c r="Y9">
        <f t="shared" si="7"/>
        <v>28560</v>
      </c>
      <c r="Z9">
        <f t="shared" si="7"/>
        <v>28938</v>
      </c>
      <c r="AA9">
        <f t="shared" si="7"/>
        <v>29316</v>
      </c>
      <c r="AB9">
        <f t="shared" si="7"/>
        <v>29694</v>
      </c>
      <c r="AC9">
        <f t="shared" si="7"/>
        <v>30072</v>
      </c>
      <c r="AD9">
        <f t="shared" si="7"/>
        <v>30450</v>
      </c>
      <c r="AE9">
        <f t="shared" si="7"/>
        <v>30828</v>
      </c>
      <c r="AF9">
        <f t="shared" si="7"/>
        <v>31206</v>
      </c>
      <c r="AG9">
        <f t="shared" si="7"/>
        <v>31584</v>
      </c>
      <c r="AH9">
        <f t="shared" si="7"/>
        <v>31962</v>
      </c>
      <c r="AI9">
        <f t="shared" si="7"/>
        <v>32340</v>
      </c>
    </row>
    <row r="10" spans="1:35">
      <c r="A10" t="s">
        <v>39</v>
      </c>
      <c r="B10" t="s">
        <v>9</v>
      </c>
      <c r="C10">
        <v>1.7999999999999999E-2</v>
      </c>
      <c r="D10">
        <v>22000</v>
      </c>
      <c r="E10">
        <f t="shared" si="5"/>
        <v>395.99999999999994</v>
      </c>
      <c r="F10">
        <f>22000+(396*F2)</f>
        <v>22396</v>
      </c>
      <c r="G10">
        <f t="shared" ref="G10:AI10" si="8">22000+(396*G2)</f>
        <v>22792</v>
      </c>
      <c r="H10">
        <f t="shared" si="8"/>
        <v>23188</v>
      </c>
      <c r="I10">
        <f t="shared" si="8"/>
        <v>23584</v>
      </c>
      <c r="J10">
        <f t="shared" si="8"/>
        <v>23980</v>
      </c>
      <c r="K10">
        <f t="shared" si="8"/>
        <v>24376</v>
      </c>
      <c r="L10">
        <f t="shared" si="8"/>
        <v>24772</v>
      </c>
      <c r="M10">
        <f t="shared" si="8"/>
        <v>25168</v>
      </c>
      <c r="N10">
        <f t="shared" si="8"/>
        <v>25564</v>
      </c>
      <c r="O10">
        <f t="shared" si="8"/>
        <v>25960</v>
      </c>
      <c r="P10">
        <f t="shared" si="8"/>
        <v>26356</v>
      </c>
      <c r="Q10">
        <f t="shared" si="8"/>
        <v>26752</v>
      </c>
      <c r="R10">
        <f t="shared" si="8"/>
        <v>27148</v>
      </c>
      <c r="S10">
        <f t="shared" si="8"/>
        <v>27544</v>
      </c>
      <c r="T10">
        <f t="shared" si="8"/>
        <v>27940</v>
      </c>
      <c r="U10">
        <f t="shared" si="8"/>
        <v>28336</v>
      </c>
      <c r="V10">
        <f t="shared" si="8"/>
        <v>28732</v>
      </c>
      <c r="W10">
        <f t="shared" si="8"/>
        <v>29128</v>
      </c>
      <c r="X10">
        <f t="shared" si="8"/>
        <v>29524</v>
      </c>
      <c r="Y10">
        <f t="shared" si="8"/>
        <v>29920</v>
      </c>
      <c r="Z10">
        <f t="shared" si="8"/>
        <v>30316</v>
      </c>
      <c r="AA10">
        <f t="shared" si="8"/>
        <v>30712</v>
      </c>
      <c r="AB10">
        <f t="shared" si="8"/>
        <v>31108</v>
      </c>
      <c r="AC10">
        <f t="shared" si="8"/>
        <v>31504</v>
      </c>
      <c r="AD10">
        <f t="shared" si="8"/>
        <v>31900</v>
      </c>
      <c r="AE10">
        <f t="shared" si="8"/>
        <v>32296</v>
      </c>
      <c r="AF10">
        <f t="shared" si="8"/>
        <v>32692</v>
      </c>
      <c r="AG10">
        <f t="shared" si="8"/>
        <v>33088</v>
      </c>
      <c r="AH10">
        <f t="shared" si="8"/>
        <v>33484</v>
      </c>
      <c r="AI10">
        <f t="shared" si="8"/>
        <v>33880</v>
      </c>
    </row>
    <row r="11" spans="1:35">
      <c r="A11" t="s">
        <v>39</v>
      </c>
      <c r="B11" t="s">
        <v>9</v>
      </c>
      <c r="C11">
        <v>1.7999999999999999E-2</v>
      </c>
      <c r="D11">
        <v>23000</v>
      </c>
      <c r="E11">
        <f t="shared" si="5"/>
        <v>413.99999999999994</v>
      </c>
      <c r="F11">
        <f>23000+(414*F2)</f>
        <v>23414</v>
      </c>
      <c r="G11">
        <f t="shared" ref="G11:AI11" si="9">23000+(414*G2)</f>
        <v>23828</v>
      </c>
      <c r="H11">
        <f t="shared" si="9"/>
        <v>24242</v>
      </c>
      <c r="I11">
        <f t="shared" si="9"/>
        <v>24656</v>
      </c>
      <c r="J11">
        <f t="shared" si="9"/>
        <v>25070</v>
      </c>
      <c r="K11">
        <f t="shared" si="9"/>
        <v>25484</v>
      </c>
      <c r="L11">
        <f t="shared" si="9"/>
        <v>25898</v>
      </c>
      <c r="M11">
        <f t="shared" si="9"/>
        <v>26312</v>
      </c>
      <c r="N11">
        <f t="shared" si="9"/>
        <v>26726</v>
      </c>
      <c r="O11">
        <f t="shared" si="9"/>
        <v>27140</v>
      </c>
      <c r="P11">
        <f t="shared" si="9"/>
        <v>27554</v>
      </c>
      <c r="Q11">
        <f t="shared" si="9"/>
        <v>27968</v>
      </c>
      <c r="R11">
        <f t="shared" si="9"/>
        <v>28382</v>
      </c>
      <c r="S11">
        <f t="shared" si="9"/>
        <v>28796</v>
      </c>
      <c r="T11">
        <f t="shared" si="9"/>
        <v>29210</v>
      </c>
      <c r="U11">
        <f t="shared" si="9"/>
        <v>29624</v>
      </c>
      <c r="V11">
        <f t="shared" si="9"/>
        <v>30038</v>
      </c>
      <c r="W11">
        <f t="shared" si="9"/>
        <v>30452</v>
      </c>
      <c r="X11">
        <f t="shared" si="9"/>
        <v>30866</v>
      </c>
      <c r="Y11">
        <f t="shared" si="9"/>
        <v>31280</v>
      </c>
      <c r="Z11">
        <f t="shared" si="9"/>
        <v>31694</v>
      </c>
      <c r="AA11">
        <f t="shared" si="9"/>
        <v>32108</v>
      </c>
      <c r="AB11">
        <f t="shared" si="9"/>
        <v>32522</v>
      </c>
      <c r="AC11">
        <f t="shared" si="9"/>
        <v>32936</v>
      </c>
      <c r="AD11">
        <f t="shared" si="9"/>
        <v>33350</v>
      </c>
      <c r="AE11">
        <f t="shared" si="9"/>
        <v>33764</v>
      </c>
      <c r="AF11">
        <f t="shared" si="9"/>
        <v>34178</v>
      </c>
      <c r="AG11">
        <f t="shared" si="9"/>
        <v>34592</v>
      </c>
      <c r="AH11">
        <f t="shared" si="9"/>
        <v>35006</v>
      </c>
      <c r="AI11">
        <f t="shared" si="9"/>
        <v>35420</v>
      </c>
    </row>
    <row r="12" spans="1:35">
      <c r="A12" t="s">
        <v>39</v>
      </c>
      <c r="B12" t="s">
        <v>9</v>
      </c>
      <c r="C12">
        <v>1.7999999999999999E-2</v>
      </c>
      <c r="D12">
        <v>24000</v>
      </c>
      <c r="E12">
        <f t="shared" si="5"/>
        <v>431.99999999999994</v>
      </c>
      <c r="F12">
        <f>24000+(432*F2)</f>
        <v>24432</v>
      </c>
      <c r="G12">
        <f t="shared" ref="G12:AI12" si="10">24000+(432*G2)</f>
        <v>24864</v>
      </c>
      <c r="H12">
        <f t="shared" si="10"/>
        <v>25296</v>
      </c>
      <c r="I12">
        <f t="shared" si="10"/>
        <v>25728</v>
      </c>
      <c r="J12">
        <f t="shared" si="10"/>
        <v>26160</v>
      </c>
      <c r="K12">
        <f t="shared" si="10"/>
        <v>26592</v>
      </c>
      <c r="L12">
        <f t="shared" si="10"/>
        <v>27024</v>
      </c>
      <c r="M12">
        <f t="shared" si="10"/>
        <v>27456</v>
      </c>
      <c r="N12">
        <f t="shared" si="10"/>
        <v>27888</v>
      </c>
      <c r="O12">
        <f t="shared" si="10"/>
        <v>28320</v>
      </c>
      <c r="P12">
        <f t="shared" si="10"/>
        <v>28752</v>
      </c>
      <c r="Q12">
        <f t="shared" si="10"/>
        <v>29184</v>
      </c>
      <c r="R12">
        <f t="shared" si="10"/>
        <v>29616</v>
      </c>
      <c r="S12">
        <f t="shared" si="10"/>
        <v>30048</v>
      </c>
      <c r="T12">
        <f t="shared" si="10"/>
        <v>30480</v>
      </c>
      <c r="U12">
        <f t="shared" si="10"/>
        <v>30912</v>
      </c>
      <c r="V12">
        <f t="shared" si="10"/>
        <v>31344</v>
      </c>
      <c r="W12">
        <f t="shared" si="10"/>
        <v>31776</v>
      </c>
      <c r="X12">
        <f t="shared" si="10"/>
        <v>32208</v>
      </c>
      <c r="Y12">
        <f t="shared" si="10"/>
        <v>32640</v>
      </c>
      <c r="Z12">
        <f t="shared" si="10"/>
        <v>33072</v>
      </c>
      <c r="AA12">
        <f t="shared" si="10"/>
        <v>33504</v>
      </c>
      <c r="AB12">
        <f t="shared" si="10"/>
        <v>33936</v>
      </c>
      <c r="AC12">
        <f t="shared" si="10"/>
        <v>34368</v>
      </c>
      <c r="AD12">
        <f t="shared" si="10"/>
        <v>34800</v>
      </c>
      <c r="AE12">
        <f t="shared" si="10"/>
        <v>35232</v>
      </c>
      <c r="AF12">
        <f t="shared" si="10"/>
        <v>35664</v>
      </c>
      <c r="AG12">
        <f t="shared" si="10"/>
        <v>36096</v>
      </c>
      <c r="AH12">
        <f t="shared" si="10"/>
        <v>36528</v>
      </c>
      <c r="AI12">
        <f t="shared" si="10"/>
        <v>36960</v>
      </c>
    </row>
    <row r="13" spans="1:35">
      <c r="A13" t="s">
        <v>39</v>
      </c>
      <c r="B13" t="s">
        <v>9</v>
      </c>
      <c r="C13">
        <v>1.7999999999999999E-2</v>
      </c>
      <c r="D13">
        <v>25000</v>
      </c>
      <c r="E13">
        <f t="shared" si="5"/>
        <v>449.99999999999994</v>
      </c>
      <c r="F13">
        <f>25000+(450*F2)</f>
        <v>25450</v>
      </c>
      <c r="G13">
        <f t="shared" ref="G13:AI13" si="11">25000+(450*G2)</f>
        <v>25900</v>
      </c>
      <c r="H13">
        <f t="shared" si="11"/>
        <v>26350</v>
      </c>
      <c r="I13">
        <f t="shared" si="11"/>
        <v>26800</v>
      </c>
      <c r="J13">
        <f t="shared" si="11"/>
        <v>27250</v>
      </c>
      <c r="K13">
        <f t="shared" si="11"/>
        <v>27700</v>
      </c>
      <c r="L13">
        <f t="shared" si="11"/>
        <v>28150</v>
      </c>
      <c r="M13">
        <f t="shared" si="11"/>
        <v>28600</v>
      </c>
      <c r="N13">
        <f t="shared" si="11"/>
        <v>29050</v>
      </c>
      <c r="O13">
        <f t="shared" si="11"/>
        <v>29500</v>
      </c>
      <c r="P13">
        <f t="shared" si="11"/>
        <v>29950</v>
      </c>
      <c r="Q13">
        <f t="shared" si="11"/>
        <v>30400</v>
      </c>
      <c r="R13">
        <f t="shared" si="11"/>
        <v>30850</v>
      </c>
      <c r="S13">
        <f t="shared" si="11"/>
        <v>31300</v>
      </c>
      <c r="T13">
        <f t="shared" si="11"/>
        <v>31750</v>
      </c>
      <c r="U13">
        <f t="shared" si="11"/>
        <v>32200</v>
      </c>
      <c r="V13">
        <f t="shared" si="11"/>
        <v>32650</v>
      </c>
      <c r="W13">
        <f t="shared" si="11"/>
        <v>33100</v>
      </c>
      <c r="X13">
        <f t="shared" si="11"/>
        <v>33550</v>
      </c>
      <c r="Y13">
        <f t="shared" si="11"/>
        <v>34000</v>
      </c>
      <c r="Z13">
        <f t="shared" si="11"/>
        <v>34450</v>
      </c>
      <c r="AA13">
        <f t="shared" si="11"/>
        <v>34900</v>
      </c>
      <c r="AB13">
        <f t="shared" si="11"/>
        <v>35350</v>
      </c>
      <c r="AC13">
        <f t="shared" si="11"/>
        <v>35800</v>
      </c>
      <c r="AD13">
        <f t="shared" si="11"/>
        <v>36250</v>
      </c>
      <c r="AE13">
        <f t="shared" si="11"/>
        <v>36700</v>
      </c>
      <c r="AF13">
        <f t="shared" si="11"/>
        <v>37150</v>
      </c>
      <c r="AG13">
        <f t="shared" si="11"/>
        <v>37600</v>
      </c>
      <c r="AH13">
        <f t="shared" si="11"/>
        <v>38050</v>
      </c>
      <c r="AI13">
        <f t="shared" si="11"/>
        <v>38500</v>
      </c>
    </row>
    <row r="14" spans="1:35">
      <c r="A14" t="s">
        <v>39</v>
      </c>
      <c r="B14" t="s">
        <v>9</v>
      </c>
      <c r="C14">
        <v>1.7999999999999999E-2</v>
      </c>
      <c r="D14">
        <v>26000</v>
      </c>
      <c r="E14">
        <f t="shared" si="5"/>
        <v>467.99999999999994</v>
      </c>
      <c r="F14">
        <f>26000+(468*F2)</f>
        <v>26468</v>
      </c>
      <c r="G14">
        <f t="shared" ref="G14:AI14" si="12">26000+(468*G2)</f>
        <v>26936</v>
      </c>
      <c r="H14">
        <f t="shared" si="12"/>
        <v>27404</v>
      </c>
      <c r="I14">
        <f t="shared" si="12"/>
        <v>27872</v>
      </c>
      <c r="J14">
        <f t="shared" si="12"/>
        <v>28340</v>
      </c>
      <c r="K14">
        <f t="shared" si="12"/>
        <v>28808</v>
      </c>
      <c r="L14">
        <f t="shared" si="12"/>
        <v>29276</v>
      </c>
      <c r="M14">
        <f t="shared" si="12"/>
        <v>29744</v>
      </c>
      <c r="N14">
        <f t="shared" si="12"/>
        <v>30212</v>
      </c>
      <c r="O14">
        <f t="shared" si="12"/>
        <v>30680</v>
      </c>
      <c r="P14">
        <f t="shared" si="12"/>
        <v>31148</v>
      </c>
      <c r="Q14">
        <f t="shared" si="12"/>
        <v>31616</v>
      </c>
      <c r="R14">
        <f t="shared" si="12"/>
        <v>32084</v>
      </c>
      <c r="S14">
        <f t="shared" si="12"/>
        <v>32552</v>
      </c>
      <c r="T14">
        <f t="shared" si="12"/>
        <v>33020</v>
      </c>
      <c r="U14">
        <f t="shared" si="12"/>
        <v>33488</v>
      </c>
      <c r="V14">
        <f t="shared" si="12"/>
        <v>33956</v>
      </c>
      <c r="W14">
        <f t="shared" si="12"/>
        <v>34424</v>
      </c>
      <c r="X14">
        <f t="shared" si="12"/>
        <v>34892</v>
      </c>
      <c r="Y14">
        <f t="shared" si="12"/>
        <v>35360</v>
      </c>
      <c r="Z14">
        <f t="shared" si="12"/>
        <v>35828</v>
      </c>
      <c r="AA14">
        <f t="shared" si="12"/>
        <v>36296</v>
      </c>
      <c r="AB14">
        <f t="shared" si="12"/>
        <v>36764</v>
      </c>
      <c r="AC14">
        <f t="shared" si="12"/>
        <v>37232</v>
      </c>
      <c r="AD14">
        <f t="shared" si="12"/>
        <v>37700</v>
      </c>
      <c r="AE14">
        <f t="shared" si="12"/>
        <v>38168</v>
      </c>
      <c r="AF14">
        <f t="shared" si="12"/>
        <v>38636</v>
      </c>
      <c r="AG14">
        <f t="shared" si="12"/>
        <v>39104</v>
      </c>
      <c r="AH14">
        <f t="shared" si="12"/>
        <v>39572</v>
      </c>
      <c r="AI14">
        <f t="shared" si="12"/>
        <v>40040</v>
      </c>
    </row>
    <row r="15" spans="1:35">
      <c r="A15" t="s">
        <v>39</v>
      </c>
      <c r="B15" t="s">
        <v>9</v>
      </c>
      <c r="C15">
        <v>1.7999999999999999E-2</v>
      </c>
      <c r="D15">
        <v>27000</v>
      </c>
      <c r="E15">
        <f>D15*C15</f>
        <v>485.99999999999994</v>
      </c>
      <c r="F15">
        <f>27000+(486*F2)</f>
        <v>27486</v>
      </c>
      <c r="G15">
        <f t="shared" ref="G15:AI15" si="13">27000+(486*G2)</f>
        <v>27972</v>
      </c>
      <c r="H15">
        <f t="shared" si="13"/>
        <v>28458</v>
      </c>
      <c r="I15">
        <f t="shared" si="13"/>
        <v>28944</v>
      </c>
      <c r="J15">
        <f t="shared" si="13"/>
        <v>29430</v>
      </c>
      <c r="K15">
        <f t="shared" si="13"/>
        <v>29916</v>
      </c>
      <c r="L15">
        <f t="shared" si="13"/>
        <v>30402</v>
      </c>
      <c r="M15">
        <f t="shared" si="13"/>
        <v>30888</v>
      </c>
      <c r="N15">
        <f t="shared" si="13"/>
        <v>31374</v>
      </c>
      <c r="O15">
        <f t="shared" si="13"/>
        <v>31860</v>
      </c>
      <c r="P15">
        <f t="shared" si="13"/>
        <v>32346</v>
      </c>
      <c r="Q15">
        <f t="shared" si="13"/>
        <v>32832</v>
      </c>
      <c r="R15">
        <f t="shared" si="13"/>
        <v>33318</v>
      </c>
      <c r="S15">
        <f t="shared" si="13"/>
        <v>33804</v>
      </c>
      <c r="T15">
        <f t="shared" si="13"/>
        <v>34290</v>
      </c>
      <c r="U15">
        <f t="shared" si="13"/>
        <v>34776</v>
      </c>
      <c r="V15">
        <f t="shared" si="13"/>
        <v>35262</v>
      </c>
      <c r="W15">
        <f t="shared" si="13"/>
        <v>35748</v>
      </c>
      <c r="X15">
        <f t="shared" si="13"/>
        <v>36234</v>
      </c>
      <c r="Y15">
        <f t="shared" si="13"/>
        <v>36720</v>
      </c>
      <c r="Z15">
        <f t="shared" si="13"/>
        <v>37206</v>
      </c>
      <c r="AA15">
        <f t="shared" si="13"/>
        <v>37692</v>
      </c>
      <c r="AB15">
        <f t="shared" si="13"/>
        <v>38178</v>
      </c>
      <c r="AC15">
        <f t="shared" si="13"/>
        <v>38664</v>
      </c>
      <c r="AD15">
        <f t="shared" si="13"/>
        <v>39150</v>
      </c>
      <c r="AE15">
        <f t="shared" si="13"/>
        <v>39636</v>
      </c>
      <c r="AF15">
        <f t="shared" si="13"/>
        <v>40122</v>
      </c>
      <c r="AG15">
        <f t="shared" si="13"/>
        <v>40608</v>
      </c>
      <c r="AH15">
        <f t="shared" si="13"/>
        <v>41094</v>
      </c>
      <c r="AI15">
        <f t="shared" si="13"/>
        <v>41580</v>
      </c>
    </row>
    <row r="16" spans="1:35">
      <c r="A16" t="s">
        <v>39</v>
      </c>
      <c r="B16" t="s">
        <v>9</v>
      </c>
      <c r="C16">
        <v>1.7999999999999999E-2</v>
      </c>
      <c r="D16">
        <v>28000</v>
      </c>
      <c r="E16">
        <f t="shared" ref="E16:E18" si="14">D16*C16</f>
        <v>503.99999999999994</v>
      </c>
      <c r="F16">
        <f>28000+(504*F2)</f>
        <v>28504</v>
      </c>
      <c r="G16">
        <f t="shared" ref="G16:AI16" si="15">28000+(504*G2)</f>
        <v>29008</v>
      </c>
      <c r="H16">
        <f t="shared" si="15"/>
        <v>29512</v>
      </c>
      <c r="I16">
        <f t="shared" si="15"/>
        <v>30016</v>
      </c>
      <c r="J16">
        <f t="shared" si="15"/>
        <v>30520</v>
      </c>
      <c r="K16">
        <f t="shared" si="15"/>
        <v>31024</v>
      </c>
      <c r="L16">
        <f t="shared" si="15"/>
        <v>31528</v>
      </c>
      <c r="M16">
        <f t="shared" si="15"/>
        <v>32032</v>
      </c>
      <c r="N16">
        <f t="shared" si="15"/>
        <v>32536</v>
      </c>
      <c r="O16">
        <f t="shared" si="15"/>
        <v>33040</v>
      </c>
      <c r="P16">
        <f t="shared" si="15"/>
        <v>33544</v>
      </c>
      <c r="Q16">
        <f t="shared" si="15"/>
        <v>34048</v>
      </c>
      <c r="R16">
        <f t="shared" si="15"/>
        <v>34552</v>
      </c>
      <c r="S16">
        <f t="shared" si="15"/>
        <v>35056</v>
      </c>
      <c r="T16">
        <f t="shared" si="15"/>
        <v>35560</v>
      </c>
      <c r="U16">
        <f t="shared" si="15"/>
        <v>36064</v>
      </c>
      <c r="V16">
        <f t="shared" si="15"/>
        <v>36568</v>
      </c>
      <c r="W16">
        <f t="shared" si="15"/>
        <v>37072</v>
      </c>
      <c r="X16">
        <f t="shared" si="15"/>
        <v>37576</v>
      </c>
      <c r="Y16">
        <f t="shared" si="15"/>
        <v>38080</v>
      </c>
      <c r="Z16">
        <f t="shared" si="15"/>
        <v>38584</v>
      </c>
      <c r="AA16">
        <f t="shared" si="15"/>
        <v>39088</v>
      </c>
      <c r="AB16">
        <f t="shared" si="15"/>
        <v>39592</v>
      </c>
      <c r="AC16">
        <f t="shared" si="15"/>
        <v>40096</v>
      </c>
      <c r="AD16">
        <f t="shared" si="15"/>
        <v>40600</v>
      </c>
      <c r="AE16">
        <f t="shared" si="15"/>
        <v>41104</v>
      </c>
      <c r="AF16">
        <f t="shared" si="15"/>
        <v>41608</v>
      </c>
      <c r="AG16">
        <f t="shared" si="15"/>
        <v>42112</v>
      </c>
      <c r="AH16">
        <f t="shared" si="15"/>
        <v>42616</v>
      </c>
      <c r="AI16">
        <f t="shared" si="15"/>
        <v>43120</v>
      </c>
    </row>
    <row r="17" spans="1:35">
      <c r="A17" t="s">
        <v>39</v>
      </c>
      <c r="B17" t="s">
        <v>9</v>
      </c>
      <c r="C17">
        <v>1.7999999999999999E-2</v>
      </c>
      <c r="D17">
        <v>29000</v>
      </c>
      <c r="E17">
        <f t="shared" si="14"/>
        <v>522</v>
      </c>
      <c r="F17">
        <f>29000+(522*F2)</f>
        <v>29522</v>
      </c>
      <c r="G17">
        <f t="shared" ref="G17:AI17" si="16">29000+(522*G2)</f>
        <v>30044</v>
      </c>
      <c r="H17">
        <f t="shared" si="16"/>
        <v>30566</v>
      </c>
      <c r="I17">
        <f t="shared" si="16"/>
        <v>31088</v>
      </c>
      <c r="J17">
        <f t="shared" si="16"/>
        <v>31610</v>
      </c>
      <c r="K17">
        <f t="shared" si="16"/>
        <v>32132</v>
      </c>
      <c r="L17">
        <f t="shared" si="16"/>
        <v>32654</v>
      </c>
      <c r="M17">
        <f t="shared" si="16"/>
        <v>33176</v>
      </c>
      <c r="N17">
        <f t="shared" si="16"/>
        <v>33698</v>
      </c>
      <c r="O17">
        <f t="shared" si="16"/>
        <v>34220</v>
      </c>
      <c r="P17">
        <f t="shared" si="16"/>
        <v>34742</v>
      </c>
      <c r="Q17">
        <f t="shared" si="16"/>
        <v>35264</v>
      </c>
      <c r="R17">
        <f t="shared" si="16"/>
        <v>35786</v>
      </c>
      <c r="S17">
        <f t="shared" si="16"/>
        <v>36308</v>
      </c>
      <c r="T17">
        <f t="shared" si="16"/>
        <v>36830</v>
      </c>
      <c r="U17">
        <f t="shared" si="16"/>
        <v>37352</v>
      </c>
      <c r="V17">
        <f t="shared" si="16"/>
        <v>37874</v>
      </c>
      <c r="W17">
        <f t="shared" si="16"/>
        <v>38396</v>
      </c>
      <c r="X17">
        <f t="shared" si="16"/>
        <v>38918</v>
      </c>
      <c r="Y17">
        <f t="shared" si="16"/>
        <v>39440</v>
      </c>
      <c r="Z17">
        <f t="shared" si="16"/>
        <v>39962</v>
      </c>
      <c r="AA17">
        <f t="shared" si="16"/>
        <v>40484</v>
      </c>
      <c r="AB17">
        <f t="shared" si="16"/>
        <v>41006</v>
      </c>
      <c r="AC17">
        <f t="shared" si="16"/>
        <v>41528</v>
      </c>
      <c r="AD17">
        <f t="shared" si="16"/>
        <v>42050</v>
      </c>
      <c r="AE17">
        <f t="shared" si="16"/>
        <v>42572</v>
      </c>
      <c r="AF17">
        <f t="shared" si="16"/>
        <v>43094</v>
      </c>
      <c r="AG17">
        <f t="shared" si="16"/>
        <v>43616</v>
      </c>
      <c r="AH17">
        <f t="shared" si="16"/>
        <v>44138</v>
      </c>
      <c r="AI17">
        <f t="shared" si="16"/>
        <v>44660</v>
      </c>
    </row>
    <row r="18" spans="1:35">
      <c r="A18" t="s">
        <v>39</v>
      </c>
      <c r="B18" t="s">
        <v>9</v>
      </c>
      <c r="C18">
        <v>1.7999999999999999E-2</v>
      </c>
      <c r="D18">
        <v>30000</v>
      </c>
      <c r="E18">
        <f t="shared" si="14"/>
        <v>540</v>
      </c>
      <c r="F18">
        <f>30000+(540*F2)</f>
        <v>30540</v>
      </c>
      <c r="G18">
        <f t="shared" ref="G18:AI18" si="17">30000+(540*G2)</f>
        <v>31080</v>
      </c>
      <c r="H18">
        <f t="shared" si="17"/>
        <v>31620</v>
      </c>
      <c r="I18">
        <f t="shared" si="17"/>
        <v>32160</v>
      </c>
      <c r="J18">
        <f t="shared" si="17"/>
        <v>32700</v>
      </c>
      <c r="K18">
        <f t="shared" si="17"/>
        <v>33240</v>
      </c>
      <c r="L18">
        <f t="shared" si="17"/>
        <v>33780</v>
      </c>
      <c r="M18">
        <f t="shared" si="17"/>
        <v>34320</v>
      </c>
      <c r="N18">
        <f t="shared" si="17"/>
        <v>34860</v>
      </c>
      <c r="O18">
        <f t="shared" si="17"/>
        <v>35400</v>
      </c>
      <c r="P18">
        <f t="shared" si="17"/>
        <v>35940</v>
      </c>
      <c r="Q18">
        <f t="shared" si="17"/>
        <v>36480</v>
      </c>
      <c r="R18">
        <f t="shared" si="17"/>
        <v>37020</v>
      </c>
      <c r="S18">
        <f t="shared" si="17"/>
        <v>37560</v>
      </c>
      <c r="T18">
        <f t="shared" si="17"/>
        <v>38100</v>
      </c>
      <c r="U18">
        <f t="shared" si="17"/>
        <v>38640</v>
      </c>
      <c r="V18">
        <f t="shared" si="17"/>
        <v>39180</v>
      </c>
      <c r="W18">
        <f t="shared" si="17"/>
        <v>39720</v>
      </c>
      <c r="X18">
        <f t="shared" si="17"/>
        <v>40260</v>
      </c>
      <c r="Y18">
        <f t="shared" si="17"/>
        <v>40800</v>
      </c>
      <c r="Z18">
        <f t="shared" si="17"/>
        <v>41340</v>
      </c>
      <c r="AA18">
        <f t="shared" si="17"/>
        <v>41880</v>
      </c>
      <c r="AB18">
        <f t="shared" si="17"/>
        <v>42420</v>
      </c>
      <c r="AC18">
        <f t="shared" si="17"/>
        <v>42960</v>
      </c>
      <c r="AD18">
        <f t="shared" si="17"/>
        <v>43500</v>
      </c>
      <c r="AE18">
        <f t="shared" si="17"/>
        <v>44040</v>
      </c>
      <c r="AF18">
        <f t="shared" si="17"/>
        <v>44580</v>
      </c>
      <c r="AG18">
        <f t="shared" si="17"/>
        <v>45120</v>
      </c>
      <c r="AH18">
        <f t="shared" si="17"/>
        <v>45660</v>
      </c>
      <c r="AI18">
        <f t="shared" si="17"/>
        <v>46200</v>
      </c>
    </row>
  </sheetData>
  <mergeCells count="5">
    <mergeCell ref="A1:A2"/>
    <mergeCell ref="B1:B2"/>
    <mergeCell ref="D1:D2"/>
    <mergeCell ref="E1:E2"/>
    <mergeCell ref="F1:AI1"/>
  </mergeCells>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AI7"/>
  <sheetViews>
    <sheetView workbookViewId="0">
      <selection activeCell="F5" sqref="F5"/>
    </sheetView>
  </sheetViews>
  <sheetFormatPr defaultRowHeight="15"/>
  <cols>
    <col min="1" max="1" width="29.85546875" customWidth="1"/>
    <col min="2" max="2" width="17.5703125" customWidth="1"/>
    <col min="3" max="3" width="16" customWidth="1"/>
    <col min="4" max="4" width="14.7109375" customWidth="1"/>
    <col min="5" max="5" width="16.42578125" customWidth="1"/>
  </cols>
  <sheetData>
    <row r="1" spans="1:35" s="12" customFormat="1" ht="15" customHeight="1">
      <c r="A1" s="54" t="s">
        <v>27</v>
      </c>
      <c r="B1" s="54" t="s">
        <v>8</v>
      </c>
      <c r="C1" s="9" t="s">
        <v>1</v>
      </c>
      <c r="D1" s="56" t="s">
        <v>2</v>
      </c>
      <c r="E1" s="54" t="s">
        <v>6</v>
      </c>
      <c r="F1" s="51" t="s">
        <v>7</v>
      </c>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3"/>
    </row>
    <row r="2" spans="1:35" s="12" customFormat="1">
      <c r="A2" s="55"/>
      <c r="B2" s="55"/>
      <c r="C2" s="9">
        <v>1.7</v>
      </c>
      <c r="D2" s="57"/>
      <c r="E2" s="55"/>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row>
    <row r="3" spans="1:35">
      <c r="A3" s="11" t="s">
        <v>40</v>
      </c>
      <c r="B3" s="11" t="s">
        <v>9</v>
      </c>
      <c r="C3">
        <v>1.7000000000000001E-2</v>
      </c>
      <c r="D3">
        <v>10000</v>
      </c>
      <c r="E3">
        <f t="shared" ref="E3:E6" si="0">D3*C3</f>
        <v>170</v>
      </c>
      <c r="F3">
        <f>10000+(170*F2)</f>
        <v>10170</v>
      </c>
      <c r="G3">
        <f t="shared" ref="G3:AI3" si="1">10000+(170*G2)</f>
        <v>10340</v>
      </c>
      <c r="H3">
        <f t="shared" si="1"/>
        <v>10510</v>
      </c>
      <c r="I3">
        <f t="shared" si="1"/>
        <v>10680</v>
      </c>
      <c r="J3">
        <f t="shared" si="1"/>
        <v>10850</v>
      </c>
      <c r="K3">
        <f t="shared" si="1"/>
        <v>11020</v>
      </c>
      <c r="L3">
        <f t="shared" si="1"/>
        <v>11190</v>
      </c>
      <c r="M3">
        <f t="shared" si="1"/>
        <v>11360</v>
      </c>
      <c r="N3">
        <f t="shared" si="1"/>
        <v>11530</v>
      </c>
      <c r="O3">
        <f t="shared" si="1"/>
        <v>11700</v>
      </c>
      <c r="P3">
        <f t="shared" si="1"/>
        <v>11870</v>
      </c>
      <c r="Q3">
        <f t="shared" si="1"/>
        <v>12040</v>
      </c>
      <c r="R3">
        <f t="shared" si="1"/>
        <v>12210</v>
      </c>
      <c r="S3">
        <f t="shared" si="1"/>
        <v>12380</v>
      </c>
      <c r="T3">
        <f t="shared" si="1"/>
        <v>12550</v>
      </c>
      <c r="U3">
        <f t="shared" si="1"/>
        <v>12720</v>
      </c>
      <c r="V3">
        <f t="shared" si="1"/>
        <v>12890</v>
      </c>
      <c r="W3">
        <f t="shared" si="1"/>
        <v>13060</v>
      </c>
      <c r="X3">
        <f t="shared" si="1"/>
        <v>13230</v>
      </c>
      <c r="Y3">
        <f t="shared" si="1"/>
        <v>13400</v>
      </c>
      <c r="Z3">
        <f t="shared" si="1"/>
        <v>13570</v>
      </c>
      <c r="AA3">
        <f t="shared" si="1"/>
        <v>13740</v>
      </c>
      <c r="AB3">
        <f t="shared" si="1"/>
        <v>13910</v>
      </c>
      <c r="AC3">
        <f t="shared" si="1"/>
        <v>14080</v>
      </c>
      <c r="AD3">
        <f t="shared" si="1"/>
        <v>14250</v>
      </c>
      <c r="AE3">
        <f t="shared" si="1"/>
        <v>14420</v>
      </c>
      <c r="AF3">
        <f t="shared" si="1"/>
        <v>14590</v>
      </c>
      <c r="AG3">
        <f t="shared" si="1"/>
        <v>14760</v>
      </c>
      <c r="AH3">
        <f t="shared" si="1"/>
        <v>14930</v>
      </c>
      <c r="AI3">
        <f t="shared" si="1"/>
        <v>15100</v>
      </c>
    </row>
    <row r="4" spans="1:35">
      <c r="A4" s="11" t="s">
        <v>40</v>
      </c>
      <c r="B4" s="11" t="s">
        <v>9</v>
      </c>
      <c r="C4">
        <v>1.7000000000000001E-2</v>
      </c>
      <c r="D4">
        <v>11000</v>
      </c>
      <c r="E4">
        <f t="shared" si="0"/>
        <v>187</v>
      </c>
      <c r="F4">
        <f>11000+(187*F2)</f>
        <v>11187</v>
      </c>
      <c r="G4">
        <f t="shared" ref="G4:AI4" si="2">11000+(187*G2)</f>
        <v>11374</v>
      </c>
      <c r="H4">
        <f t="shared" si="2"/>
        <v>11561</v>
      </c>
      <c r="I4">
        <f t="shared" si="2"/>
        <v>11748</v>
      </c>
      <c r="J4">
        <f t="shared" si="2"/>
        <v>11935</v>
      </c>
      <c r="K4">
        <f t="shared" si="2"/>
        <v>12122</v>
      </c>
      <c r="L4">
        <f t="shared" si="2"/>
        <v>12309</v>
      </c>
      <c r="M4">
        <f t="shared" si="2"/>
        <v>12496</v>
      </c>
      <c r="N4">
        <f t="shared" si="2"/>
        <v>12683</v>
      </c>
      <c r="O4">
        <f t="shared" si="2"/>
        <v>12870</v>
      </c>
      <c r="P4">
        <f t="shared" si="2"/>
        <v>13057</v>
      </c>
      <c r="Q4">
        <f t="shared" si="2"/>
        <v>13244</v>
      </c>
      <c r="R4">
        <f t="shared" si="2"/>
        <v>13431</v>
      </c>
      <c r="S4">
        <f t="shared" si="2"/>
        <v>13618</v>
      </c>
      <c r="T4">
        <f t="shared" si="2"/>
        <v>13805</v>
      </c>
      <c r="U4">
        <f t="shared" si="2"/>
        <v>13992</v>
      </c>
      <c r="V4">
        <f t="shared" si="2"/>
        <v>14179</v>
      </c>
      <c r="W4">
        <f t="shared" si="2"/>
        <v>14366</v>
      </c>
      <c r="X4">
        <f t="shared" si="2"/>
        <v>14553</v>
      </c>
      <c r="Y4">
        <f t="shared" si="2"/>
        <v>14740</v>
      </c>
      <c r="Z4">
        <f t="shared" si="2"/>
        <v>14927</v>
      </c>
      <c r="AA4">
        <f t="shared" si="2"/>
        <v>15114</v>
      </c>
      <c r="AB4">
        <f t="shared" si="2"/>
        <v>15301</v>
      </c>
      <c r="AC4">
        <f t="shared" si="2"/>
        <v>15488</v>
      </c>
      <c r="AD4">
        <f t="shared" si="2"/>
        <v>15675</v>
      </c>
      <c r="AE4">
        <f t="shared" si="2"/>
        <v>15862</v>
      </c>
      <c r="AF4">
        <f t="shared" si="2"/>
        <v>16049</v>
      </c>
      <c r="AG4">
        <f t="shared" si="2"/>
        <v>16236</v>
      </c>
      <c r="AH4">
        <f t="shared" si="2"/>
        <v>16423</v>
      </c>
      <c r="AI4">
        <f t="shared" si="2"/>
        <v>16610</v>
      </c>
    </row>
    <row r="5" spans="1:35">
      <c r="A5" s="11" t="s">
        <v>40</v>
      </c>
      <c r="B5" s="11" t="s">
        <v>9</v>
      </c>
      <c r="C5">
        <v>1.7000000000000001E-2</v>
      </c>
      <c r="D5">
        <v>12000</v>
      </c>
      <c r="E5">
        <f t="shared" si="0"/>
        <v>204.00000000000003</v>
      </c>
      <c r="F5">
        <f>12000+(204*F2)</f>
        <v>12204</v>
      </c>
      <c r="G5">
        <f t="shared" ref="G5:AI5" si="3">12000+(204*G2)</f>
        <v>12408</v>
      </c>
      <c r="H5">
        <f t="shared" si="3"/>
        <v>12612</v>
      </c>
      <c r="I5">
        <f t="shared" si="3"/>
        <v>12816</v>
      </c>
      <c r="J5">
        <f t="shared" si="3"/>
        <v>13020</v>
      </c>
      <c r="K5">
        <f t="shared" si="3"/>
        <v>13224</v>
      </c>
      <c r="L5">
        <f t="shared" si="3"/>
        <v>13428</v>
      </c>
      <c r="M5">
        <f t="shared" si="3"/>
        <v>13632</v>
      </c>
      <c r="N5">
        <f t="shared" si="3"/>
        <v>13836</v>
      </c>
      <c r="O5">
        <f t="shared" si="3"/>
        <v>14040</v>
      </c>
      <c r="P5">
        <f t="shared" si="3"/>
        <v>14244</v>
      </c>
      <c r="Q5">
        <f t="shared" si="3"/>
        <v>14448</v>
      </c>
      <c r="R5">
        <f t="shared" si="3"/>
        <v>14652</v>
      </c>
      <c r="S5">
        <f t="shared" si="3"/>
        <v>14856</v>
      </c>
      <c r="T5">
        <f t="shared" si="3"/>
        <v>15060</v>
      </c>
      <c r="U5">
        <f t="shared" si="3"/>
        <v>15264</v>
      </c>
      <c r="V5">
        <f t="shared" si="3"/>
        <v>15468</v>
      </c>
      <c r="W5">
        <f t="shared" si="3"/>
        <v>15672</v>
      </c>
      <c r="X5">
        <f t="shared" si="3"/>
        <v>15876</v>
      </c>
      <c r="Y5">
        <f t="shared" si="3"/>
        <v>16080</v>
      </c>
      <c r="Z5">
        <f t="shared" si="3"/>
        <v>16284</v>
      </c>
      <c r="AA5">
        <f t="shared" si="3"/>
        <v>16488</v>
      </c>
      <c r="AB5">
        <f t="shared" si="3"/>
        <v>16692</v>
      </c>
      <c r="AC5">
        <f t="shared" si="3"/>
        <v>16896</v>
      </c>
      <c r="AD5">
        <f t="shared" si="3"/>
        <v>17100</v>
      </c>
      <c r="AE5">
        <f t="shared" si="3"/>
        <v>17304</v>
      </c>
      <c r="AF5">
        <f t="shared" si="3"/>
        <v>17508</v>
      </c>
      <c r="AG5">
        <f t="shared" si="3"/>
        <v>17712</v>
      </c>
      <c r="AH5">
        <f t="shared" si="3"/>
        <v>17916</v>
      </c>
      <c r="AI5">
        <f t="shared" si="3"/>
        <v>18120</v>
      </c>
    </row>
    <row r="6" spans="1:35">
      <c r="A6" s="11" t="s">
        <v>40</v>
      </c>
      <c r="B6" s="11" t="s">
        <v>9</v>
      </c>
      <c r="C6">
        <v>1.7000000000000001E-2</v>
      </c>
      <c r="D6">
        <v>13000</v>
      </c>
      <c r="E6">
        <f t="shared" si="0"/>
        <v>221.00000000000003</v>
      </c>
      <c r="F6">
        <f>13000+(221*F2)</f>
        <v>13221</v>
      </c>
      <c r="G6">
        <f t="shared" ref="G6:AI6" si="4">13000+(221*G2)</f>
        <v>13442</v>
      </c>
      <c r="H6">
        <f t="shared" si="4"/>
        <v>13663</v>
      </c>
      <c r="I6">
        <f t="shared" si="4"/>
        <v>13884</v>
      </c>
      <c r="J6">
        <f t="shared" si="4"/>
        <v>14105</v>
      </c>
      <c r="K6">
        <f t="shared" si="4"/>
        <v>14326</v>
      </c>
      <c r="L6">
        <f t="shared" si="4"/>
        <v>14547</v>
      </c>
      <c r="M6">
        <f t="shared" si="4"/>
        <v>14768</v>
      </c>
      <c r="N6">
        <f t="shared" si="4"/>
        <v>14989</v>
      </c>
      <c r="O6">
        <f t="shared" si="4"/>
        <v>15210</v>
      </c>
      <c r="P6">
        <f t="shared" si="4"/>
        <v>15431</v>
      </c>
      <c r="Q6">
        <f t="shared" si="4"/>
        <v>15652</v>
      </c>
      <c r="R6">
        <f t="shared" si="4"/>
        <v>15873</v>
      </c>
      <c r="S6">
        <f t="shared" si="4"/>
        <v>16094</v>
      </c>
      <c r="T6">
        <f t="shared" si="4"/>
        <v>16315</v>
      </c>
      <c r="U6">
        <f t="shared" si="4"/>
        <v>16536</v>
      </c>
      <c r="V6">
        <f t="shared" si="4"/>
        <v>16757</v>
      </c>
      <c r="W6">
        <f t="shared" si="4"/>
        <v>16978</v>
      </c>
      <c r="X6">
        <f t="shared" si="4"/>
        <v>17199</v>
      </c>
      <c r="Y6">
        <f t="shared" si="4"/>
        <v>17420</v>
      </c>
      <c r="Z6">
        <f t="shared" si="4"/>
        <v>17641</v>
      </c>
      <c r="AA6">
        <f t="shared" si="4"/>
        <v>17862</v>
      </c>
      <c r="AB6">
        <f t="shared" si="4"/>
        <v>18083</v>
      </c>
      <c r="AC6">
        <f t="shared" si="4"/>
        <v>18304</v>
      </c>
      <c r="AD6">
        <f t="shared" si="4"/>
        <v>18525</v>
      </c>
      <c r="AE6">
        <f t="shared" si="4"/>
        <v>18746</v>
      </c>
      <c r="AF6">
        <f t="shared" si="4"/>
        <v>18967</v>
      </c>
      <c r="AG6">
        <f t="shared" si="4"/>
        <v>19188</v>
      </c>
      <c r="AH6">
        <f t="shared" si="4"/>
        <v>19409</v>
      </c>
      <c r="AI6">
        <f t="shared" si="4"/>
        <v>19630</v>
      </c>
    </row>
    <row r="7" spans="1:35">
      <c r="A7" s="11" t="s">
        <v>40</v>
      </c>
      <c r="B7" s="11" t="s">
        <v>9</v>
      </c>
      <c r="C7">
        <v>1.7000000000000001E-2</v>
      </c>
      <c r="D7">
        <v>14000</v>
      </c>
      <c r="E7">
        <f>D7*C7</f>
        <v>238.00000000000003</v>
      </c>
      <c r="F7">
        <f>14000+(238*F2)</f>
        <v>14238</v>
      </c>
      <c r="G7">
        <f t="shared" ref="G7:AI7" si="5">14000+(238*G2)</f>
        <v>14476</v>
      </c>
      <c r="H7">
        <f t="shared" si="5"/>
        <v>14714</v>
      </c>
      <c r="I7">
        <f t="shared" si="5"/>
        <v>14952</v>
      </c>
      <c r="J7">
        <f t="shared" si="5"/>
        <v>15190</v>
      </c>
      <c r="K7">
        <f t="shared" si="5"/>
        <v>15428</v>
      </c>
      <c r="L7">
        <f t="shared" si="5"/>
        <v>15666</v>
      </c>
      <c r="M7">
        <f t="shared" si="5"/>
        <v>15904</v>
      </c>
      <c r="N7">
        <f t="shared" si="5"/>
        <v>16142</v>
      </c>
      <c r="O7">
        <f t="shared" si="5"/>
        <v>16380</v>
      </c>
      <c r="P7">
        <f t="shared" si="5"/>
        <v>16618</v>
      </c>
      <c r="Q7">
        <f t="shared" si="5"/>
        <v>16856</v>
      </c>
      <c r="R7">
        <f t="shared" si="5"/>
        <v>17094</v>
      </c>
      <c r="S7">
        <f t="shared" si="5"/>
        <v>17332</v>
      </c>
      <c r="T7">
        <f t="shared" si="5"/>
        <v>17570</v>
      </c>
      <c r="U7">
        <f t="shared" si="5"/>
        <v>17808</v>
      </c>
      <c r="V7">
        <f t="shared" si="5"/>
        <v>18046</v>
      </c>
      <c r="W7">
        <f t="shared" si="5"/>
        <v>18284</v>
      </c>
      <c r="X7">
        <f t="shared" si="5"/>
        <v>18522</v>
      </c>
      <c r="Y7">
        <f t="shared" si="5"/>
        <v>18760</v>
      </c>
      <c r="Z7">
        <f t="shared" si="5"/>
        <v>18998</v>
      </c>
      <c r="AA7">
        <f t="shared" si="5"/>
        <v>19236</v>
      </c>
      <c r="AB7">
        <f t="shared" si="5"/>
        <v>19474</v>
      </c>
      <c r="AC7">
        <f t="shared" si="5"/>
        <v>19712</v>
      </c>
      <c r="AD7">
        <f t="shared" si="5"/>
        <v>19950</v>
      </c>
      <c r="AE7">
        <f t="shared" si="5"/>
        <v>20188</v>
      </c>
      <c r="AF7">
        <f t="shared" si="5"/>
        <v>20426</v>
      </c>
      <c r="AG7">
        <f t="shared" si="5"/>
        <v>20664</v>
      </c>
      <c r="AH7">
        <f t="shared" si="5"/>
        <v>20902</v>
      </c>
      <c r="AI7">
        <f t="shared" si="5"/>
        <v>21140</v>
      </c>
    </row>
  </sheetData>
  <mergeCells count="5">
    <mergeCell ref="A1:A2"/>
    <mergeCell ref="B1:B2"/>
    <mergeCell ref="D1:D2"/>
    <mergeCell ref="E1:E2"/>
    <mergeCell ref="F1:AI1"/>
  </mergeCells>
  <pageMargins left="0.7" right="0.7" top="0.75" bottom="0.75" header="0.3" footer="0.3"/>
</worksheet>
</file>

<file path=xl/worksheets/sheet16.xml><?xml version="1.0" encoding="utf-8"?>
<worksheet xmlns="http://schemas.openxmlformats.org/spreadsheetml/2006/main" xmlns:r="http://schemas.openxmlformats.org/officeDocument/2006/relationships">
  <dimension ref="A1:I18"/>
  <sheetViews>
    <sheetView workbookViewId="0">
      <selection activeCell="F3" sqref="F3:G3"/>
    </sheetView>
  </sheetViews>
  <sheetFormatPr defaultRowHeight="15"/>
  <cols>
    <col min="1" max="1" width="24" customWidth="1"/>
    <col min="2" max="2" width="13.140625" customWidth="1"/>
    <col min="6" max="6" width="11.140625" bestFit="1" customWidth="1"/>
  </cols>
  <sheetData>
    <row r="1" spans="1:9" ht="31.5" customHeight="1">
      <c r="A1" s="54" t="s">
        <v>27</v>
      </c>
      <c r="B1" s="66" t="s">
        <v>8</v>
      </c>
      <c r="C1" s="68" t="s">
        <v>0</v>
      </c>
      <c r="D1" s="16" t="s">
        <v>1</v>
      </c>
      <c r="E1" s="68" t="s">
        <v>2</v>
      </c>
      <c r="F1" s="68" t="s">
        <v>5</v>
      </c>
      <c r="G1" s="68" t="s">
        <v>3</v>
      </c>
      <c r="H1" s="64" t="s">
        <v>97</v>
      </c>
      <c r="I1" s="65"/>
    </row>
    <row r="2" spans="1:9" ht="15" customHeight="1">
      <c r="A2" s="55"/>
      <c r="B2" s="67"/>
      <c r="C2" s="69"/>
      <c r="D2" s="15">
        <v>1.7000000000000001E-2</v>
      </c>
      <c r="E2" s="69"/>
      <c r="F2" s="69"/>
      <c r="G2" s="69"/>
      <c r="H2" s="14">
        <v>1</v>
      </c>
      <c r="I2" s="14">
        <v>2</v>
      </c>
    </row>
    <row r="3" spans="1:9">
      <c r="A3" t="s">
        <v>91</v>
      </c>
      <c r="B3" t="s">
        <v>10</v>
      </c>
      <c r="C3">
        <v>30</v>
      </c>
      <c r="D3">
        <v>1.7000000000000001E-2</v>
      </c>
      <c r="E3">
        <v>15000</v>
      </c>
      <c r="F3">
        <f>G3/2</f>
        <v>11325</v>
      </c>
      <c r="G3">
        <f>E3+(D3*E3*C3)</f>
        <v>22650</v>
      </c>
      <c r="H3">
        <f t="shared" ref="H3:H17" si="0">F3</f>
        <v>11325</v>
      </c>
      <c r="I3">
        <f t="shared" ref="I3:I17" si="1">F3</f>
        <v>11325</v>
      </c>
    </row>
    <row r="4" spans="1:9">
      <c r="A4" t="s">
        <v>91</v>
      </c>
      <c r="B4" t="s">
        <v>10</v>
      </c>
      <c r="C4">
        <v>30</v>
      </c>
      <c r="D4">
        <v>1.7000000000000001E-2</v>
      </c>
      <c r="E4">
        <v>16000</v>
      </c>
      <c r="F4">
        <f t="shared" ref="F4:F18" si="2">G4/2</f>
        <v>12080</v>
      </c>
      <c r="G4">
        <f t="shared" ref="G4:G18" si="3">E4+(D4*E4*C4)</f>
        <v>24160</v>
      </c>
      <c r="H4">
        <f t="shared" si="0"/>
        <v>12080</v>
      </c>
      <c r="I4">
        <f t="shared" si="1"/>
        <v>12080</v>
      </c>
    </row>
    <row r="5" spans="1:9">
      <c r="A5" t="s">
        <v>91</v>
      </c>
      <c r="B5" t="s">
        <v>10</v>
      </c>
      <c r="C5">
        <v>30</v>
      </c>
      <c r="D5">
        <v>1.7000000000000001E-2</v>
      </c>
      <c r="E5">
        <v>17000</v>
      </c>
      <c r="F5">
        <f t="shared" si="2"/>
        <v>12835</v>
      </c>
      <c r="G5">
        <f t="shared" si="3"/>
        <v>25670</v>
      </c>
      <c r="H5">
        <f t="shared" si="0"/>
        <v>12835</v>
      </c>
      <c r="I5">
        <f t="shared" si="1"/>
        <v>12835</v>
      </c>
    </row>
    <row r="6" spans="1:9">
      <c r="A6" t="s">
        <v>91</v>
      </c>
      <c r="B6" t="s">
        <v>10</v>
      </c>
      <c r="C6">
        <v>30</v>
      </c>
      <c r="D6">
        <v>1.7000000000000001E-2</v>
      </c>
      <c r="E6">
        <v>18000</v>
      </c>
      <c r="F6">
        <f t="shared" si="2"/>
        <v>13590</v>
      </c>
      <c r="G6">
        <f t="shared" si="3"/>
        <v>27180</v>
      </c>
      <c r="H6">
        <f t="shared" si="0"/>
        <v>13590</v>
      </c>
      <c r="I6">
        <f t="shared" si="1"/>
        <v>13590</v>
      </c>
    </row>
    <row r="7" spans="1:9">
      <c r="A7" t="s">
        <v>91</v>
      </c>
      <c r="B7" t="s">
        <v>10</v>
      </c>
      <c r="C7">
        <v>30</v>
      </c>
      <c r="D7">
        <v>1.7000000000000001E-2</v>
      </c>
      <c r="E7">
        <v>19000</v>
      </c>
      <c r="F7">
        <f t="shared" si="2"/>
        <v>14345</v>
      </c>
      <c r="G7">
        <f t="shared" si="3"/>
        <v>28690</v>
      </c>
      <c r="H7">
        <f t="shared" si="0"/>
        <v>14345</v>
      </c>
      <c r="I7">
        <f t="shared" si="1"/>
        <v>14345</v>
      </c>
    </row>
    <row r="8" spans="1:9">
      <c r="A8" t="s">
        <v>91</v>
      </c>
      <c r="B8" t="s">
        <v>10</v>
      </c>
      <c r="C8">
        <v>30</v>
      </c>
      <c r="D8">
        <v>1.7000000000000001E-2</v>
      </c>
      <c r="E8">
        <v>20000</v>
      </c>
      <c r="F8">
        <f t="shared" si="2"/>
        <v>15100</v>
      </c>
      <c r="G8">
        <f t="shared" si="3"/>
        <v>30200</v>
      </c>
      <c r="H8">
        <f t="shared" si="0"/>
        <v>15100</v>
      </c>
      <c r="I8">
        <f t="shared" si="1"/>
        <v>15100</v>
      </c>
    </row>
    <row r="9" spans="1:9">
      <c r="A9" t="s">
        <v>91</v>
      </c>
      <c r="B9" t="s">
        <v>10</v>
      </c>
      <c r="C9">
        <v>30</v>
      </c>
      <c r="D9">
        <v>1.7000000000000001E-2</v>
      </c>
      <c r="E9">
        <v>21000</v>
      </c>
      <c r="F9">
        <f t="shared" si="2"/>
        <v>15855</v>
      </c>
      <c r="G9">
        <f t="shared" si="3"/>
        <v>31710</v>
      </c>
      <c r="H9">
        <f t="shared" si="0"/>
        <v>15855</v>
      </c>
      <c r="I9">
        <f t="shared" si="1"/>
        <v>15855</v>
      </c>
    </row>
    <row r="10" spans="1:9">
      <c r="A10" t="s">
        <v>91</v>
      </c>
      <c r="B10" t="s">
        <v>10</v>
      </c>
      <c r="C10">
        <v>30</v>
      </c>
      <c r="D10">
        <v>1.7000000000000001E-2</v>
      </c>
      <c r="E10">
        <v>22000</v>
      </c>
      <c r="F10">
        <f t="shared" si="2"/>
        <v>16610</v>
      </c>
      <c r="G10">
        <f t="shared" si="3"/>
        <v>33220</v>
      </c>
      <c r="H10">
        <f t="shared" si="0"/>
        <v>16610</v>
      </c>
      <c r="I10">
        <f t="shared" si="1"/>
        <v>16610</v>
      </c>
    </row>
    <row r="11" spans="1:9">
      <c r="A11" t="s">
        <v>91</v>
      </c>
      <c r="B11" t="s">
        <v>10</v>
      </c>
      <c r="C11">
        <v>30</v>
      </c>
      <c r="D11">
        <v>1.7000000000000001E-2</v>
      </c>
      <c r="E11">
        <v>23000</v>
      </c>
      <c r="F11">
        <f t="shared" si="2"/>
        <v>17365</v>
      </c>
      <c r="G11">
        <f t="shared" si="3"/>
        <v>34730</v>
      </c>
      <c r="H11">
        <f t="shared" si="0"/>
        <v>17365</v>
      </c>
      <c r="I11">
        <f t="shared" si="1"/>
        <v>17365</v>
      </c>
    </row>
    <row r="12" spans="1:9">
      <c r="A12" t="s">
        <v>91</v>
      </c>
      <c r="B12" t="s">
        <v>10</v>
      </c>
      <c r="C12">
        <v>30</v>
      </c>
      <c r="D12">
        <v>1.7000000000000001E-2</v>
      </c>
      <c r="E12">
        <v>24000</v>
      </c>
      <c r="F12">
        <f t="shared" si="2"/>
        <v>18120</v>
      </c>
      <c r="G12">
        <f t="shared" si="3"/>
        <v>36240</v>
      </c>
      <c r="H12">
        <f t="shared" si="0"/>
        <v>18120</v>
      </c>
      <c r="I12">
        <f t="shared" si="1"/>
        <v>18120</v>
      </c>
    </row>
    <row r="13" spans="1:9">
      <c r="A13" t="s">
        <v>91</v>
      </c>
      <c r="B13" t="s">
        <v>10</v>
      </c>
      <c r="C13">
        <v>30</v>
      </c>
      <c r="D13">
        <v>1.7000000000000001E-2</v>
      </c>
      <c r="E13">
        <v>25000</v>
      </c>
      <c r="F13">
        <f t="shared" si="2"/>
        <v>18875</v>
      </c>
      <c r="G13">
        <f t="shared" si="3"/>
        <v>37750</v>
      </c>
      <c r="H13">
        <f t="shared" si="0"/>
        <v>18875</v>
      </c>
      <c r="I13">
        <f t="shared" si="1"/>
        <v>18875</v>
      </c>
    </row>
    <row r="14" spans="1:9">
      <c r="A14" t="s">
        <v>91</v>
      </c>
      <c r="B14" t="s">
        <v>10</v>
      </c>
      <c r="C14">
        <v>30</v>
      </c>
      <c r="D14">
        <v>1.7000000000000001E-2</v>
      </c>
      <c r="E14">
        <v>26000</v>
      </c>
      <c r="F14">
        <f t="shared" si="2"/>
        <v>19630</v>
      </c>
      <c r="G14">
        <f t="shared" si="3"/>
        <v>39260</v>
      </c>
      <c r="H14">
        <f t="shared" si="0"/>
        <v>19630</v>
      </c>
      <c r="I14">
        <f t="shared" si="1"/>
        <v>19630</v>
      </c>
    </row>
    <row r="15" spans="1:9">
      <c r="A15" t="s">
        <v>91</v>
      </c>
      <c r="B15" t="s">
        <v>10</v>
      </c>
      <c r="C15">
        <v>30</v>
      </c>
      <c r="D15">
        <v>1.7000000000000001E-2</v>
      </c>
      <c r="E15">
        <v>27000</v>
      </c>
      <c r="F15">
        <f t="shared" si="2"/>
        <v>20385</v>
      </c>
      <c r="G15">
        <f t="shared" si="3"/>
        <v>40770</v>
      </c>
      <c r="H15">
        <f t="shared" si="0"/>
        <v>20385</v>
      </c>
      <c r="I15">
        <f t="shared" si="1"/>
        <v>20385</v>
      </c>
    </row>
    <row r="16" spans="1:9">
      <c r="A16" t="s">
        <v>91</v>
      </c>
      <c r="B16" t="s">
        <v>10</v>
      </c>
      <c r="C16">
        <v>30</v>
      </c>
      <c r="D16">
        <v>1.7000000000000001E-2</v>
      </c>
      <c r="E16">
        <v>28000</v>
      </c>
      <c r="F16">
        <f t="shared" si="2"/>
        <v>21140</v>
      </c>
      <c r="G16">
        <f t="shared" si="3"/>
        <v>42280</v>
      </c>
      <c r="H16">
        <f t="shared" si="0"/>
        <v>21140</v>
      </c>
      <c r="I16">
        <f t="shared" si="1"/>
        <v>21140</v>
      </c>
    </row>
    <row r="17" spans="1:9">
      <c r="A17" t="s">
        <v>91</v>
      </c>
      <c r="B17" t="s">
        <v>10</v>
      </c>
      <c r="C17">
        <v>30</v>
      </c>
      <c r="D17">
        <v>1.7000000000000001E-2</v>
      </c>
      <c r="E17">
        <v>29000</v>
      </c>
      <c r="F17">
        <f t="shared" si="2"/>
        <v>21895</v>
      </c>
      <c r="G17">
        <f t="shared" si="3"/>
        <v>43790</v>
      </c>
      <c r="H17">
        <f t="shared" si="0"/>
        <v>21895</v>
      </c>
      <c r="I17">
        <f t="shared" si="1"/>
        <v>21895</v>
      </c>
    </row>
    <row r="18" spans="1:9">
      <c r="A18" t="s">
        <v>91</v>
      </c>
      <c r="B18" t="s">
        <v>10</v>
      </c>
      <c r="C18">
        <v>30</v>
      </c>
      <c r="D18">
        <v>1.7000000000000001E-2</v>
      </c>
      <c r="E18">
        <v>30000</v>
      </c>
      <c r="F18">
        <f t="shared" si="2"/>
        <v>22650</v>
      </c>
      <c r="G18">
        <f t="shared" si="3"/>
        <v>45300</v>
      </c>
      <c r="H18">
        <f t="shared" ref="H18" si="4">F18</f>
        <v>22650</v>
      </c>
      <c r="I18">
        <f t="shared" ref="I18" si="5">F18</f>
        <v>22650</v>
      </c>
    </row>
  </sheetData>
  <mergeCells count="7">
    <mergeCell ref="H1:I1"/>
    <mergeCell ref="A1:A2"/>
    <mergeCell ref="B1:B2"/>
    <mergeCell ref="C1:C2"/>
    <mergeCell ref="E1:E2"/>
    <mergeCell ref="F1:F2"/>
    <mergeCell ref="G1: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dimension ref="A1:AI18"/>
  <sheetViews>
    <sheetView workbookViewId="0">
      <selection activeCell="A3" sqref="A3"/>
    </sheetView>
  </sheetViews>
  <sheetFormatPr defaultRowHeight="15"/>
  <cols>
    <col min="1" max="1" width="34" customWidth="1"/>
    <col min="2" max="2" width="19.140625" customWidth="1"/>
    <col min="3" max="3" width="14.85546875" customWidth="1"/>
    <col min="4" max="4" width="12.85546875" customWidth="1"/>
    <col min="5" max="5" width="13.5703125" customWidth="1"/>
  </cols>
  <sheetData>
    <row r="1" spans="1:35" s="12" customFormat="1" ht="15" customHeight="1">
      <c r="A1" s="54" t="s">
        <v>27</v>
      </c>
      <c r="B1" s="54" t="s">
        <v>8</v>
      </c>
      <c r="C1" s="9" t="s">
        <v>1</v>
      </c>
      <c r="D1" s="56" t="s">
        <v>2</v>
      </c>
      <c r="E1" s="54" t="s">
        <v>6</v>
      </c>
      <c r="F1" s="51" t="s">
        <v>7</v>
      </c>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3"/>
    </row>
    <row r="2" spans="1:35" s="12" customFormat="1">
      <c r="A2" s="55"/>
      <c r="B2" s="55"/>
      <c r="C2" s="9">
        <v>1.7</v>
      </c>
      <c r="D2" s="57"/>
      <c r="E2" s="55"/>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row>
    <row r="3" spans="1:35">
      <c r="A3" t="s">
        <v>41</v>
      </c>
      <c r="B3" t="s">
        <v>9</v>
      </c>
      <c r="C3">
        <v>1.7000000000000001E-2</v>
      </c>
      <c r="D3">
        <v>15000</v>
      </c>
      <c r="E3">
        <f>D3*C3</f>
        <v>255.00000000000003</v>
      </c>
      <c r="F3">
        <f>15000+(255*F2)</f>
        <v>15255</v>
      </c>
      <c r="G3">
        <f t="shared" ref="G3:AI3" si="0">15000+(255*G2)</f>
        <v>15510</v>
      </c>
      <c r="H3">
        <f t="shared" si="0"/>
        <v>15765</v>
      </c>
      <c r="I3">
        <f t="shared" si="0"/>
        <v>16020</v>
      </c>
      <c r="J3">
        <f t="shared" si="0"/>
        <v>16275</v>
      </c>
      <c r="K3">
        <f t="shared" si="0"/>
        <v>16530</v>
      </c>
      <c r="L3">
        <f t="shared" si="0"/>
        <v>16785</v>
      </c>
      <c r="M3">
        <f t="shared" si="0"/>
        <v>17040</v>
      </c>
      <c r="N3">
        <f t="shared" si="0"/>
        <v>17295</v>
      </c>
      <c r="O3">
        <f t="shared" si="0"/>
        <v>17550</v>
      </c>
      <c r="P3">
        <f t="shared" si="0"/>
        <v>17805</v>
      </c>
      <c r="Q3">
        <f t="shared" si="0"/>
        <v>18060</v>
      </c>
      <c r="R3">
        <f t="shared" si="0"/>
        <v>18315</v>
      </c>
      <c r="S3">
        <f t="shared" si="0"/>
        <v>18570</v>
      </c>
      <c r="T3">
        <f t="shared" si="0"/>
        <v>18825</v>
      </c>
      <c r="U3">
        <f t="shared" si="0"/>
        <v>19080</v>
      </c>
      <c r="V3">
        <f t="shared" si="0"/>
        <v>19335</v>
      </c>
      <c r="W3">
        <f t="shared" si="0"/>
        <v>19590</v>
      </c>
      <c r="X3">
        <f t="shared" si="0"/>
        <v>19845</v>
      </c>
      <c r="Y3">
        <f t="shared" si="0"/>
        <v>20100</v>
      </c>
      <c r="Z3">
        <f t="shared" si="0"/>
        <v>20355</v>
      </c>
      <c r="AA3">
        <f t="shared" si="0"/>
        <v>20610</v>
      </c>
      <c r="AB3">
        <f t="shared" si="0"/>
        <v>20865</v>
      </c>
      <c r="AC3">
        <f t="shared" si="0"/>
        <v>21120</v>
      </c>
      <c r="AD3">
        <f t="shared" si="0"/>
        <v>21375</v>
      </c>
      <c r="AE3">
        <f t="shared" si="0"/>
        <v>21630</v>
      </c>
      <c r="AF3">
        <f t="shared" si="0"/>
        <v>21885</v>
      </c>
      <c r="AG3">
        <f t="shared" si="0"/>
        <v>22140</v>
      </c>
      <c r="AH3">
        <f t="shared" si="0"/>
        <v>22395</v>
      </c>
      <c r="AI3">
        <f t="shared" si="0"/>
        <v>22650</v>
      </c>
    </row>
    <row r="4" spans="1:35">
      <c r="A4" t="s">
        <v>41</v>
      </c>
      <c r="B4" t="s">
        <v>9</v>
      </c>
      <c r="C4">
        <v>1.7000000000000001E-2</v>
      </c>
      <c r="D4">
        <v>16000</v>
      </c>
      <c r="E4">
        <f>D4*C4</f>
        <v>272</v>
      </c>
      <c r="F4">
        <f>16000+(272*F2)</f>
        <v>16272</v>
      </c>
      <c r="G4">
        <f t="shared" ref="G4:AI4" si="1">16000+(272*G2)</f>
        <v>16544</v>
      </c>
      <c r="H4">
        <f t="shared" si="1"/>
        <v>16816</v>
      </c>
      <c r="I4">
        <f t="shared" si="1"/>
        <v>17088</v>
      </c>
      <c r="J4">
        <f t="shared" si="1"/>
        <v>17360</v>
      </c>
      <c r="K4">
        <f t="shared" si="1"/>
        <v>17632</v>
      </c>
      <c r="L4">
        <f t="shared" si="1"/>
        <v>17904</v>
      </c>
      <c r="M4">
        <f t="shared" si="1"/>
        <v>18176</v>
      </c>
      <c r="N4">
        <f t="shared" si="1"/>
        <v>18448</v>
      </c>
      <c r="O4">
        <f t="shared" si="1"/>
        <v>18720</v>
      </c>
      <c r="P4">
        <f t="shared" si="1"/>
        <v>18992</v>
      </c>
      <c r="Q4">
        <f t="shared" si="1"/>
        <v>19264</v>
      </c>
      <c r="R4">
        <f t="shared" si="1"/>
        <v>19536</v>
      </c>
      <c r="S4">
        <f t="shared" si="1"/>
        <v>19808</v>
      </c>
      <c r="T4">
        <f t="shared" si="1"/>
        <v>20080</v>
      </c>
      <c r="U4">
        <f t="shared" si="1"/>
        <v>20352</v>
      </c>
      <c r="V4">
        <f t="shared" si="1"/>
        <v>20624</v>
      </c>
      <c r="W4">
        <f t="shared" si="1"/>
        <v>20896</v>
      </c>
      <c r="X4">
        <f t="shared" si="1"/>
        <v>21168</v>
      </c>
      <c r="Y4">
        <f t="shared" si="1"/>
        <v>21440</v>
      </c>
      <c r="Z4">
        <f t="shared" si="1"/>
        <v>21712</v>
      </c>
      <c r="AA4">
        <f t="shared" si="1"/>
        <v>21984</v>
      </c>
      <c r="AB4">
        <f t="shared" si="1"/>
        <v>22256</v>
      </c>
      <c r="AC4">
        <f t="shared" si="1"/>
        <v>22528</v>
      </c>
      <c r="AD4">
        <f t="shared" si="1"/>
        <v>22800</v>
      </c>
      <c r="AE4">
        <f t="shared" si="1"/>
        <v>23072</v>
      </c>
      <c r="AF4">
        <f t="shared" si="1"/>
        <v>23344</v>
      </c>
      <c r="AG4">
        <f t="shared" si="1"/>
        <v>23616</v>
      </c>
      <c r="AH4">
        <f t="shared" si="1"/>
        <v>23888</v>
      </c>
      <c r="AI4">
        <f t="shared" si="1"/>
        <v>24160</v>
      </c>
    </row>
    <row r="5" spans="1:35">
      <c r="A5" t="s">
        <v>41</v>
      </c>
      <c r="B5" t="s">
        <v>9</v>
      </c>
      <c r="C5">
        <v>1.7000000000000001E-2</v>
      </c>
      <c r="D5">
        <v>17000</v>
      </c>
      <c r="E5">
        <f>D5*C5</f>
        <v>289</v>
      </c>
      <c r="F5">
        <f>17000+(289*F2)</f>
        <v>17289</v>
      </c>
      <c r="G5">
        <f t="shared" ref="G5:AI5" si="2">17000+(289*G2)</f>
        <v>17578</v>
      </c>
      <c r="H5">
        <f t="shared" si="2"/>
        <v>17867</v>
      </c>
      <c r="I5">
        <f t="shared" si="2"/>
        <v>18156</v>
      </c>
      <c r="J5">
        <f t="shared" si="2"/>
        <v>18445</v>
      </c>
      <c r="K5">
        <f t="shared" si="2"/>
        <v>18734</v>
      </c>
      <c r="L5">
        <f t="shared" si="2"/>
        <v>19023</v>
      </c>
      <c r="M5">
        <f t="shared" si="2"/>
        <v>19312</v>
      </c>
      <c r="N5">
        <f t="shared" si="2"/>
        <v>19601</v>
      </c>
      <c r="O5">
        <f t="shared" si="2"/>
        <v>19890</v>
      </c>
      <c r="P5">
        <f t="shared" si="2"/>
        <v>20179</v>
      </c>
      <c r="Q5">
        <f t="shared" si="2"/>
        <v>20468</v>
      </c>
      <c r="R5">
        <f t="shared" si="2"/>
        <v>20757</v>
      </c>
      <c r="S5">
        <f t="shared" si="2"/>
        <v>21046</v>
      </c>
      <c r="T5">
        <f t="shared" si="2"/>
        <v>21335</v>
      </c>
      <c r="U5">
        <f t="shared" si="2"/>
        <v>21624</v>
      </c>
      <c r="V5">
        <f t="shared" si="2"/>
        <v>21913</v>
      </c>
      <c r="W5">
        <f t="shared" si="2"/>
        <v>22202</v>
      </c>
      <c r="X5">
        <f t="shared" si="2"/>
        <v>22491</v>
      </c>
      <c r="Y5">
        <f t="shared" si="2"/>
        <v>22780</v>
      </c>
      <c r="Z5">
        <f t="shared" si="2"/>
        <v>23069</v>
      </c>
      <c r="AA5">
        <f t="shared" si="2"/>
        <v>23358</v>
      </c>
      <c r="AB5">
        <f t="shared" si="2"/>
        <v>23647</v>
      </c>
      <c r="AC5">
        <f t="shared" si="2"/>
        <v>23936</v>
      </c>
      <c r="AD5">
        <f t="shared" si="2"/>
        <v>24225</v>
      </c>
      <c r="AE5">
        <f t="shared" si="2"/>
        <v>24514</v>
      </c>
      <c r="AF5">
        <f t="shared" si="2"/>
        <v>24803</v>
      </c>
      <c r="AG5">
        <f t="shared" si="2"/>
        <v>25092</v>
      </c>
      <c r="AH5">
        <f t="shared" si="2"/>
        <v>25381</v>
      </c>
      <c r="AI5">
        <f t="shared" si="2"/>
        <v>25670</v>
      </c>
    </row>
    <row r="6" spans="1:35">
      <c r="A6" t="s">
        <v>41</v>
      </c>
      <c r="B6" t="s">
        <v>9</v>
      </c>
      <c r="C6">
        <v>1.7000000000000001E-2</v>
      </c>
      <c r="D6">
        <v>18000</v>
      </c>
      <c r="E6">
        <f>D6*C6</f>
        <v>306</v>
      </c>
      <c r="F6">
        <f>18000+(306*F2)</f>
        <v>18306</v>
      </c>
      <c r="G6">
        <f t="shared" ref="G6:AI6" si="3">18000+(306*G2)</f>
        <v>18612</v>
      </c>
      <c r="H6">
        <f t="shared" si="3"/>
        <v>18918</v>
      </c>
      <c r="I6">
        <f t="shared" si="3"/>
        <v>19224</v>
      </c>
      <c r="J6">
        <f t="shared" si="3"/>
        <v>19530</v>
      </c>
      <c r="K6">
        <f t="shared" si="3"/>
        <v>19836</v>
      </c>
      <c r="L6">
        <f t="shared" si="3"/>
        <v>20142</v>
      </c>
      <c r="M6">
        <f t="shared" si="3"/>
        <v>20448</v>
      </c>
      <c r="N6">
        <f t="shared" si="3"/>
        <v>20754</v>
      </c>
      <c r="O6">
        <f t="shared" si="3"/>
        <v>21060</v>
      </c>
      <c r="P6">
        <f t="shared" si="3"/>
        <v>21366</v>
      </c>
      <c r="Q6">
        <f t="shared" si="3"/>
        <v>21672</v>
      </c>
      <c r="R6">
        <f t="shared" si="3"/>
        <v>21978</v>
      </c>
      <c r="S6">
        <f t="shared" si="3"/>
        <v>22284</v>
      </c>
      <c r="T6">
        <f t="shared" si="3"/>
        <v>22590</v>
      </c>
      <c r="U6">
        <f t="shared" si="3"/>
        <v>22896</v>
      </c>
      <c r="V6">
        <f t="shared" si="3"/>
        <v>23202</v>
      </c>
      <c r="W6">
        <f t="shared" si="3"/>
        <v>23508</v>
      </c>
      <c r="X6">
        <f t="shared" si="3"/>
        <v>23814</v>
      </c>
      <c r="Y6">
        <f t="shared" si="3"/>
        <v>24120</v>
      </c>
      <c r="Z6">
        <f t="shared" si="3"/>
        <v>24426</v>
      </c>
      <c r="AA6">
        <f t="shared" si="3"/>
        <v>24732</v>
      </c>
      <c r="AB6">
        <f t="shared" si="3"/>
        <v>25038</v>
      </c>
      <c r="AC6">
        <f t="shared" si="3"/>
        <v>25344</v>
      </c>
      <c r="AD6">
        <f t="shared" si="3"/>
        <v>25650</v>
      </c>
      <c r="AE6">
        <f t="shared" si="3"/>
        <v>25956</v>
      </c>
      <c r="AF6">
        <f t="shared" si="3"/>
        <v>26262</v>
      </c>
      <c r="AG6">
        <f t="shared" si="3"/>
        <v>26568</v>
      </c>
      <c r="AH6">
        <f t="shared" si="3"/>
        <v>26874</v>
      </c>
      <c r="AI6">
        <f t="shared" si="3"/>
        <v>27180</v>
      </c>
    </row>
    <row r="7" spans="1:35">
      <c r="A7" t="s">
        <v>41</v>
      </c>
      <c r="B7" t="s">
        <v>9</v>
      </c>
      <c r="C7">
        <v>1.7000000000000001E-2</v>
      </c>
      <c r="D7">
        <v>19000</v>
      </c>
      <c r="E7">
        <f>D7*C7</f>
        <v>323</v>
      </c>
      <c r="F7">
        <f>19000+(323*F2)</f>
        <v>19323</v>
      </c>
      <c r="G7">
        <f t="shared" ref="G7:AI7" si="4">19000+(323*G2)</f>
        <v>19646</v>
      </c>
      <c r="H7">
        <f t="shared" si="4"/>
        <v>19969</v>
      </c>
      <c r="I7">
        <f t="shared" si="4"/>
        <v>20292</v>
      </c>
      <c r="J7">
        <f t="shared" si="4"/>
        <v>20615</v>
      </c>
      <c r="K7">
        <f t="shared" si="4"/>
        <v>20938</v>
      </c>
      <c r="L7">
        <f t="shared" si="4"/>
        <v>21261</v>
      </c>
      <c r="M7">
        <f t="shared" si="4"/>
        <v>21584</v>
      </c>
      <c r="N7">
        <f t="shared" si="4"/>
        <v>21907</v>
      </c>
      <c r="O7">
        <f t="shared" si="4"/>
        <v>22230</v>
      </c>
      <c r="P7">
        <f t="shared" si="4"/>
        <v>22553</v>
      </c>
      <c r="Q7">
        <f t="shared" si="4"/>
        <v>22876</v>
      </c>
      <c r="R7">
        <f t="shared" si="4"/>
        <v>23199</v>
      </c>
      <c r="S7">
        <f t="shared" si="4"/>
        <v>23522</v>
      </c>
      <c r="T7">
        <f t="shared" si="4"/>
        <v>23845</v>
      </c>
      <c r="U7">
        <f t="shared" si="4"/>
        <v>24168</v>
      </c>
      <c r="V7">
        <f t="shared" si="4"/>
        <v>24491</v>
      </c>
      <c r="W7">
        <f t="shared" si="4"/>
        <v>24814</v>
      </c>
      <c r="X7">
        <f t="shared" si="4"/>
        <v>25137</v>
      </c>
      <c r="Y7">
        <f t="shared" si="4"/>
        <v>25460</v>
      </c>
      <c r="Z7">
        <f t="shared" si="4"/>
        <v>25783</v>
      </c>
      <c r="AA7">
        <f t="shared" si="4"/>
        <v>26106</v>
      </c>
      <c r="AB7">
        <f t="shared" si="4"/>
        <v>26429</v>
      </c>
      <c r="AC7">
        <f t="shared" si="4"/>
        <v>26752</v>
      </c>
      <c r="AD7">
        <f t="shared" si="4"/>
        <v>27075</v>
      </c>
      <c r="AE7">
        <f t="shared" si="4"/>
        <v>27398</v>
      </c>
      <c r="AF7">
        <f t="shared" si="4"/>
        <v>27721</v>
      </c>
      <c r="AG7">
        <f t="shared" si="4"/>
        <v>28044</v>
      </c>
      <c r="AH7">
        <f t="shared" si="4"/>
        <v>28367</v>
      </c>
      <c r="AI7">
        <f t="shared" si="4"/>
        <v>28690</v>
      </c>
    </row>
    <row r="8" spans="1:35">
      <c r="A8" t="s">
        <v>41</v>
      </c>
      <c r="B8" t="s">
        <v>9</v>
      </c>
      <c r="C8">
        <v>1.7000000000000001E-2</v>
      </c>
      <c r="D8">
        <v>20000</v>
      </c>
      <c r="E8">
        <f t="shared" ref="E8:E14" si="5">D8*C8</f>
        <v>340</v>
      </c>
      <c r="F8">
        <f>20000+(340*F2)</f>
        <v>20340</v>
      </c>
      <c r="G8">
        <f t="shared" ref="G8:AI8" si="6">20000+(340*G2)</f>
        <v>20680</v>
      </c>
      <c r="H8">
        <f t="shared" si="6"/>
        <v>21020</v>
      </c>
      <c r="I8">
        <f t="shared" si="6"/>
        <v>21360</v>
      </c>
      <c r="J8">
        <f t="shared" si="6"/>
        <v>21700</v>
      </c>
      <c r="K8">
        <f t="shared" si="6"/>
        <v>22040</v>
      </c>
      <c r="L8">
        <f t="shared" si="6"/>
        <v>22380</v>
      </c>
      <c r="M8">
        <f t="shared" si="6"/>
        <v>22720</v>
      </c>
      <c r="N8">
        <f t="shared" si="6"/>
        <v>23060</v>
      </c>
      <c r="O8">
        <f t="shared" si="6"/>
        <v>23400</v>
      </c>
      <c r="P8">
        <f t="shared" si="6"/>
        <v>23740</v>
      </c>
      <c r="Q8">
        <f t="shared" si="6"/>
        <v>24080</v>
      </c>
      <c r="R8">
        <f t="shared" si="6"/>
        <v>24420</v>
      </c>
      <c r="S8">
        <f t="shared" si="6"/>
        <v>24760</v>
      </c>
      <c r="T8">
        <f t="shared" si="6"/>
        <v>25100</v>
      </c>
      <c r="U8">
        <f t="shared" si="6"/>
        <v>25440</v>
      </c>
      <c r="V8">
        <f t="shared" si="6"/>
        <v>25780</v>
      </c>
      <c r="W8">
        <f t="shared" si="6"/>
        <v>26120</v>
      </c>
      <c r="X8">
        <f t="shared" si="6"/>
        <v>26460</v>
      </c>
      <c r="Y8">
        <f t="shared" si="6"/>
        <v>26800</v>
      </c>
      <c r="Z8">
        <f t="shared" si="6"/>
        <v>27140</v>
      </c>
      <c r="AA8">
        <f t="shared" si="6"/>
        <v>27480</v>
      </c>
      <c r="AB8">
        <f t="shared" si="6"/>
        <v>27820</v>
      </c>
      <c r="AC8">
        <f t="shared" si="6"/>
        <v>28160</v>
      </c>
      <c r="AD8">
        <f t="shared" si="6"/>
        <v>28500</v>
      </c>
      <c r="AE8">
        <f t="shared" si="6"/>
        <v>28840</v>
      </c>
      <c r="AF8">
        <f t="shared" si="6"/>
        <v>29180</v>
      </c>
      <c r="AG8">
        <f t="shared" si="6"/>
        <v>29520</v>
      </c>
      <c r="AH8">
        <f t="shared" si="6"/>
        <v>29860</v>
      </c>
      <c r="AI8">
        <f t="shared" si="6"/>
        <v>30200</v>
      </c>
    </row>
    <row r="9" spans="1:35">
      <c r="A9" t="s">
        <v>41</v>
      </c>
      <c r="B9" t="s">
        <v>9</v>
      </c>
      <c r="C9">
        <v>1.7000000000000001E-2</v>
      </c>
      <c r="D9">
        <v>21000</v>
      </c>
      <c r="E9">
        <f t="shared" si="5"/>
        <v>357</v>
      </c>
      <c r="F9">
        <f>21000+(357*F2)</f>
        <v>21357</v>
      </c>
      <c r="G9">
        <f t="shared" ref="G9:AI9" si="7">21000+(357*G2)</f>
        <v>21714</v>
      </c>
      <c r="H9">
        <f t="shared" si="7"/>
        <v>22071</v>
      </c>
      <c r="I9">
        <f t="shared" si="7"/>
        <v>22428</v>
      </c>
      <c r="J9">
        <f t="shared" si="7"/>
        <v>22785</v>
      </c>
      <c r="K9">
        <f t="shared" si="7"/>
        <v>23142</v>
      </c>
      <c r="L9">
        <f t="shared" si="7"/>
        <v>23499</v>
      </c>
      <c r="M9">
        <f t="shared" si="7"/>
        <v>23856</v>
      </c>
      <c r="N9">
        <f t="shared" si="7"/>
        <v>24213</v>
      </c>
      <c r="O9">
        <f t="shared" si="7"/>
        <v>24570</v>
      </c>
      <c r="P9">
        <f t="shared" si="7"/>
        <v>24927</v>
      </c>
      <c r="Q9">
        <f t="shared" si="7"/>
        <v>25284</v>
      </c>
      <c r="R9">
        <f t="shared" si="7"/>
        <v>25641</v>
      </c>
      <c r="S9">
        <f t="shared" si="7"/>
        <v>25998</v>
      </c>
      <c r="T9">
        <f t="shared" si="7"/>
        <v>26355</v>
      </c>
      <c r="U9">
        <f t="shared" si="7"/>
        <v>26712</v>
      </c>
      <c r="V9">
        <f t="shared" si="7"/>
        <v>27069</v>
      </c>
      <c r="W9">
        <f t="shared" si="7"/>
        <v>27426</v>
      </c>
      <c r="X9">
        <f t="shared" si="7"/>
        <v>27783</v>
      </c>
      <c r="Y9">
        <f t="shared" si="7"/>
        <v>28140</v>
      </c>
      <c r="Z9">
        <f t="shared" si="7"/>
        <v>28497</v>
      </c>
      <c r="AA9">
        <f t="shared" si="7"/>
        <v>28854</v>
      </c>
      <c r="AB9">
        <f t="shared" si="7"/>
        <v>29211</v>
      </c>
      <c r="AC9">
        <f t="shared" si="7"/>
        <v>29568</v>
      </c>
      <c r="AD9">
        <f t="shared" si="7"/>
        <v>29925</v>
      </c>
      <c r="AE9">
        <f t="shared" si="7"/>
        <v>30282</v>
      </c>
      <c r="AF9">
        <f t="shared" si="7"/>
        <v>30639</v>
      </c>
      <c r="AG9">
        <f t="shared" si="7"/>
        <v>30996</v>
      </c>
      <c r="AH9">
        <f t="shared" si="7"/>
        <v>31353</v>
      </c>
      <c r="AI9">
        <f t="shared" si="7"/>
        <v>31710</v>
      </c>
    </row>
    <row r="10" spans="1:35">
      <c r="A10" t="s">
        <v>41</v>
      </c>
      <c r="B10" t="s">
        <v>9</v>
      </c>
      <c r="C10">
        <v>1.7000000000000001E-2</v>
      </c>
      <c r="D10">
        <v>22000</v>
      </c>
      <c r="E10">
        <f t="shared" si="5"/>
        <v>374</v>
      </c>
      <c r="F10">
        <f>22000+(374*F2)</f>
        <v>22374</v>
      </c>
      <c r="G10">
        <f t="shared" ref="G10:AI10" si="8">22000+(374*G2)</f>
        <v>22748</v>
      </c>
      <c r="H10">
        <f t="shared" si="8"/>
        <v>23122</v>
      </c>
      <c r="I10">
        <f t="shared" si="8"/>
        <v>23496</v>
      </c>
      <c r="J10">
        <f t="shared" si="8"/>
        <v>23870</v>
      </c>
      <c r="K10">
        <f t="shared" si="8"/>
        <v>24244</v>
      </c>
      <c r="L10">
        <f t="shared" si="8"/>
        <v>24618</v>
      </c>
      <c r="M10">
        <f t="shared" si="8"/>
        <v>24992</v>
      </c>
      <c r="N10">
        <f t="shared" si="8"/>
        <v>25366</v>
      </c>
      <c r="O10">
        <f t="shared" si="8"/>
        <v>25740</v>
      </c>
      <c r="P10">
        <f t="shared" si="8"/>
        <v>26114</v>
      </c>
      <c r="Q10">
        <f t="shared" si="8"/>
        <v>26488</v>
      </c>
      <c r="R10">
        <f t="shared" si="8"/>
        <v>26862</v>
      </c>
      <c r="S10">
        <f t="shared" si="8"/>
        <v>27236</v>
      </c>
      <c r="T10">
        <f t="shared" si="8"/>
        <v>27610</v>
      </c>
      <c r="U10">
        <f t="shared" si="8"/>
        <v>27984</v>
      </c>
      <c r="V10">
        <f t="shared" si="8"/>
        <v>28358</v>
      </c>
      <c r="W10">
        <f t="shared" si="8"/>
        <v>28732</v>
      </c>
      <c r="X10">
        <f t="shared" si="8"/>
        <v>29106</v>
      </c>
      <c r="Y10">
        <f t="shared" si="8"/>
        <v>29480</v>
      </c>
      <c r="Z10">
        <f t="shared" si="8"/>
        <v>29854</v>
      </c>
      <c r="AA10">
        <f t="shared" si="8"/>
        <v>30228</v>
      </c>
      <c r="AB10">
        <f t="shared" si="8"/>
        <v>30602</v>
      </c>
      <c r="AC10">
        <f t="shared" si="8"/>
        <v>30976</v>
      </c>
      <c r="AD10">
        <f t="shared" si="8"/>
        <v>31350</v>
      </c>
      <c r="AE10">
        <f t="shared" si="8"/>
        <v>31724</v>
      </c>
      <c r="AF10">
        <f t="shared" si="8"/>
        <v>32098</v>
      </c>
      <c r="AG10">
        <f t="shared" si="8"/>
        <v>32472</v>
      </c>
      <c r="AH10">
        <f t="shared" si="8"/>
        <v>32846</v>
      </c>
      <c r="AI10">
        <f t="shared" si="8"/>
        <v>33220</v>
      </c>
    </row>
    <row r="11" spans="1:35">
      <c r="A11" t="s">
        <v>41</v>
      </c>
      <c r="B11" t="s">
        <v>9</v>
      </c>
      <c r="C11">
        <v>1.7000000000000001E-2</v>
      </c>
      <c r="D11">
        <v>23000</v>
      </c>
      <c r="E11">
        <f t="shared" si="5"/>
        <v>391</v>
      </c>
      <c r="F11">
        <f>23000+(391*F2)</f>
        <v>23391</v>
      </c>
      <c r="G11">
        <f t="shared" ref="G11:AI11" si="9">23000+(391*G2)</f>
        <v>23782</v>
      </c>
      <c r="H11">
        <f t="shared" si="9"/>
        <v>24173</v>
      </c>
      <c r="I11">
        <f t="shared" si="9"/>
        <v>24564</v>
      </c>
      <c r="J11">
        <f t="shared" si="9"/>
        <v>24955</v>
      </c>
      <c r="K11">
        <f t="shared" si="9"/>
        <v>25346</v>
      </c>
      <c r="L11">
        <f t="shared" si="9"/>
        <v>25737</v>
      </c>
      <c r="M11">
        <f t="shared" si="9"/>
        <v>26128</v>
      </c>
      <c r="N11">
        <f t="shared" si="9"/>
        <v>26519</v>
      </c>
      <c r="O11">
        <f t="shared" si="9"/>
        <v>26910</v>
      </c>
      <c r="P11">
        <f t="shared" si="9"/>
        <v>27301</v>
      </c>
      <c r="Q11">
        <f t="shared" si="9"/>
        <v>27692</v>
      </c>
      <c r="R11">
        <f t="shared" si="9"/>
        <v>28083</v>
      </c>
      <c r="S11">
        <f t="shared" si="9"/>
        <v>28474</v>
      </c>
      <c r="T11">
        <f t="shared" si="9"/>
        <v>28865</v>
      </c>
      <c r="U11">
        <f t="shared" si="9"/>
        <v>29256</v>
      </c>
      <c r="V11">
        <f t="shared" si="9"/>
        <v>29647</v>
      </c>
      <c r="W11">
        <f t="shared" si="9"/>
        <v>30038</v>
      </c>
      <c r="X11">
        <f t="shared" si="9"/>
        <v>30429</v>
      </c>
      <c r="Y11">
        <f t="shared" si="9"/>
        <v>30820</v>
      </c>
      <c r="Z11">
        <f t="shared" si="9"/>
        <v>31211</v>
      </c>
      <c r="AA11">
        <f t="shared" si="9"/>
        <v>31602</v>
      </c>
      <c r="AB11">
        <f t="shared" si="9"/>
        <v>31993</v>
      </c>
      <c r="AC11">
        <f t="shared" si="9"/>
        <v>32384</v>
      </c>
      <c r="AD11">
        <f t="shared" si="9"/>
        <v>32775</v>
      </c>
      <c r="AE11">
        <f t="shared" si="9"/>
        <v>33166</v>
      </c>
      <c r="AF11">
        <f t="shared" si="9"/>
        <v>33557</v>
      </c>
      <c r="AG11">
        <f t="shared" si="9"/>
        <v>33948</v>
      </c>
      <c r="AH11">
        <f t="shared" si="9"/>
        <v>34339</v>
      </c>
      <c r="AI11">
        <f t="shared" si="9"/>
        <v>34730</v>
      </c>
    </row>
    <row r="12" spans="1:35">
      <c r="A12" t="s">
        <v>41</v>
      </c>
      <c r="B12" t="s">
        <v>9</v>
      </c>
      <c r="C12">
        <v>1.7000000000000001E-2</v>
      </c>
      <c r="D12">
        <v>24000</v>
      </c>
      <c r="E12">
        <f t="shared" si="5"/>
        <v>408.00000000000006</v>
      </c>
      <c r="F12">
        <f>24000+(408*F2)</f>
        <v>24408</v>
      </c>
      <c r="G12">
        <f t="shared" ref="G12:AI12" si="10">24000+(408*G2)</f>
        <v>24816</v>
      </c>
      <c r="H12">
        <f t="shared" si="10"/>
        <v>25224</v>
      </c>
      <c r="I12">
        <f t="shared" si="10"/>
        <v>25632</v>
      </c>
      <c r="J12">
        <f t="shared" si="10"/>
        <v>26040</v>
      </c>
      <c r="K12">
        <f t="shared" si="10"/>
        <v>26448</v>
      </c>
      <c r="L12">
        <f t="shared" si="10"/>
        <v>26856</v>
      </c>
      <c r="M12">
        <f t="shared" si="10"/>
        <v>27264</v>
      </c>
      <c r="N12">
        <f t="shared" si="10"/>
        <v>27672</v>
      </c>
      <c r="O12">
        <f t="shared" si="10"/>
        <v>28080</v>
      </c>
      <c r="P12">
        <f t="shared" si="10"/>
        <v>28488</v>
      </c>
      <c r="Q12">
        <f t="shared" si="10"/>
        <v>28896</v>
      </c>
      <c r="R12">
        <f t="shared" si="10"/>
        <v>29304</v>
      </c>
      <c r="S12">
        <f t="shared" si="10"/>
        <v>29712</v>
      </c>
      <c r="T12">
        <f t="shared" si="10"/>
        <v>30120</v>
      </c>
      <c r="U12">
        <f t="shared" si="10"/>
        <v>30528</v>
      </c>
      <c r="V12">
        <f t="shared" si="10"/>
        <v>30936</v>
      </c>
      <c r="W12">
        <f t="shared" si="10"/>
        <v>31344</v>
      </c>
      <c r="X12">
        <f t="shared" si="10"/>
        <v>31752</v>
      </c>
      <c r="Y12">
        <f t="shared" si="10"/>
        <v>32160</v>
      </c>
      <c r="Z12">
        <f t="shared" si="10"/>
        <v>32568</v>
      </c>
      <c r="AA12">
        <f t="shared" si="10"/>
        <v>32976</v>
      </c>
      <c r="AB12">
        <f t="shared" si="10"/>
        <v>33384</v>
      </c>
      <c r="AC12">
        <f t="shared" si="10"/>
        <v>33792</v>
      </c>
      <c r="AD12">
        <f t="shared" si="10"/>
        <v>34200</v>
      </c>
      <c r="AE12">
        <f t="shared" si="10"/>
        <v>34608</v>
      </c>
      <c r="AF12">
        <f t="shared" si="10"/>
        <v>35016</v>
      </c>
      <c r="AG12">
        <f t="shared" si="10"/>
        <v>35424</v>
      </c>
      <c r="AH12">
        <f t="shared" si="10"/>
        <v>35832</v>
      </c>
      <c r="AI12">
        <f t="shared" si="10"/>
        <v>36240</v>
      </c>
    </row>
    <row r="13" spans="1:35">
      <c r="A13" t="s">
        <v>41</v>
      </c>
      <c r="B13" t="s">
        <v>9</v>
      </c>
      <c r="C13">
        <v>1.7000000000000001E-2</v>
      </c>
      <c r="D13">
        <v>25000</v>
      </c>
      <c r="E13">
        <f t="shared" si="5"/>
        <v>425.00000000000006</v>
      </c>
      <c r="F13">
        <f>25000+(425*F2)</f>
        <v>25425</v>
      </c>
      <c r="G13">
        <f t="shared" ref="G13:AI13" si="11">25000+(425*G2)</f>
        <v>25850</v>
      </c>
      <c r="H13">
        <f t="shared" si="11"/>
        <v>26275</v>
      </c>
      <c r="I13">
        <f t="shared" si="11"/>
        <v>26700</v>
      </c>
      <c r="J13">
        <f t="shared" si="11"/>
        <v>27125</v>
      </c>
      <c r="K13">
        <f t="shared" si="11"/>
        <v>27550</v>
      </c>
      <c r="L13">
        <f t="shared" si="11"/>
        <v>27975</v>
      </c>
      <c r="M13">
        <f t="shared" si="11"/>
        <v>28400</v>
      </c>
      <c r="N13">
        <f t="shared" si="11"/>
        <v>28825</v>
      </c>
      <c r="O13">
        <f t="shared" si="11"/>
        <v>29250</v>
      </c>
      <c r="P13">
        <f t="shared" si="11"/>
        <v>29675</v>
      </c>
      <c r="Q13">
        <f t="shared" si="11"/>
        <v>30100</v>
      </c>
      <c r="R13">
        <f t="shared" si="11"/>
        <v>30525</v>
      </c>
      <c r="S13">
        <f t="shared" si="11"/>
        <v>30950</v>
      </c>
      <c r="T13">
        <f t="shared" si="11"/>
        <v>31375</v>
      </c>
      <c r="U13">
        <f t="shared" si="11"/>
        <v>31800</v>
      </c>
      <c r="V13">
        <f t="shared" si="11"/>
        <v>32225</v>
      </c>
      <c r="W13">
        <f t="shared" si="11"/>
        <v>32650</v>
      </c>
      <c r="X13">
        <f t="shared" si="11"/>
        <v>33075</v>
      </c>
      <c r="Y13">
        <f t="shared" si="11"/>
        <v>33500</v>
      </c>
      <c r="Z13">
        <f t="shared" si="11"/>
        <v>33925</v>
      </c>
      <c r="AA13">
        <f t="shared" si="11"/>
        <v>34350</v>
      </c>
      <c r="AB13">
        <f t="shared" si="11"/>
        <v>34775</v>
      </c>
      <c r="AC13">
        <f t="shared" si="11"/>
        <v>35200</v>
      </c>
      <c r="AD13">
        <f t="shared" si="11"/>
        <v>35625</v>
      </c>
      <c r="AE13">
        <f t="shared" si="11"/>
        <v>36050</v>
      </c>
      <c r="AF13">
        <f t="shared" si="11"/>
        <v>36475</v>
      </c>
      <c r="AG13">
        <f t="shared" si="11"/>
        <v>36900</v>
      </c>
      <c r="AH13">
        <f t="shared" si="11"/>
        <v>37325</v>
      </c>
      <c r="AI13">
        <f t="shared" si="11"/>
        <v>37750</v>
      </c>
    </row>
    <row r="14" spans="1:35">
      <c r="A14" t="s">
        <v>41</v>
      </c>
      <c r="B14" t="s">
        <v>9</v>
      </c>
      <c r="C14">
        <v>1.7000000000000001E-2</v>
      </c>
      <c r="D14">
        <v>26000</v>
      </c>
      <c r="E14">
        <f t="shared" si="5"/>
        <v>442.00000000000006</v>
      </c>
      <c r="F14">
        <f>26000+(442*F2)</f>
        <v>26442</v>
      </c>
      <c r="G14">
        <f t="shared" ref="G14:AI14" si="12">26000+(442*G2)</f>
        <v>26884</v>
      </c>
      <c r="H14">
        <f t="shared" si="12"/>
        <v>27326</v>
      </c>
      <c r="I14">
        <f t="shared" si="12"/>
        <v>27768</v>
      </c>
      <c r="J14">
        <f t="shared" si="12"/>
        <v>28210</v>
      </c>
      <c r="K14">
        <f t="shared" si="12"/>
        <v>28652</v>
      </c>
      <c r="L14">
        <f t="shared" si="12"/>
        <v>29094</v>
      </c>
      <c r="M14">
        <f t="shared" si="12"/>
        <v>29536</v>
      </c>
      <c r="N14">
        <f t="shared" si="12"/>
        <v>29978</v>
      </c>
      <c r="O14">
        <f t="shared" si="12"/>
        <v>30420</v>
      </c>
      <c r="P14">
        <f t="shared" si="12"/>
        <v>30862</v>
      </c>
      <c r="Q14">
        <f t="shared" si="12"/>
        <v>31304</v>
      </c>
      <c r="R14">
        <f t="shared" si="12"/>
        <v>31746</v>
      </c>
      <c r="S14">
        <f t="shared" si="12"/>
        <v>32188</v>
      </c>
      <c r="T14">
        <f t="shared" si="12"/>
        <v>32630</v>
      </c>
      <c r="U14">
        <f t="shared" si="12"/>
        <v>33072</v>
      </c>
      <c r="V14">
        <f t="shared" si="12"/>
        <v>33514</v>
      </c>
      <c r="W14">
        <f t="shared" si="12"/>
        <v>33956</v>
      </c>
      <c r="X14">
        <f t="shared" si="12"/>
        <v>34398</v>
      </c>
      <c r="Y14">
        <f t="shared" si="12"/>
        <v>34840</v>
      </c>
      <c r="Z14">
        <f t="shared" si="12"/>
        <v>35282</v>
      </c>
      <c r="AA14">
        <f t="shared" si="12"/>
        <v>35724</v>
      </c>
      <c r="AB14">
        <f t="shared" si="12"/>
        <v>36166</v>
      </c>
      <c r="AC14">
        <f t="shared" si="12"/>
        <v>36608</v>
      </c>
      <c r="AD14">
        <f t="shared" si="12"/>
        <v>37050</v>
      </c>
      <c r="AE14">
        <f t="shared" si="12"/>
        <v>37492</v>
      </c>
      <c r="AF14">
        <f t="shared" si="12"/>
        <v>37934</v>
      </c>
      <c r="AG14">
        <f t="shared" si="12"/>
        <v>38376</v>
      </c>
      <c r="AH14">
        <f t="shared" si="12"/>
        <v>38818</v>
      </c>
      <c r="AI14">
        <f t="shared" si="12"/>
        <v>39260</v>
      </c>
    </row>
    <row r="15" spans="1:35">
      <c r="A15" t="s">
        <v>41</v>
      </c>
      <c r="B15" t="s">
        <v>9</v>
      </c>
      <c r="C15">
        <v>1.7000000000000001E-2</v>
      </c>
      <c r="D15">
        <v>27000</v>
      </c>
      <c r="E15">
        <f>D15*C15</f>
        <v>459.00000000000006</v>
      </c>
      <c r="F15">
        <f>27000+(459*F2)</f>
        <v>27459</v>
      </c>
      <c r="G15">
        <f t="shared" ref="G15:AI15" si="13">27000+(459*G2)</f>
        <v>27918</v>
      </c>
      <c r="H15">
        <f t="shared" si="13"/>
        <v>28377</v>
      </c>
      <c r="I15">
        <f t="shared" si="13"/>
        <v>28836</v>
      </c>
      <c r="J15">
        <f t="shared" si="13"/>
        <v>29295</v>
      </c>
      <c r="K15">
        <f t="shared" si="13"/>
        <v>29754</v>
      </c>
      <c r="L15">
        <f t="shared" si="13"/>
        <v>30213</v>
      </c>
      <c r="M15">
        <f t="shared" si="13"/>
        <v>30672</v>
      </c>
      <c r="N15">
        <f t="shared" si="13"/>
        <v>31131</v>
      </c>
      <c r="O15">
        <f t="shared" si="13"/>
        <v>31590</v>
      </c>
      <c r="P15">
        <f t="shared" si="13"/>
        <v>32049</v>
      </c>
      <c r="Q15">
        <f t="shared" si="13"/>
        <v>32508</v>
      </c>
      <c r="R15">
        <f t="shared" si="13"/>
        <v>32967</v>
      </c>
      <c r="S15">
        <f t="shared" si="13"/>
        <v>33426</v>
      </c>
      <c r="T15">
        <f t="shared" si="13"/>
        <v>33885</v>
      </c>
      <c r="U15">
        <f t="shared" si="13"/>
        <v>34344</v>
      </c>
      <c r="V15">
        <f t="shared" si="13"/>
        <v>34803</v>
      </c>
      <c r="W15">
        <f t="shared" si="13"/>
        <v>35262</v>
      </c>
      <c r="X15">
        <f t="shared" si="13"/>
        <v>35721</v>
      </c>
      <c r="Y15">
        <f t="shared" si="13"/>
        <v>36180</v>
      </c>
      <c r="Z15">
        <f t="shared" si="13"/>
        <v>36639</v>
      </c>
      <c r="AA15">
        <f t="shared" si="13"/>
        <v>37098</v>
      </c>
      <c r="AB15">
        <f t="shared" si="13"/>
        <v>37557</v>
      </c>
      <c r="AC15">
        <f t="shared" si="13"/>
        <v>38016</v>
      </c>
      <c r="AD15">
        <f t="shared" si="13"/>
        <v>38475</v>
      </c>
      <c r="AE15">
        <f t="shared" si="13"/>
        <v>38934</v>
      </c>
      <c r="AF15">
        <f t="shared" si="13"/>
        <v>39393</v>
      </c>
      <c r="AG15">
        <f t="shared" si="13"/>
        <v>39852</v>
      </c>
      <c r="AH15">
        <f t="shared" si="13"/>
        <v>40311</v>
      </c>
      <c r="AI15">
        <f t="shared" si="13"/>
        <v>40770</v>
      </c>
    </row>
    <row r="16" spans="1:35">
      <c r="A16" t="s">
        <v>41</v>
      </c>
      <c r="B16" t="s">
        <v>9</v>
      </c>
      <c r="C16">
        <v>1.7000000000000001E-2</v>
      </c>
      <c r="D16">
        <v>28000</v>
      </c>
      <c r="E16">
        <f t="shared" ref="E16:E17" si="14">D16*C16</f>
        <v>476.00000000000006</v>
      </c>
      <c r="F16">
        <f>28000+(476*F2)</f>
        <v>28476</v>
      </c>
      <c r="G16">
        <f t="shared" ref="G16:AI16" si="15">28000+(476*G2)</f>
        <v>28952</v>
      </c>
      <c r="H16">
        <f t="shared" si="15"/>
        <v>29428</v>
      </c>
      <c r="I16">
        <f t="shared" si="15"/>
        <v>29904</v>
      </c>
      <c r="J16">
        <f t="shared" si="15"/>
        <v>30380</v>
      </c>
      <c r="K16">
        <f t="shared" si="15"/>
        <v>30856</v>
      </c>
      <c r="L16">
        <f t="shared" si="15"/>
        <v>31332</v>
      </c>
      <c r="M16">
        <f t="shared" si="15"/>
        <v>31808</v>
      </c>
      <c r="N16">
        <f t="shared" si="15"/>
        <v>32284</v>
      </c>
      <c r="O16">
        <f t="shared" si="15"/>
        <v>32760</v>
      </c>
      <c r="P16">
        <f t="shared" si="15"/>
        <v>33236</v>
      </c>
      <c r="Q16">
        <f t="shared" si="15"/>
        <v>33712</v>
      </c>
      <c r="R16">
        <f t="shared" si="15"/>
        <v>34188</v>
      </c>
      <c r="S16">
        <f t="shared" si="15"/>
        <v>34664</v>
      </c>
      <c r="T16">
        <f t="shared" si="15"/>
        <v>35140</v>
      </c>
      <c r="U16">
        <f t="shared" si="15"/>
        <v>35616</v>
      </c>
      <c r="V16">
        <f t="shared" si="15"/>
        <v>36092</v>
      </c>
      <c r="W16">
        <f t="shared" si="15"/>
        <v>36568</v>
      </c>
      <c r="X16">
        <f t="shared" si="15"/>
        <v>37044</v>
      </c>
      <c r="Y16">
        <f t="shared" si="15"/>
        <v>37520</v>
      </c>
      <c r="Z16">
        <f t="shared" si="15"/>
        <v>37996</v>
      </c>
      <c r="AA16">
        <f t="shared" si="15"/>
        <v>38472</v>
      </c>
      <c r="AB16">
        <f t="shared" si="15"/>
        <v>38948</v>
      </c>
      <c r="AC16">
        <f t="shared" si="15"/>
        <v>39424</v>
      </c>
      <c r="AD16">
        <f t="shared" si="15"/>
        <v>39900</v>
      </c>
      <c r="AE16">
        <f t="shared" si="15"/>
        <v>40376</v>
      </c>
      <c r="AF16">
        <f t="shared" si="15"/>
        <v>40852</v>
      </c>
      <c r="AG16">
        <f t="shared" si="15"/>
        <v>41328</v>
      </c>
      <c r="AH16">
        <f t="shared" si="15"/>
        <v>41804</v>
      </c>
      <c r="AI16">
        <f t="shared" si="15"/>
        <v>42280</v>
      </c>
    </row>
    <row r="17" spans="1:35">
      <c r="A17" t="s">
        <v>41</v>
      </c>
      <c r="B17" t="s">
        <v>9</v>
      </c>
      <c r="C17">
        <v>1.7000000000000001E-2</v>
      </c>
      <c r="D17">
        <v>29000</v>
      </c>
      <c r="E17">
        <f t="shared" si="14"/>
        <v>493.00000000000006</v>
      </c>
      <c r="F17">
        <f>29000+(493*F2)</f>
        <v>29493</v>
      </c>
      <c r="G17">
        <f t="shared" ref="G17:AI17" si="16">29000+(493*G2)</f>
        <v>29986</v>
      </c>
      <c r="H17">
        <f t="shared" si="16"/>
        <v>30479</v>
      </c>
      <c r="I17">
        <f t="shared" si="16"/>
        <v>30972</v>
      </c>
      <c r="J17">
        <f t="shared" si="16"/>
        <v>31465</v>
      </c>
      <c r="K17">
        <f t="shared" si="16"/>
        <v>31958</v>
      </c>
      <c r="L17">
        <f t="shared" si="16"/>
        <v>32451</v>
      </c>
      <c r="M17">
        <f t="shared" si="16"/>
        <v>32944</v>
      </c>
      <c r="N17">
        <f t="shared" si="16"/>
        <v>33437</v>
      </c>
      <c r="O17">
        <f t="shared" si="16"/>
        <v>33930</v>
      </c>
      <c r="P17">
        <f t="shared" si="16"/>
        <v>34423</v>
      </c>
      <c r="Q17">
        <f t="shared" si="16"/>
        <v>34916</v>
      </c>
      <c r="R17">
        <f t="shared" si="16"/>
        <v>35409</v>
      </c>
      <c r="S17">
        <f t="shared" si="16"/>
        <v>35902</v>
      </c>
      <c r="T17">
        <f t="shared" si="16"/>
        <v>36395</v>
      </c>
      <c r="U17">
        <f t="shared" si="16"/>
        <v>36888</v>
      </c>
      <c r="V17">
        <f t="shared" si="16"/>
        <v>37381</v>
      </c>
      <c r="W17">
        <f t="shared" si="16"/>
        <v>37874</v>
      </c>
      <c r="X17">
        <f t="shared" si="16"/>
        <v>38367</v>
      </c>
      <c r="Y17">
        <f t="shared" si="16"/>
        <v>38860</v>
      </c>
      <c r="Z17">
        <f t="shared" si="16"/>
        <v>39353</v>
      </c>
      <c r="AA17">
        <f t="shared" si="16"/>
        <v>39846</v>
      </c>
      <c r="AB17">
        <f t="shared" si="16"/>
        <v>40339</v>
      </c>
      <c r="AC17">
        <f t="shared" si="16"/>
        <v>40832</v>
      </c>
      <c r="AD17">
        <f t="shared" si="16"/>
        <v>41325</v>
      </c>
      <c r="AE17">
        <f t="shared" si="16"/>
        <v>41818</v>
      </c>
      <c r="AF17">
        <f t="shared" si="16"/>
        <v>42311</v>
      </c>
      <c r="AG17">
        <f t="shared" si="16"/>
        <v>42804</v>
      </c>
      <c r="AH17">
        <f t="shared" si="16"/>
        <v>43297</v>
      </c>
      <c r="AI17">
        <f t="shared" si="16"/>
        <v>43790</v>
      </c>
    </row>
    <row r="18" spans="1:35">
      <c r="A18" t="s">
        <v>41</v>
      </c>
      <c r="B18" t="s">
        <v>9</v>
      </c>
      <c r="C18">
        <v>1.7000000000000001E-2</v>
      </c>
      <c r="D18">
        <v>30000</v>
      </c>
      <c r="E18">
        <f>D18*C18</f>
        <v>510.00000000000006</v>
      </c>
      <c r="F18">
        <f>30000+(510*F2)</f>
        <v>30510</v>
      </c>
      <c r="G18">
        <f t="shared" ref="G18:AI18" si="17">30000+(510*G2)</f>
        <v>31020</v>
      </c>
      <c r="H18">
        <f t="shared" si="17"/>
        <v>31530</v>
      </c>
      <c r="I18">
        <f t="shared" si="17"/>
        <v>32040</v>
      </c>
      <c r="J18">
        <f t="shared" si="17"/>
        <v>32550</v>
      </c>
      <c r="K18">
        <f t="shared" si="17"/>
        <v>33060</v>
      </c>
      <c r="L18">
        <f t="shared" si="17"/>
        <v>33570</v>
      </c>
      <c r="M18">
        <f t="shared" si="17"/>
        <v>34080</v>
      </c>
      <c r="N18">
        <f t="shared" si="17"/>
        <v>34590</v>
      </c>
      <c r="O18">
        <f t="shared" si="17"/>
        <v>35100</v>
      </c>
      <c r="P18">
        <f t="shared" si="17"/>
        <v>35610</v>
      </c>
      <c r="Q18">
        <f t="shared" si="17"/>
        <v>36120</v>
      </c>
      <c r="R18">
        <f t="shared" si="17"/>
        <v>36630</v>
      </c>
      <c r="S18">
        <f t="shared" si="17"/>
        <v>37140</v>
      </c>
      <c r="T18">
        <f t="shared" si="17"/>
        <v>37650</v>
      </c>
      <c r="U18">
        <f t="shared" si="17"/>
        <v>38160</v>
      </c>
      <c r="V18">
        <f t="shared" si="17"/>
        <v>38670</v>
      </c>
      <c r="W18">
        <f t="shared" si="17"/>
        <v>39180</v>
      </c>
      <c r="X18">
        <f t="shared" si="17"/>
        <v>39690</v>
      </c>
      <c r="Y18">
        <f t="shared" si="17"/>
        <v>40200</v>
      </c>
      <c r="Z18">
        <f t="shared" si="17"/>
        <v>40710</v>
      </c>
      <c r="AA18">
        <f t="shared" si="17"/>
        <v>41220</v>
      </c>
      <c r="AB18">
        <f t="shared" si="17"/>
        <v>41730</v>
      </c>
      <c r="AC18">
        <f t="shared" si="17"/>
        <v>42240</v>
      </c>
      <c r="AD18">
        <f t="shared" si="17"/>
        <v>42750</v>
      </c>
      <c r="AE18">
        <f t="shared" si="17"/>
        <v>43260</v>
      </c>
      <c r="AF18">
        <f t="shared" si="17"/>
        <v>43770</v>
      </c>
      <c r="AG18">
        <f t="shared" si="17"/>
        <v>44280</v>
      </c>
      <c r="AH18">
        <f t="shared" si="17"/>
        <v>44790</v>
      </c>
      <c r="AI18">
        <f t="shared" si="17"/>
        <v>45300</v>
      </c>
    </row>
  </sheetData>
  <mergeCells count="5">
    <mergeCell ref="A1:A2"/>
    <mergeCell ref="B1:B2"/>
    <mergeCell ref="D1:D2"/>
    <mergeCell ref="E1:E2"/>
    <mergeCell ref="F1:AI1"/>
  </mergeCells>
  <pageMargins left="0.7" right="0.7" top="0.75" bottom="0.75" header="0.3" footer="0.3"/>
</worksheet>
</file>

<file path=xl/worksheets/sheet18.xml><?xml version="1.0" encoding="utf-8"?>
<worksheet xmlns="http://schemas.openxmlformats.org/spreadsheetml/2006/main" xmlns:r="http://schemas.openxmlformats.org/officeDocument/2006/relationships">
  <dimension ref="A1:Q33"/>
  <sheetViews>
    <sheetView workbookViewId="0">
      <selection activeCell="F4" sqref="F4:G4"/>
    </sheetView>
  </sheetViews>
  <sheetFormatPr defaultRowHeight="15"/>
  <cols>
    <col min="1" max="1" width="15.140625" customWidth="1"/>
    <col min="2" max="2" width="13.140625" customWidth="1"/>
  </cols>
  <sheetData>
    <row r="1" spans="1:17" ht="15" customHeight="1">
      <c r="A1" s="61" t="s">
        <v>27</v>
      </c>
      <c r="B1" s="61" t="s">
        <v>8</v>
      </c>
      <c r="C1" s="62" t="s">
        <v>0</v>
      </c>
      <c r="D1" s="16" t="s">
        <v>1</v>
      </c>
      <c r="E1" s="62" t="s">
        <v>2</v>
      </c>
      <c r="F1" s="62" t="s">
        <v>5</v>
      </c>
      <c r="G1" s="62" t="s">
        <v>3</v>
      </c>
      <c r="H1" s="62" t="s">
        <v>97</v>
      </c>
      <c r="I1" s="63"/>
      <c r="J1" s="70"/>
      <c r="K1" s="70"/>
      <c r="L1" s="70"/>
      <c r="M1" s="70"/>
      <c r="N1" s="70"/>
      <c r="O1" s="70"/>
      <c r="P1" s="70"/>
      <c r="Q1" s="70"/>
    </row>
    <row r="2" spans="1:17" ht="15" customHeight="1">
      <c r="A2" s="61"/>
      <c r="B2" s="61"/>
      <c r="C2" s="62"/>
      <c r="D2" s="15">
        <v>8.0000000000000002E-3</v>
      </c>
      <c r="E2" s="62"/>
      <c r="F2" s="62"/>
      <c r="G2" s="62"/>
      <c r="H2" s="9">
        <v>1</v>
      </c>
      <c r="I2" s="9">
        <v>2</v>
      </c>
      <c r="J2" s="9">
        <v>3</v>
      </c>
      <c r="K2" s="9">
        <v>4</v>
      </c>
      <c r="L2" s="9">
        <v>5</v>
      </c>
      <c r="M2" s="9">
        <v>6</v>
      </c>
      <c r="N2" s="9">
        <v>7</v>
      </c>
      <c r="O2" s="9">
        <v>8</v>
      </c>
      <c r="P2" s="9">
        <v>9</v>
      </c>
      <c r="Q2" s="9">
        <v>10</v>
      </c>
    </row>
    <row r="3" spans="1:17">
      <c r="D3">
        <v>8.0000000000000002E-3</v>
      </c>
    </row>
    <row r="4" spans="1:17">
      <c r="A4" t="s">
        <v>42</v>
      </c>
      <c r="B4" t="s">
        <v>10</v>
      </c>
      <c r="C4">
        <v>75</v>
      </c>
      <c r="D4">
        <f>D3</f>
        <v>8.0000000000000002E-3</v>
      </c>
      <c r="E4">
        <v>30000</v>
      </c>
      <c r="F4">
        <f>G4/2</f>
        <v>24000</v>
      </c>
      <c r="G4">
        <f>E4+(D4*E4*C4)</f>
        <v>48000</v>
      </c>
      <c r="H4">
        <f t="shared" ref="H4:H28" si="0">F4</f>
        <v>24000</v>
      </c>
      <c r="I4">
        <f t="shared" ref="I4:I28" si="1">F4</f>
        <v>24000</v>
      </c>
      <c r="J4">
        <f t="shared" ref="J4:J28" si="2">F4</f>
        <v>24000</v>
      </c>
      <c r="K4">
        <f t="shared" ref="K4:K28" si="3">F4</f>
        <v>24000</v>
      </c>
      <c r="L4">
        <f t="shared" ref="L4:L8" si="4">F4</f>
        <v>24000</v>
      </c>
    </row>
    <row r="5" spans="1:17">
      <c r="A5" t="s">
        <v>42</v>
      </c>
      <c r="B5" t="s">
        <v>10</v>
      </c>
      <c r="C5">
        <v>75</v>
      </c>
      <c r="D5">
        <f t="shared" ref="D5:D33" si="5">D4</f>
        <v>8.0000000000000002E-3</v>
      </c>
      <c r="E5">
        <v>35000</v>
      </c>
      <c r="F5">
        <f t="shared" ref="F5:F32" si="6">G5/2</f>
        <v>28000</v>
      </c>
      <c r="G5">
        <f t="shared" ref="G5:G32" si="7">E5+(D5*E5*C5)</f>
        <v>56000</v>
      </c>
      <c r="H5">
        <f t="shared" si="0"/>
        <v>28000</v>
      </c>
      <c r="I5">
        <f t="shared" si="1"/>
        <v>28000</v>
      </c>
      <c r="J5">
        <f t="shared" si="2"/>
        <v>28000</v>
      </c>
      <c r="K5">
        <f t="shared" si="3"/>
        <v>28000</v>
      </c>
      <c r="L5">
        <f t="shared" si="4"/>
        <v>28000</v>
      </c>
    </row>
    <row r="6" spans="1:17">
      <c r="A6" t="s">
        <v>42</v>
      </c>
      <c r="B6" t="s">
        <v>10</v>
      </c>
      <c r="C6">
        <v>75</v>
      </c>
      <c r="D6">
        <f t="shared" si="5"/>
        <v>8.0000000000000002E-3</v>
      </c>
      <c r="E6">
        <v>40000</v>
      </c>
      <c r="F6">
        <f t="shared" si="6"/>
        <v>32000</v>
      </c>
      <c r="G6">
        <f t="shared" si="7"/>
        <v>64000</v>
      </c>
      <c r="H6">
        <f t="shared" si="0"/>
        <v>32000</v>
      </c>
      <c r="I6">
        <f t="shared" si="1"/>
        <v>32000</v>
      </c>
      <c r="J6">
        <f t="shared" si="2"/>
        <v>32000</v>
      </c>
      <c r="K6">
        <f t="shared" si="3"/>
        <v>32000</v>
      </c>
      <c r="L6">
        <f t="shared" si="4"/>
        <v>32000</v>
      </c>
    </row>
    <row r="7" spans="1:17">
      <c r="A7" t="s">
        <v>42</v>
      </c>
      <c r="B7" t="s">
        <v>10</v>
      </c>
      <c r="C7">
        <v>75</v>
      </c>
      <c r="D7">
        <f t="shared" si="5"/>
        <v>8.0000000000000002E-3</v>
      </c>
      <c r="E7">
        <v>45000</v>
      </c>
      <c r="F7">
        <f t="shared" si="6"/>
        <v>36000</v>
      </c>
      <c r="G7">
        <f t="shared" si="7"/>
        <v>72000</v>
      </c>
      <c r="H7">
        <f t="shared" si="0"/>
        <v>36000</v>
      </c>
      <c r="I7">
        <f t="shared" si="1"/>
        <v>36000</v>
      </c>
      <c r="J7">
        <f t="shared" si="2"/>
        <v>36000</v>
      </c>
      <c r="K7">
        <f t="shared" si="3"/>
        <v>36000</v>
      </c>
      <c r="L7">
        <f t="shared" si="4"/>
        <v>36000</v>
      </c>
    </row>
    <row r="8" spans="1:17">
      <c r="A8" t="s">
        <v>42</v>
      </c>
      <c r="B8" t="s">
        <v>10</v>
      </c>
      <c r="C8">
        <v>75</v>
      </c>
      <c r="D8">
        <f t="shared" si="5"/>
        <v>8.0000000000000002E-3</v>
      </c>
      <c r="E8">
        <v>50000</v>
      </c>
      <c r="F8">
        <f t="shared" si="6"/>
        <v>40000</v>
      </c>
      <c r="G8">
        <f t="shared" si="7"/>
        <v>80000</v>
      </c>
      <c r="H8">
        <f t="shared" si="0"/>
        <v>40000</v>
      </c>
      <c r="I8">
        <f t="shared" si="1"/>
        <v>40000</v>
      </c>
      <c r="J8">
        <f t="shared" si="2"/>
        <v>40000</v>
      </c>
      <c r="K8">
        <f t="shared" si="3"/>
        <v>40000</v>
      </c>
      <c r="L8">
        <f t="shared" si="4"/>
        <v>40000</v>
      </c>
    </row>
    <row r="9" spans="1:17">
      <c r="A9" t="s">
        <v>42</v>
      </c>
      <c r="B9" t="s">
        <v>10</v>
      </c>
      <c r="C9">
        <v>90</v>
      </c>
      <c r="D9">
        <f t="shared" si="5"/>
        <v>8.0000000000000002E-3</v>
      </c>
      <c r="E9">
        <v>30000</v>
      </c>
      <c r="F9">
        <f t="shared" si="6"/>
        <v>25800</v>
      </c>
      <c r="G9">
        <f t="shared" si="7"/>
        <v>51600</v>
      </c>
      <c r="H9">
        <f t="shared" si="0"/>
        <v>25800</v>
      </c>
      <c r="I9">
        <f t="shared" si="1"/>
        <v>25800</v>
      </c>
      <c r="J9">
        <f t="shared" si="2"/>
        <v>25800</v>
      </c>
      <c r="K9">
        <f t="shared" si="3"/>
        <v>25800</v>
      </c>
      <c r="L9">
        <f t="shared" ref="L9:L28" si="8">F9</f>
        <v>25800</v>
      </c>
      <c r="M9">
        <f t="shared" ref="M9:M28" si="9">F9</f>
        <v>25800</v>
      </c>
    </row>
    <row r="10" spans="1:17">
      <c r="A10" t="s">
        <v>42</v>
      </c>
      <c r="B10" t="s">
        <v>10</v>
      </c>
      <c r="C10">
        <v>90</v>
      </c>
      <c r="D10">
        <f t="shared" si="5"/>
        <v>8.0000000000000002E-3</v>
      </c>
      <c r="E10">
        <v>35000</v>
      </c>
      <c r="F10">
        <f t="shared" si="6"/>
        <v>30100</v>
      </c>
      <c r="G10">
        <f t="shared" si="7"/>
        <v>60200</v>
      </c>
      <c r="H10">
        <f t="shared" si="0"/>
        <v>30100</v>
      </c>
      <c r="I10">
        <f t="shared" si="1"/>
        <v>30100</v>
      </c>
      <c r="J10">
        <f t="shared" si="2"/>
        <v>30100</v>
      </c>
      <c r="K10">
        <f t="shared" si="3"/>
        <v>30100</v>
      </c>
      <c r="L10">
        <f t="shared" si="8"/>
        <v>30100</v>
      </c>
      <c r="M10">
        <f t="shared" si="9"/>
        <v>30100</v>
      </c>
    </row>
    <row r="11" spans="1:17">
      <c r="A11" t="s">
        <v>42</v>
      </c>
      <c r="B11" t="s">
        <v>10</v>
      </c>
      <c r="C11">
        <v>90</v>
      </c>
      <c r="D11">
        <f t="shared" si="5"/>
        <v>8.0000000000000002E-3</v>
      </c>
      <c r="E11">
        <v>40000</v>
      </c>
      <c r="F11">
        <f t="shared" si="6"/>
        <v>34400</v>
      </c>
      <c r="G11">
        <f t="shared" si="7"/>
        <v>68800</v>
      </c>
      <c r="H11">
        <f t="shared" si="0"/>
        <v>34400</v>
      </c>
      <c r="I11">
        <f t="shared" si="1"/>
        <v>34400</v>
      </c>
      <c r="J11">
        <f t="shared" si="2"/>
        <v>34400</v>
      </c>
      <c r="K11">
        <f t="shared" si="3"/>
        <v>34400</v>
      </c>
      <c r="L11">
        <f t="shared" si="8"/>
        <v>34400</v>
      </c>
      <c r="M11">
        <f t="shared" si="9"/>
        <v>34400</v>
      </c>
    </row>
    <row r="12" spans="1:17">
      <c r="A12" t="s">
        <v>42</v>
      </c>
      <c r="B12" t="s">
        <v>10</v>
      </c>
      <c r="C12">
        <v>90</v>
      </c>
      <c r="D12">
        <f t="shared" si="5"/>
        <v>8.0000000000000002E-3</v>
      </c>
      <c r="E12">
        <v>45000</v>
      </c>
      <c r="F12">
        <f t="shared" si="6"/>
        <v>38700</v>
      </c>
      <c r="G12">
        <f t="shared" si="7"/>
        <v>77400</v>
      </c>
      <c r="H12">
        <f t="shared" si="0"/>
        <v>38700</v>
      </c>
      <c r="I12">
        <f t="shared" si="1"/>
        <v>38700</v>
      </c>
      <c r="J12">
        <f t="shared" si="2"/>
        <v>38700</v>
      </c>
      <c r="K12">
        <f t="shared" si="3"/>
        <v>38700</v>
      </c>
      <c r="L12">
        <f t="shared" si="8"/>
        <v>38700</v>
      </c>
      <c r="M12">
        <f t="shared" si="9"/>
        <v>38700</v>
      </c>
    </row>
    <row r="13" spans="1:17">
      <c r="A13" t="s">
        <v>42</v>
      </c>
      <c r="B13" t="s">
        <v>10</v>
      </c>
      <c r="C13">
        <v>90</v>
      </c>
      <c r="D13">
        <f t="shared" si="5"/>
        <v>8.0000000000000002E-3</v>
      </c>
      <c r="E13">
        <v>50000</v>
      </c>
      <c r="F13">
        <f t="shared" si="6"/>
        <v>43000</v>
      </c>
      <c r="G13">
        <f t="shared" si="7"/>
        <v>86000</v>
      </c>
      <c r="H13">
        <f t="shared" si="0"/>
        <v>43000</v>
      </c>
      <c r="I13">
        <f t="shared" si="1"/>
        <v>43000</v>
      </c>
      <c r="J13">
        <f t="shared" si="2"/>
        <v>43000</v>
      </c>
      <c r="K13">
        <f t="shared" si="3"/>
        <v>43000</v>
      </c>
      <c r="L13">
        <f t="shared" si="8"/>
        <v>43000</v>
      </c>
      <c r="M13">
        <f t="shared" si="9"/>
        <v>43000</v>
      </c>
    </row>
    <row r="14" spans="1:17">
      <c r="A14" t="s">
        <v>42</v>
      </c>
      <c r="B14" t="s">
        <v>10</v>
      </c>
      <c r="C14">
        <v>105</v>
      </c>
      <c r="D14">
        <f t="shared" si="5"/>
        <v>8.0000000000000002E-3</v>
      </c>
      <c r="E14">
        <v>30000</v>
      </c>
      <c r="F14">
        <f t="shared" si="6"/>
        <v>27600</v>
      </c>
      <c r="G14">
        <f t="shared" si="7"/>
        <v>55200</v>
      </c>
      <c r="H14">
        <f t="shared" si="0"/>
        <v>27600</v>
      </c>
      <c r="I14">
        <f t="shared" si="1"/>
        <v>27600</v>
      </c>
      <c r="J14">
        <f t="shared" si="2"/>
        <v>27600</v>
      </c>
      <c r="K14">
        <f t="shared" si="3"/>
        <v>27600</v>
      </c>
      <c r="L14">
        <f t="shared" si="8"/>
        <v>27600</v>
      </c>
      <c r="M14">
        <f t="shared" si="9"/>
        <v>27600</v>
      </c>
      <c r="N14">
        <f t="shared" ref="N14:N28" si="10">F14</f>
        <v>27600</v>
      </c>
    </row>
    <row r="15" spans="1:17">
      <c r="A15" t="s">
        <v>42</v>
      </c>
      <c r="B15" t="s">
        <v>10</v>
      </c>
      <c r="C15">
        <v>105</v>
      </c>
      <c r="D15">
        <f t="shared" si="5"/>
        <v>8.0000000000000002E-3</v>
      </c>
      <c r="E15">
        <v>35000</v>
      </c>
      <c r="F15">
        <f t="shared" si="6"/>
        <v>32200</v>
      </c>
      <c r="G15">
        <f t="shared" si="7"/>
        <v>64400</v>
      </c>
      <c r="H15">
        <f t="shared" si="0"/>
        <v>32200</v>
      </c>
      <c r="I15">
        <f t="shared" si="1"/>
        <v>32200</v>
      </c>
      <c r="J15">
        <f t="shared" si="2"/>
        <v>32200</v>
      </c>
      <c r="K15">
        <f t="shared" si="3"/>
        <v>32200</v>
      </c>
      <c r="L15">
        <f t="shared" si="8"/>
        <v>32200</v>
      </c>
      <c r="M15">
        <f t="shared" si="9"/>
        <v>32200</v>
      </c>
      <c r="N15">
        <f t="shared" si="10"/>
        <v>32200</v>
      </c>
    </row>
    <row r="16" spans="1:17">
      <c r="A16" t="s">
        <v>42</v>
      </c>
      <c r="B16" t="s">
        <v>10</v>
      </c>
      <c r="C16">
        <v>105</v>
      </c>
      <c r="D16">
        <f t="shared" si="5"/>
        <v>8.0000000000000002E-3</v>
      </c>
      <c r="E16">
        <v>40000</v>
      </c>
      <c r="F16">
        <f t="shared" si="6"/>
        <v>36800</v>
      </c>
      <c r="G16">
        <f t="shared" si="7"/>
        <v>73600</v>
      </c>
      <c r="H16">
        <f t="shared" si="0"/>
        <v>36800</v>
      </c>
      <c r="I16">
        <f t="shared" si="1"/>
        <v>36800</v>
      </c>
      <c r="J16">
        <f t="shared" si="2"/>
        <v>36800</v>
      </c>
      <c r="K16">
        <f t="shared" si="3"/>
        <v>36800</v>
      </c>
      <c r="L16">
        <f t="shared" si="8"/>
        <v>36800</v>
      </c>
      <c r="M16">
        <f t="shared" si="9"/>
        <v>36800</v>
      </c>
      <c r="N16">
        <f t="shared" si="10"/>
        <v>36800</v>
      </c>
    </row>
    <row r="17" spans="1:17">
      <c r="A17" t="s">
        <v>42</v>
      </c>
      <c r="B17" t="s">
        <v>10</v>
      </c>
      <c r="C17">
        <v>105</v>
      </c>
      <c r="D17">
        <f t="shared" si="5"/>
        <v>8.0000000000000002E-3</v>
      </c>
      <c r="E17">
        <v>45000</v>
      </c>
      <c r="F17">
        <f t="shared" si="6"/>
        <v>41400</v>
      </c>
      <c r="G17">
        <f t="shared" si="7"/>
        <v>82800</v>
      </c>
      <c r="H17">
        <f t="shared" si="0"/>
        <v>41400</v>
      </c>
      <c r="I17">
        <f t="shared" si="1"/>
        <v>41400</v>
      </c>
      <c r="J17">
        <f t="shared" si="2"/>
        <v>41400</v>
      </c>
      <c r="K17">
        <f t="shared" si="3"/>
        <v>41400</v>
      </c>
      <c r="L17">
        <f t="shared" si="8"/>
        <v>41400</v>
      </c>
      <c r="M17">
        <f t="shared" si="9"/>
        <v>41400</v>
      </c>
      <c r="N17">
        <f t="shared" si="10"/>
        <v>41400</v>
      </c>
    </row>
    <row r="18" spans="1:17">
      <c r="A18" t="s">
        <v>42</v>
      </c>
      <c r="B18" t="s">
        <v>10</v>
      </c>
      <c r="C18">
        <v>105</v>
      </c>
      <c r="D18">
        <f t="shared" si="5"/>
        <v>8.0000000000000002E-3</v>
      </c>
      <c r="E18">
        <v>50000</v>
      </c>
      <c r="F18">
        <f t="shared" si="6"/>
        <v>46000</v>
      </c>
      <c r="G18">
        <f t="shared" si="7"/>
        <v>92000</v>
      </c>
      <c r="H18">
        <f t="shared" si="0"/>
        <v>46000</v>
      </c>
      <c r="I18">
        <f t="shared" si="1"/>
        <v>46000</v>
      </c>
      <c r="J18">
        <f t="shared" si="2"/>
        <v>46000</v>
      </c>
      <c r="K18">
        <f t="shared" si="3"/>
        <v>46000</v>
      </c>
      <c r="L18">
        <f t="shared" si="8"/>
        <v>46000</v>
      </c>
      <c r="M18">
        <f t="shared" si="9"/>
        <v>46000</v>
      </c>
      <c r="N18">
        <f t="shared" si="10"/>
        <v>46000</v>
      </c>
    </row>
    <row r="19" spans="1:17">
      <c r="A19" t="s">
        <v>42</v>
      </c>
      <c r="B19" t="s">
        <v>10</v>
      </c>
      <c r="C19">
        <v>120</v>
      </c>
      <c r="D19">
        <f t="shared" si="5"/>
        <v>8.0000000000000002E-3</v>
      </c>
      <c r="E19">
        <v>30000</v>
      </c>
      <c r="F19">
        <f t="shared" si="6"/>
        <v>29400</v>
      </c>
      <c r="G19">
        <f t="shared" si="7"/>
        <v>58800</v>
      </c>
      <c r="H19">
        <f t="shared" si="0"/>
        <v>29400</v>
      </c>
      <c r="I19">
        <f t="shared" si="1"/>
        <v>29400</v>
      </c>
      <c r="J19">
        <f t="shared" si="2"/>
        <v>29400</v>
      </c>
      <c r="K19">
        <f t="shared" si="3"/>
        <v>29400</v>
      </c>
      <c r="L19">
        <f t="shared" si="8"/>
        <v>29400</v>
      </c>
      <c r="M19">
        <f t="shared" si="9"/>
        <v>29400</v>
      </c>
      <c r="N19">
        <f t="shared" si="10"/>
        <v>29400</v>
      </c>
      <c r="O19">
        <f t="shared" ref="O19:O28" si="11">F19</f>
        <v>29400</v>
      </c>
    </row>
    <row r="20" spans="1:17">
      <c r="A20" t="s">
        <v>42</v>
      </c>
      <c r="B20" t="s">
        <v>10</v>
      </c>
      <c r="C20">
        <v>120</v>
      </c>
      <c r="D20">
        <f t="shared" si="5"/>
        <v>8.0000000000000002E-3</v>
      </c>
      <c r="E20">
        <v>35000</v>
      </c>
      <c r="F20">
        <f t="shared" si="6"/>
        <v>34300</v>
      </c>
      <c r="G20">
        <f t="shared" si="7"/>
        <v>68600</v>
      </c>
      <c r="H20">
        <f t="shared" si="0"/>
        <v>34300</v>
      </c>
      <c r="I20">
        <f t="shared" si="1"/>
        <v>34300</v>
      </c>
      <c r="J20">
        <f t="shared" si="2"/>
        <v>34300</v>
      </c>
      <c r="K20">
        <f t="shared" si="3"/>
        <v>34300</v>
      </c>
      <c r="L20">
        <f t="shared" si="8"/>
        <v>34300</v>
      </c>
      <c r="M20">
        <f t="shared" si="9"/>
        <v>34300</v>
      </c>
      <c r="N20">
        <f t="shared" si="10"/>
        <v>34300</v>
      </c>
      <c r="O20">
        <f t="shared" si="11"/>
        <v>34300</v>
      </c>
    </row>
    <row r="21" spans="1:17">
      <c r="A21" t="s">
        <v>42</v>
      </c>
      <c r="B21" t="s">
        <v>10</v>
      </c>
      <c r="C21">
        <v>120</v>
      </c>
      <c r="D21">
        <f t="shared" si="5"/>
        <v>8.0000000000000002E-3</v>
      </c>
      <c r="E21">
        <v>40000</v>
      </c>
      <c r="F21">
        <f t="shared" si="6"/>
        <v>39200</v>
      </c>
      <c r="G21">
        <f t="shared" si="7"/>
        <v>78400</v>
      </c>
      <c r="H21">
        <f t="shared" si="0"/>
        <v>39200</v>
      </c>
      <c r="I21">
        <f t="shared" si="1"/>
        <v>39200</v>
      </c>
      <c r="J21">
        <f t="shared" si="2"/>
        <v>39200</v>
      </c>
      <c r="K21">
        <f t="shared" si="3"/>
        <v>39200</v>
      </c>
      <c r="L21">
        <f t="shared" si="8"/>
        <v>39200</v>
      </c>
      <c r="M21">
        <f t="shared" si="9"/>
        <v>39200</v>
      </c>
      <c r="N21">
        <f t="shared" si="10"/>
        <v>39200</v>
      </c>
      <c r="O21">
        <f t="shared" si="11"/>
        <v>39200</v>
      </c>
    </row>
    <row r="22" spans="1:17">
      <c r="A22" t="s">
        <v>42</v>
      </c>
      <c r="B22" t="s">
        <v>10</v>
      </c>
      <c r="C22">
        <v>120</v>
      </c>
      <c r="D22">
        <f t="shared" si="5"/>
        <v>8.0000000000000002E-3</v>
      </c>
      <c r="E22">
        <v>45000</v>
      </c>
      <c r="F22">
        <f t="shared" si="6"/>
        <v>44100</v>
      </c>
      <c r="G22">
        <f t="shared" si="7"/>
        <v>88200</v>
      </c>
      <c r="H22">
        <f t="shared" si="0"/>
        <v>44100</v>
      </c>
      <c r="I22">
        <f t="shared" si="1"/>
        <v>44100</v>
      </c>
      <c r="J22">
        <f t="shared" si="2"/>
        <v>44100</v>
      </c>
      <c r="K22">
        <f t="shared" si="3"/>
        <v>44100</v>
      </c>
      <c r="L22">
        <f t="shared" si="8"/>
        <v>44100</v>
      </c>
      <c r="M22">
        <f t="shared" si="9"/>
        <v>44100</v>
      </c>
      <c r="N22">
        <f t="shared" si="10"/>
        <v>44100</v>
      </c>
      <c r="O22">
        <f t="shared" si="11"/>
        <v>44100</v>
      </c>
    </row>
    <row r="23" spans="1:17">
      <c r="A23" t="s">
        <v>42</v>
      </c>
      <c r="B23" t="s">
        <v>10</v>
      </c>
      <c r="C23">
        <v>120</v>
      </c>
      <c r="D23">
        <f t="shared" si="5"/>
        <v>8.0000000000000002E-3</v>
      </c>
      <c r="E23">
        <v>50000</v>
      </c>
      <c r="F23">
        <f t="shared" si="6"/>
        <v>49000</v>
      </c>
      <c r="G23">
        <f t="shared" si="7"/>
        <v>98000</v>
      </c>
      <c r="H23">
        <f t="shared" si="0"/>
        <v>49000</v>
      </c>
      <c r="I23">
        <f t="shared" si="1"/>
        <v>49000</v>
      </c>
      <c r="J23">
        <f t="shared" si="2"/>
        <v>49000</v>
      </c>
      <c r="K23">
        <f t="shared" si="3"/>
        <v>49000</v>
      </c>
      <c r="L23">
        <f t="shared" si="8"/>
        <v>49000</v>
      </c>
      <c r="M23">
        <f t="shared" si="9"/>
        <v>49000</v>
      </c>
      <c r="N23">
        <f t="shared" si="10"/>
        <v>49000</v>
      </c>
      <c r="O23">
        <f t="shared" si="11"/>
        <v>49000</v>
      </c>
    </row>
    <row r="24" spans="1:17">
      <c r="A24" t="s">
        <v>42</v>
      </c>
      <c r="B24" t="s">
        <v>10</v>
      </c>
      <c r="C24">
        <v>135</v>
      </c>
      <c r="D24">
        <f t="shared" si="5"/>
        <v>8.0000000000000002E-3</v>
      </c>
      <c r="E24">
        <v>30000</v>
      </c>
      <c r="F24">
        <f t="shared" si="6"/>
        <v>31200</v>
      </c>
      <c r="G24">
        <f t="shared" si="7"/>
        <v>62400</v>
      </c>
      <c r="H24">
        <f t="shared" si="0"/>
        <v>31200</v>
      </c>
      <c r="I24">
        <f t="shared" si="1"/>
        <v>31200</v>
      </c>
      <c r="J24">
        <f t="shared" si="2"/>
        <v>31200</v>
      </c>
      <c r="K24">
        <f t="shared" si="3"/>
        <v>31200</v>
      </c>
      <c r="L24">
        <f t="shared" si="8"/>
        <v>31200</v>
      </c>
      <c r="M24">
        <f t="shared" si="9"/>
        <v>31200</v>
      </c>
      <c r="N24">
        <f t="shared" si="10"/>
        <v>31200</v>
      </c>
      <c r="O24">
        <f t="shared" si="11"/>
        <v>31200</v>
      </c>
      <c r="P24">
        <f t="shared" ref="P24:P28" si="12">F24</f>
        <v>31200</v>
      </c>
    </row>
    <row r="25" spans="1:17">
      <c r="A25" t="s">
        <v>42</v>
      </c>
      <c r="B25" t="s">
        <v>10</v>
      </c>
      <c r="C25">
        <v>135</v>
      </c>
      <c r="D25">
        <f t="shared" si="5"/>
        <v>8.0000000000000002E-3</v>
      </c>
      <c r="E25">
        <v>35000</v>
      </c>
      <c r="F25">
        <f t="shared" si="6"/>
        <v>36400</v>
      </c>
      <c r="G25">
        <f t="shared" si="7"/>
        <v>72800</v>
      </c>
      <c r="H25">
        <f t="shared" si="0"/>
        <v>36400</v>
      </c>
      <c r="I25">
        <f t="shared" si="1"/>
        <v>36400</v>
      </c>
      <c r="J25">
        <f t="shared" si="2"/>
        <v>36400</v>
      </c>
      <c r="K25">
        <f t="shared" si="3"/>
        <v>36400</v>
      </c>
      <c r="L25">
        <f t="shared" si="8"/>
        <v>36400</v>
      </c>
      <c r="M25">
        <f t="shared" si="9"/>
        <v>36400</v>
      </c>
      <c r="N25">
        <f t="shared" si="10"/>
        <v>36400</v>
      </c>
      <c r="O25">
        <f t="shared" si="11"/>
        <v>36400</v>
      </c>
      <c r="P25">
        <f t="shared" si="12"/>
        <v>36400</v>
      </c>
    </row>
    <row r="26" spans="1:17">
      <c r="A26" t="s">
        <v>42</v>
      </c>
      <c r="B26" t="s">
        <v>10</v>
      </c>
      <c r="C26">
        <v>135</v>
      </c>
      <c r="D26">
        <f t="shared" si="5"/>
        <v>8.0000000000000002E-3</v>
      </c>
      <c r="E26">
        <v>40000</v>
      </c>
      <c r="F26">
        <f t="shared" si="6"/>
        <v>41600</v>
      </c>
      <c r="G26">
        <f t="shared" si="7"/>
        <v>83200</v>
      </c>
      <c r="H26">
        <f t="shared" si="0"/>
        <v>41600</v>
      </c>
      <c r="I26">
        <f t="shared" si="1"/>
        <v>41600</v>
      </c>
      <c r="J26">
        <f t="shared" si="2"/>
        <v>41600</v>
      </c>
      <c r="K26">
        <f t="shared" si="3"/>
        <v>41600</v>
      </c>
      <c r="L26">
        <f t="shared" si="8"/>
        <v>41600</v>
      </c>
      <c r="M26">
        <f t="shared" si="9"/>
        <v>41600</v>
      </c>
      <c r="N26">
        <f t="shared" si="10"/>
        <v>41600</v>
      </c>
      <c r="O26">
        <f t="shared" si="11"/>
        <v>41600</v>
      </c>
      <c r="P26">
        <f t="shared" si="12"/>
        <v>41600</v>
      </c>
    </row>
    <row r="27" spans="1:17">
      <c r="A27" t="s">
        <v>42</v>
      </c>
      <c r="B27" t="s">
        <v>10</v>
      </c>
      <c r="C27">
        <v>135</v>
      </c>
      <c r="D27">
        <f t="shared" si="5"/>
        <v>8.0000000000000002E-3</v>
      </c>
      <c r="E27">
        <v>45000</v>
      </c>
      <c r="F27">
        <f t="shared" si="6"/>
        <v>46800</v>
      </c>
      <c r="G27">
        <f t="shared" si="7"/>
        <v>93600</v>
      </c>
      <c r="H27">
        <f t="shared" si="0"/>
        <v>46800</v>
      </c>
      <c r="I27">
        <f t="shared" si="1"/>
        <v>46800</v>
      </c>
      <c r="J27">
        <f t="shared" si="2"/>
        <v>46800</v>
      </c>
      <c r="K27">
        <f t="shared" si="3"/>
        <v>46800</v>
      </c>
      <c r="L27">
        <f t="shared" si="8"/>
        <v>46800</v>
      </c>
      <c r="M27">
        <f t="shared" si="9"/>
        <v>46800</v>
      </c>
      <c r="N27">
        <f t="shared" si="10"/>
        <v>46800</v>
      </c>
      <c r="O27">
        <f t="shared" si="11"/>
        <v>46800</v>
      </c>
      <c r="P27">
        <f t="shared" si="12"/>
        <v>46800</v>
      </c>
    </row>
    <row r="28" spans="1:17">
      <c r="A28" t="s">
        <v>42</v>
      </c>
      <c r="B28" t="s">
        <v>10</v>
      </c>
      <c r="C28">
        <v>135</v>
      </c>
      <c r="D28">
        <f t="shared" si="5"/>
        <v>8.0000000000000002E-3</v>
      </c>
      <c r="E28">
        <v>50000</v>
      </c>
      <c r="F28">
        <f t="shared" si="6"/>
        <v>52000</v>
      </c>
      <c r="G28">
        <f t="shared" si="7"/>
        <v>104000</v>
      </c>
      <c r="H28">
        <f t="shared" si="0"/>
        <v>52000</v>
      </c>
      <c r="I28">
        <f t="shared" si="1"/>
        <v>52000</v>
      </c>
      <c r="J28">
        <f t="shared" si="2"/>
        <v>52000</v>
      </c>
      <c r="K28">
        <f t="shared" si="3"/>
        <v>52000</v>
      </c>
      <c r="L28">
        <f t="shared" si="8"/>
        <v>52000</v>
      </c>
      <c r="M28">
        <f t="shared" si="9"/>
        <v>52000</v>
      </c>
      <c r="N28">
        <f t="shared" si="10"/>
        <v>52000</v>
      </c>
      <c r="O28">
        <f t="shared" si="11"/>
        <v>52000</v>
      </c>
      <c r="P28">
        <f t="shared" si="12"/>
        <v>52000</v>
      </c>
    </row>
    <row r="29" spans="1:17">
      <c r="A29" t="s">
        <v>42</v>
      </c>
      <c r="B29" t="s">
        <v>10</v>
      </c>
      <c r="C29">
        <v>150</v>
      </c>
      <c r="D29">
        <f t="shared" si="5"/>
        <v>8.0000000000000002E-3</v>
      </c>
      <c r="E29">
        <v>30000</v>
      </c>
      <c r="F29">
        <f t="shared" si="6"/>
        <v>33000</v>
      </c>
      <c r="G29">
        <f t="shared" si="7"/>
        <v>66000</v>
      </c>
      <c r="H29">
        <f t="shared" ref="H29:H33" si="13">F29</f>
        <v>33000</v>
      </c>
      <c r="I29">
        <f t="shared" ref="I29:I33" si="14">F29</f>
        <v>33000</v>
      </c>
      <c r="J29">
        <f t="shared" ref="J29:J33" si="15">F29</f>
        <v>33000</v>
      </c>
      <c r="K29">
        <f t="shared" ref="K29:K33" si="16">F29</f>
        <v>33000</v>
      </c>
      <c r="L29">
        <f t="shared" ref="L29:L33" si="17">F29</f>
        <v>33000</v>
      </c>
      <c r="M29">
        <f t="shared" ref="M29:M33" si="18">F29</f>
        <v>33000</v>
      </c>
      <c r="N29">
        <f t="shared" ref="N29:N33" si="19">F29</f>
        <v>33000</v>
      </c>
      <c r="O29">
        <f t="shared" ref="O29:O33" si="20">F29</f>
        <v>33000</v>
      </c>
      <c r="P29">
        <f t="shared" ref="P29:P33" si="21">F29</f>
        <v>33000</v>
      </c>
      <c r="Q29">
        <f t="shared" ref="Q29:Q33" si="22">F29</f>
        <v>33000</v>
      </c>
    </row>
    <row r="30" spans="1:17">
      <c r="A30" t="s">
        <v>42</v>
      </c>
      <c r="B30" t="s">
        <v>10</v>
      </c>
      <c r="C30">
        <v>150</v>
      </c>
      <c r="D30">
        <f t="shared" si="5"/>
        <v>8.0000000000000002E-3</v>
      </c>
      <c r="E30">
        <v>35000</v>
      </c>
      <c r="F30">
        <f t="shared" si="6"/>
        <v>38500</v>
      </c>
      <c r="G30">
        <f t="shared" si="7"/>
        <v>77000</v>
      </c>
      <c r="H30">
        <f t="shared" si="13"/>
        <v>38500</v>
      </c>
      <c r="I30">
        <f t="shared" si="14"/>
        <v>38500</v>
      </c>
      <c r="J30">
        <f t="shared" si="15"/>
        <v>38500</v>
      </c>
      <c r="K30">
        <f t="shared" si="16"/>
        <v>38500</v>
      </c>
      <c r="L30">
        <f t="shared" si="17"/>
        <v>38500</v>
      </c>
      <c r="M30">
        <f t="shared" si="18"/>
        <v>38500</v>
      </c>
      <c r="N30">
        <f t="shared" si="19"/>
        <v>38500</v>
      </c>
      <c r="O30">
        <f t="shared" si="20"/>
        <v>38500</v>
      </c>
      <c r="P30">
        <f t="shared" si="21"/>
        <v>38500</v>
      </c>
      <c r="Q30">
        <f t="shared" si="22"/>
        <v>38500</v>
      </c>
    </row>
    <row r="31" spans="1:17">
      <c r="A31" t="s">
        <v>42</v>
      </c>
      <c r="B31" t="s">
        <v>10</v>
      </c>
      <c r="C31">
        <v>150</v>
      </c>
      <c r="D31">
        <f t="shared" si="5"/>
        <v>8.0000000000000002E-3</v>
      </c>
      <c r="E31">
        <v>40000</v>
      </c>
      <c r="F31">
        <f t="shared" si="6"/>
        <v>44000</v>
      </c>
      <c r="G31">
        <f t="shared" si="7"/>
        <v>88000</v>
      </c>
      <c r="H31">
        <f t="shared" si="13"/>
        <v>44000</v>
      </c>
      <c r="I31">
        <f t="shared" si="14"/>
        <v>44000</v>
      </c>
      <c r="J31">
        <f t="shared" si="15"/>
        <v>44000</v>
      </c>
      <c r="K31">
        <f t="shared" si="16"/>
        <v>44000</v>
      </c>
      <c r="L31">
        <f t="shared" si="17"/>
        <v>44000</v>
      </c>
      <c r="M31">
        <f t="shared" si="18"/>
        <v>44000</v>
      </c>
      <c r="N31">
        <f t="shared" si="19"/>
        <v>44000</v>
      </c>
      <c r="O31">
        <f t="shared" si="20"/>
        <v>44000</v>
      </c>
      <c r="P31">
        <f t="shared" si="21"/>
        <v>44000</v>
      </c>
      <c r="Q31">
        <f t="shared" si="22"/>
        <v>44000</v>
      </c>
    </row>
    <row r="32" spans="1:17">
      <c r="A32" t="s">
        <v>42</v>
      </c>
      <c r="B32" t="s">
        <v>10</v>
      </c>
      <c r="C32">
        <v>150</v>
      </c>
      <c r="D32">
        <f t="shared" si="5"/>
        <v>8.0000000000000002E-3</v>
      </c>
      <c r="E32">
        <v>45000</v>
      </c>
      <c r="F32">
        <f t="shared" si="6"/>
        <v>49500</v>
      </c>
      <c r="G32">
        <f t="shared" si="7"/>
        <v>99000</v>
      </c>
      <c r="H32">
        <f t="shared" si="13"/>
        <v>49500</v>
      </c>
      <c r="I32">
        <f t="shared" si="14"/>
        <v>49500</v>
      </c>
      <c r="J32">
        <f t="shared" si="15"/>
        <v>49500</v>
      </c>
      <c r="K32">
        <f t="shared" si="16"/>
        <v>49500</v>
      </c>
      <c r="L32">
        <f t="shared" si="17"/>
        <v>49500</v>
      </c>
      <c r="M32">
        <f t="shared" si="18"/>
        <v>49500</v>
      </c>
      <c r="N32">
        <f t="shared" si="19"/>
        <v>49500</v>
      </c>
      <c r="O32">
        <f t="shared" si="20"/>
        <v>49500</v>
      </c>
      <c r="P32">
        <f t="shared" si="21"/>
        <v>49500</v>
      </c>
      <c r="Q32">
        <f t="shared" si="22"/>
        <v>49500</v>
      </c>
    </row>
    <row r="33" spans="1:17">
      <c r="A33" t="s">
        <v>42</v>
      </c>
      <c r="B33" t="s">
        <v>10</v>
      </c>
      <c r="C33">
        <v>150</v>
      </c>
      <c r="D33">
        <f t="shared" si="5"/>
        <v>8.0000000000000002E-3</v>
      </c>
      <c r="E33">
        <v>50000</v>
      </c>
      <c r="F33">
        <f>G33/2</f>
        <v>55000</v>
      </c>
      <c r="G33">
        <f>E33+(D33*E33*C33)</f>
        <v>110000</v>
      </c>
      <c r="H33">
        <f t="shared" si="13"/>
        <v>55000</v>
      </c>
      <c r="I33">
        <f t="shared" si="14"/>
        <v>55000</v>
      </c>
      <c r="J33">
        <f t="shared" si="15"/>
        <v>55000</v>
      </c>
      <c r="K33">
        <f t="shared" si="16"/>
        <v>55000</v>
      </c>
      <c r="L33">
        <f t="shared" si="17"/>
        <v>55000</v>
      </c>
      <c r="M33">
        <f t="shared" si="18"/>
        <v>55000</v>
      </c>
      <c r="N33">
        <f t="shared" si="19"/>
        <v>55000</v>
      </c>
      <c r="O33">
        <f t="shared" si="20"/>
        <v>55000</v>
      </c>
      <c r="P33">
        <f t="shared" si="21"/>
        <v>55000</v>
      </c>
      <c r="Q33">
        <f t="shared" si="22"/>
        <v>55000</v>
      </c>
    </row>
  </sheetData>
  <mergeCells count="7">
    <mergeCell ref="H1:Q1"/>
    <mergeCell ref="A1:A2"/>
    <mergeCell ref="B1:B2"/>
    <mergeCell ref="C1:C2"/>
    <mergeCell ref="E1:E2"/>
    <mergeCell ref="F1:F2"/>
    <mergeCell ref="G1:G2"/>
  </mergeCells>
  <pageMargins left="0.7" right="0.7" top="0.75" bottom="0.75" header="0.3" footer="0.3"/>
</worksheet>
</file>

<file path=xl/worksheets/sheet19.xml><?xml version="1.0" encoding="utf-8"?>
<worksheet xmlns="http://schemas.openxmlformats.org/spreadsheetml/2006/main" xmlns:r="http://schemas.openxmlformats.org/officeDocument/2006/relationships">
  <dimension ref="A1:R55"/>
  <sheetViews>
    <sheetView workbookViewId="0">
      <selection activeCell="H1" sqref="H1:R1"/>
    </sheetView>
  </sheetViews>
  <sheetFormatPr defaultRowHeight="15"/>
  <cols>
    <col min="1" max="1" width="15.7109375" customWidth="1"/>
    <col min="2" max="2" width="13.5703125" customWidth="1"/>
  </cols>
  <sheetData>
    <row r="1" spans="1:18" ht="15" customHeight="1">
      <c r="A1" s="61" t="s">
        <v>30</v>
      </c>
      <c r="B1" s="61" t="s">
        <v>8</v>
      </c>
      <c r="C1" s="62" t="s">
        <v>0</v>
      </c>
      <c r="D1" s="16" t="s">
        <v>1</v>
      </c>
      <c r="E1" s="62" t="s">
        <v>2</v>
      </c>
      <c r="F1" s="62" t="s">
        <v>5</v>
      </c>
      <c r="G1" s="62" t="s">
        <v>3</v>
      </c>
      <c r="H1" s="62" t="s">
        <v>97</v>
      </c>
      <c r="I1" s="71"/>
      <c r="J1" s="72"/>
      <c r="K1" s="72"/>
      <c r="L1" s="72"/>
      <c r="M1" s="72"/>
      <c r="N1" s="72"/>
      <c r="O1" s="72"/>
      <c r="P1" s="72"/>
      <c r="Q1" s="72"/>
      <c r="R1" s="72"/>
    </row>
    <row r="2" spans="1:18" ht="15" customHeight="1">
      <c r="A2" s="61"/>
      <c r="B2" s="61"/>
      <c r="C2" s="62"/>
      <c r="D2" s="15">
        <v>8.0000000000000002E-3</v>
      </c>
      <c r="E2" s="62"/>
      <c r="F2" s="62"/>
      <c r="G2" s="62"/>
      <c r="H2" s="9">
        <v>1</v>
      </c>
      <c r="I2" s="9">
        <v>2</v>
      </c>
      <c r="J2" s="9">
        <v>3</v>
      </c>
      <c r="K2" s="9">
        <v>4</v>
      </c>
      <c r="L2" s="9">
        <v>5</v>
      </c>
      <c r="M2" s="9">
        <v>6</v>
      </c>
      <c r="N2" s="9">
        <v>7</v>
      </c>
      <c r="O2" s="9">
        <v>8</v>
      </c>
      <c r="P2" s="9">
        <v>9</v>
      </c>
      <c r="Q2" s="9">
        <v>10</v>
      </c>
      <c r="R2" s="9">
        <v>11</v>
      </c>
    </row>
    <row r="3" spans="1:18">
      <c r="D3">
        <v>8.0000000000000002E-3</v>
      </c>
    </row>
    <row r="4" spans="1:18">
      <c r="A4" t="s">
        <v>4</v>
      </c>
      <c r="B4" t="s">
        <v>10</v>
      </c>
      <c r="C4">
        <v>75</v>
      </c>
      <c r="D4">
        <f>D3</f>
        <v>8.0000000000000002E-3</v>
      </c>
      <c r="E4">
        <v>30000</v>
      </c>
      <c r="F4">
        <f>G4/2</f>
        <v>24000</v>
      </c>
      <c r="G4">
        <f>E4+(D4*E4*C4)</f>
        <v>48000</v>
      </c>
      <c r="H4">
        <f t="shared" ref="H4:H47" si="0">F4</f>
        <v>24000</v>
      </c>
      <c r="I4">
        <f t="shared" ref="I4:I47" si="1">F4</f>
        <v>24000</v>
      </c>
      <c r="J4">
        <f t="shared" ref="J4:J47" si="2">F4</f>
        <v>24000</v>
      </c>
      <c r="K4">
        <f t="shared" ref="K4:K47" si="3">F4</f>
        <v>24000</v>
      </c>
      <c r="L4">
        <f t="shared" ref="L4:L47" si="4">F4</f>
        <v>24000</v>
      </c>
    </row>
    <row r="5" spans="1:18">
      <c r="A5" t="s">
        <v>4</v>
      </c>
      <c r="B5" t="s">
        <v>10</v>
      </c>
      <c r="C5">
        <v>75</v>
      </c>
      <c r="D5">
        <f t="shared" ref="D5:D55" si="5">D4</f>
        <v>8.0000000000000002E-3</v>
      </c>
      <c r="E5">
        <v>35000</v>
      </c>
      <c r="F5">
        <f t="shared" ref="F5:F55" si="6">G5/2</f>
        <v>28000</v>
      </c>
      <c r="G5">
        <f t="shared" ref="G5:G55" si="7">E5+(D5*E5*C5)</f>
        <v>56000</v>
      </c>
      <c r="H5">
        <f t="shared" si="0"/>
        <v>28000</v>
      </c>
      <c r="I5">
        <f t="shared" si="1"/>
        <v>28000</v>
      </c>
      <c r="J5">
        <f t="shared" si="2"/>
        <v>28000</v>
      </c>
      <c r="K5">
        <f t="shared" si="3"/>
        <v>28000</v>
      </c>
      <c r="L5">
        <f t="shared" si="4"/>
        <v>28000</v>
      </c>
    </row>
    <row r="6" spans="1:18">
      <c r="A6" t="s">
        <v>4</v>
      </c>
      <c r="B6" t="s">
        <v>10</v>
      </c>
      <c r="C6">
        <v>75</v>
      </c>
      <c r="D6">
        <f t="shared" si="5"/>
        <v>8.0000000000000002E-3</v>
      </c>
      <c r="E6">
        <v>40000</v>
      </c>
      <c r="F6">
        <f t="shared" si="6"/>
        <v>32000</v>
      </c>
      <c r="G6">
        <f t="shared" si="7"/>
        <v>64000</v>
      </c>
      <c r="H6">
        <f t="shared" si="0"/>
        <v>32000</v>
      </c>
      <c r="I6">
        <f t="shared" si="1"/>
        <v>32000</v>
      </c>
      <c r="J6">
        <f t="shared" si="2"/>
        <v>32000</v>
      </c>
      <c r="K6">
        <f t="shared" si="3"/>
        <v>32000</v>
      </c>
      <c r="L6">
        <f t="shared" si="4"/>
        <v>32000</v>
      </c>
    </row>
    <row r="7" spans="1:18">
      <c r="A7" t="s">
        <v>4</v>
      </c>
      <c r="B7" t="s">
        <v>10</v>
      </c>
      <c r="C7">
        <v>75</v>
      </c>
      <c r="D7">
        <f t="shared" si="5"/>
        <v>8.0000000000000002E-3</v>
      </c>
      <c r="E7">
        <v>45000</v>
      </c>
      <c r="F7">
        <f t="shared" si="6"/>
        <v>36000</v>
      </c>
      <c r="G7">
        <f t="shared" si="7"/>
        <v>72000</v>
      </c>
      <c r="H7">
        <f t="shared" si="0"/>
        <v>36000</v>
      </c>
      <c r="I7">
        <f t="shared" si="1"/>
        <v>36000</v>
      </c>
      <c r="J7">
        <f t="shared" si="2"/>
        <v>36000</v>
      </c>
      <c r="K7">
        <f t="shared" si="3"/>
        <v>36000</v>
      </c>
      <c r="L7">
        <f t="shared" si="4"/>
        <v>36000</v>
      </c>
    </row>
    <row r="8" spans="1:18">
      <c r="A8" t="s">
        <v>4</v>
      </c>
      <c r="B8" t="s">
        <v>10</v>
      </c>
      <c r="C8">
        <v>75</v>
      </c>
      <c r="D8">
        <f t="shared" si="5"/>
        <v>8.0000000000000002E-3</v>
      </c>
      <c r="E8">
        <v>50000</v>
      </c>
      <c r="F8">
        <f t="shared" si="6"/>
        <v>40000</v>
      </c>
      <c r="G8">
        <f t="shared" si="7"/>
        <v>80000</v>
      </c>
      <c r="H8">
        <f t="shared" si="0"/>
        <v>40000</v>
      </c>
      <c r="I8">
        <f t="shared" si="1"/>
        <v>40000</v>
      </c>
      <c r="J8">
        <f t="shared" si="2"/>
        <v>40000</v>
      </c>
      <c r="K8">
        <f t="shared" si="3"/>
        <v>40000</v>
      </c>
      <c r="L8">
        <f t="shared" si="4"/>
        <v>40000</v>
      </c>
    </row>
    <row r="9" spans="1:18">
      <c r="A9" t="s">
        <v>4</v>
      </c>
      <c r="B9" t="s">
        <v>10</v>
      </c>
      <c r="C9">
        <v>90</v>
      </c>
      <c r="D9">
        <f t="shared" si="5"/>
        <v>8.0000000000000002E-3</v>
      </c>
      <c r="E9">
        <v>30000</v>
      </c>
      <c r="F9">
        <f t="shared" si="6"/>
        <v>25800</v>
      </c>
      <c r="G9">
        <f t="shared" si="7"/>
        <v>51600</v>
      </c>
      <c r="H9">
        <f t="shared" si="0"/>
        <v>25800</v>
      </c>
      <c r="I9">
        <f t="shared" si="1"/>
        <v>25800</v>
      </c>
      <c r="J9">
        <f t="shared" si="2"/>
        <v>25800</v>
      </c>
      <c r="K9">
        <f t="shared" si="3"/>
        <v>25800</v>
      </c>
      <c r="L9">
        <f t="shared" si="4"/>
        <v>25800</v>
      </c>
      <c r="M9">
        <f t="shared" ref="M9:M47" si="8">F9</f>
        <v>25800</v>
      </c>
    </row>
    <row r="10" spans="1:18">
      <c r="A10" t="s">
        <v>4</v>
      </c>
      <c r="B10" t="s">
        <v>10</v>
      </c>
      <c r="C10">
        <v>90</v>
      </c>
      <c r="D10">
        <f t="shared" si="5"/>
        <v>8.0000000000000002E-3</v>
      </c>
      <c r="E10">
        <v>35000</v>
      </c>
      <c r="F10">
        <f t="shared" si="6"/>
        <v>30100</v>
      </c>
      <c r="G10">
        <f t="shared" si="7"/>
        <v>60200</v>
      </c>
      <c r="H10">
        <f t="shared" si="0"/>
        <v>30100</v>
      </c>
      <c r="I10">
        <f t="shared" si="1"/>
        <v>30100</v>
      </c>
      <c r="J10">
        <f t="shared" si="2"/>
        <v>30100</v>
      </c>
      <c r="K10">
        <f t="shared" si="3"/>
        <v>30100</v>
      </c>
      <c r="L10">
        <f t="shared" si="4"/>
        <v>30100</v>
      </c>
      <c r="M10">
        <f t="shared" si="8"/>
        <v>30100</v>
      </c>
    </row>
    <row r="11" spans="1:18">
      <c r="A11" t="s">
        <v>4</v>
      </c>
      <c r="B11" t="s">
        <v>10</v>
      </c>
      <c r="C11">
        <v>90</v>
      </c>
      <c r="D11">
        <f t="shared" si="5"/>
        <v>8.0000000000000002E-3</v>
      </c>
      <c r="E11">
        <v>40000</v>
      </c>
      <c r="F11">
        <f t="shared" si="6"/>
        <v>34400</v>
      </c>
      <c r="G11">
        <f t="shared" si="7"/>
        <v>68800</v>
      </c>
      <c r="H11">
        <f t="shared" si="0"/>
        <v>34400</v>
      </c>
      <c r="I11">
        <f t="shared" si="1"/>
        <v>34400</v>
      </c>
      <c r="J11">
        <f t="shared" si="2"/>
        <v>34400</v>
      </c>
      <c r="K11">
        <f t="shared" si="3"/>
        <v>34400</v>
      </c>
      <c r="L11">
        <f t="shared" si="4"/>
        <v>34400</v>
      </c>
      <c r="M11">
        <f t="shared" si="8"/>
        <v>34400</v>
      </c>
    </row>
    <row r="12" spans="1:18">
      <c r="A12" t="s">
        <v>4</v>
      </c>
      <c r="B12" t="s">
        <v>10</v>
      </c>
      <c r="C12">
        <v>90</v>
      </c>
      <c r="D12">
        <f t="shared" si="5"/>
        <v>8.0000000000000002E-3</v>
      </c>
      <c r="E12">
        <v>45000</v>
      </c>
      <c r="F12">
        <f t="shared" si="6"/>
        <v>38700</v>
      </c>
      <c r="G12">
        <f t="shared" si="7"/>
        <v>77400</v>
      </c>
      <c r="H12">
        <f t="shared" si="0"/>
        <v>38700</v>
      </c>
      <c r="I12">
        <f t="shared" si="1"/>
        <v>38700</v>
      </c>
      <c r="J12">
        <f t="shared" si="2"/>
        <v>38700</v>
      </c>
      <c r="K12">
        <f t="shared" si="3"/>
        <v>38700</v>
      </c>
      <c r="L12">
        <f t="shared" si="4"/>
        <v>38700</v>
      </c>
      <c r="M12">
        <f t="shared" si="8"/>
        <v>38700</v>
      </c>
    </row>
    <row r="13" spans="1:18">
      <c r="A13" t="s">
        <v>4</v>
      </c>
      <c r="B13" t="s">
        <v>10</v>
      </c>
      <c r="C13">
        <v>90</v>
      </c>
      <c r="D13">
        <f t="shared" si="5"/>
        <v>8.0000000000000002E-3</v>
      </c>
      <c r="E13">
        <v>50000</v>
      </c>
      <c r="F13">
        <f t="shared" si="6"/>
        <v>43000</v>
      </c>
      <c r="G13">
        <f t="shared" si="7"/>
        <v>86000</v>
      </c>
      <c r="H13">
        <f t="shared" si="0"/>
        <v>43000</v>
      </c>
      <c r="I13">
        <f t="shared" si="1"/>
        <v>43000</v>
      </c>
      <c r="J13">
        <f t="shared" si="2"/>
        <v>43000</v>
      </c>
      <c r="K13">
        <f t="shared" si="3"/>
        <v>43000</v>
      </c>
      <c r="L13">
        <f t="shared" si="4"/>
        <v>43000</v>
      </c>
      <c r="M13">
        <f t="shared" si="8"/>
        <v>43000</v>
      </c>
    </row>
    <row r="14" spans="1:18">
      <c r="A14" t="s">
        <v>4</v>
      </c>
      <c r="B14" t="s">
        <v>10</v>
      </c>
      <c r="C14">
        <v>90</v>
      </c>
      <c r="D14">
        <f t="shared" si="5"/>
        <v>8.0000000000000002E-3</v>
      </c>
      <c r="E14">
        <v>55000</v>
      </c>
      <c r="F14">
        <f t="shared" si="6"/>
        <v>47300</v>
      </c>
      <c r="G14">
        <f t="shared" si="7"/>
        <v>94600</v>
      </c>
      <c r="H14">
        <f t="shared" ref="H14:H15" si="9">F14</f>
        <v>47300</v>
      </c>
      <c r="I14">
        <f t="shared" ref="I14:I15" si="10">F14</f>
        <v>47300</v>
      </c>
      <c r="J14">
        <f t="shared" ref="J14:J15" si="11">F14</f>
        <v>47300</v>
      </c>
      <c r="K14">
        <f t="shared" ref="K14:K15" si="12">F14</f>
        <v>47300</v>
      </c>
      <c r="L14">
        <f t="shared" ref="L14:L15" si="13">F14</f>
        <v>47300</v>
      </c>
      <c r="M14">
        <f t="shared" ref="M14:M15" si="14">F14</f>
        <v>47300</v>
      </c>
    </row>
    <row r="15" spans="1:18">
      <c r="A15" t="s">
        <v>4</v>
      </c>
      <c r="B15" t="s">
        <v>10</v>
      </c>
      <c r="C15">
        <v>90</v>
      </c>
      <c r="D15">
        <f t="shared" si="5"/>
        <v>8.0000000000000002E-3</v>
      </c>
      <c r="E15">
        <v>60000</v>
      </c>
      <c r="F15">
        <f t="shared" si="6"/>
        <v>51600</v>
      </c>
      <c r="G15">
        <f t="shared" si="7"/>
        <v>103200</v>
      </c>
      <c r="H15">
        <f t="shared" si="9"/>
        <v>51600</v>
      </c>
      <c r="I15">
        <f t="shared" si="10"/>
        <v>51600</v>
      </c>
      <c r="J15">
        <f t="shared" si="11"/>
        <v>51600</v>
      </c>
      <c r="K15">
        <f t="shared" si="12"/>
        <v>51600</v>
      </c>
      <c r="L15">
        <f t="shared" si="13"/>
        <v>51600</v>
      </c>
      <c r="M15">
        <f t="shared" si="14"/>
        <v>51600</v>
      </c>
    </row>
    <row r="16" spans="1:18">
      <c r="A16" t="s">
        <v>4</v>
      </c>
      <c r="B16" t="s">
        <v>10</v>
      </c>
      <c r="C16">
        <v>105</v>
      </c>
      <c r="D16">
        <f>D13</f>
        <v>8.0000000000000002E-3</v>
      </c>
      <c r="E16">
        <v>30000</v>
      </c>
      <c r="F16">
        <f t="shared" si="6"/>
        <v>27600</v>
      </c>
      <c r="G16">
        <f t="shared" si="7"/>
        <v>55200</v>
      </c>
      <c r="H16">
        <f t="shared" si="0"/>
        <v>27600</v>
      </c>
      <c r="I16">
        <f t="shared" si="1"/>
        <v>27600</v>
      </c>
      <c r="J16">
        <f t="shared" si="2"/>
        <v>27600</v>
      </c>
      <c r="K16">
        <f t="shared" si="3"/>
        <v>27600</v>
      </c>
      <c r="L16">
        <f t="shared" si="4"/>
        <v>27600</v>
      </c>
      <c r="M16">
        <f t="shared" si="8"/>
        <v>27600</v>
      </c>
      <c r="N16">
        <f t="shared" ref="N16:N47" si="15">F16</f>
        <v>27600</v>
      </c>
    </row>
    <row r="17" spans="1:15">
      <c r="A17" t="s">
        <v>4</v>
      </c>
      <c r="B17" t="s">
        <v>10</v>
      </c>
      <c r="C17">
        <v>105</v>
      </c>
      <c r="D17">
        <f t="shared" si="5"/>
        <v>8.0000000000000002E-3</v>
      </c>
      <c r="E17">
        <v>35000</v>
      </c>
      <c r="F17">
        <f t="shared" si="6"/>
        <v>32200</v>
      </c>
      <c r="G17">
        <f t="shared" si="7"/>
        <v>64400</v>
      </c>
      <c r="H17">
        <f t="shared" si="0"/>
        <v>32200</v>
      </c>
      <c r="I17">
        <f t="shared" si="1"/>
        <v>32200</v>
      </c>
      <c r="J17">
        <f t="shared" si="2"/>
        <v>32200</v>
      </c>
      <c r="K17">
        <f t="shared" si="3"/>
        <v>32200</v>
      </c>
      <c r="L17">
        <f t="shared" si="4"/>
        <v>32200</v>
      </c>
      <c r="M17">
        <f t="shared" si="8"/>
        <v>32200</v>
      </c>
      <c r="N17">
        <f t="shared" si="15"/>
        <v>32200</v>
      </c>
    </row>
    <row r="18" spans="1:15">
      <c r="A18" t="s">
        <v>4</v>
      </c>
      <c r="B18" t="s">
        <v>10</v>
      </c>
      <c r="C18">
        <v>105</v>
      </c>
      <c r="D18">
        <f t="shared" si="5"/>
        <v>8.0000000000000002E-3</v>
      </c>
      <c r="E18">
        <v>40000</v>
      </c>
      <c r="F18">
        <f t="shared" si="6"/>
        <v>36800</v>
      </c>
      <c r="G18">
        <f t="shared" si="7"/>
        <v>73600</v>
      </c>
      <c r="H18">
        <f t="shared" si="0"/>
        <v>36800</v>
      </c>
      <c r="I18">
        <f t="shared" si="1"/>
        <v>36800</v>
      </c>
      <c r="J18">
        <f t="shared" si="2"/>
        <v>36800</v>
      </c>
      <c r="K18">
        <f t="shared" si="3"/>
        <v>36800</v>
      </c>
      <c r="L18">
        <f t="shared" si="4"/>
        <v>36800</v>
      </c>
      <c r="M18">
        <f t="shared" si="8"/>
        <v>36800</v>
      </c>
      <c r="N18">
        <f t="shared" si="15"/>
        <v>36800</v>
      </c>
    </row>
    <row r="19" spans="1:15">
      <c r="A19" t="s">
        <v>4</v>
      </c>
      <c r="B19" t="s">
        <v>10</v>
      </c>
      <c r="C19">
        <v>105</v>
      </c>
      <c r="D19">
        <f t="shared" si="5"/>
        <v>8.0000000000000002E-3</v>
      </c>
      <c r="E19">
        <v>45000</v>
      </c>
      <c r="F19">
        <f t="shared" si="6"/>
        <v>41400</v>
      </c>
      <c r="G19">
        <f t="shared" si="7"/>
        <v>82800</v>
      </c>
      <c r="H19">
        <f t="shared" si="0"/>
        <v>41400</v>
      </c>
      <c r="I19">
        <f t="shared" si="1"/>
        <v>41400</v>
      </c>
      <c r="J19">
        <f t="shared" si="2"/>
        <v>41400</v>
      </c>
      <c r="K19">
        <f t="shared" si="3"/>
        <v>41400</v>
      </c>
      <c r="L19">
        <f t="shared" si="4"/>
        <v>41400</v>
      </c>
      <c r="M19">
        <f t="shared" si="8"/>
        <v>41400</v>
      </c>
      <c r="N19">
        <f t="shared" si="15"/>
        <v>41400</v>
      </c>
    </row>
    <row r="20" spans="1:15">
      <c r="A20" t="s">
        <v>4</v>
      </c>
      <c r="B20" t="s">
        <v>10</v>
      </c>
      <c r="C20">
        <v>105</v>
      </c>
      <c r="D20">
        <f t="shared" si="5"/>
        <v>8.0000000000000002E-3</v>
      </c>
      <c r="E20">
        <v>50000</v>
      </c>
      <c r="F20">
        <f t="shared" si="6"/>
        <v>46000</v>
      </c>
      <c r="G20">
        <f t="shared" si="7"/>
        <v>92000</v>
      </c>
      <c r="H20">
        <f t="shared" si="0"/>
        <v>46000</v>
      </c>
      <c r="I20">
        <f t="shared" si="1"/>
        <v>46000</v>
      </c>
      <c r="J20">
        <f t="shared" si="2"/>
        <v>46000</v>
      </c>
      <c r="K20">
        <f t="shared" si="3"/>
        <v>46000</v>
      </c>
      <c r="L20">
        <f t="shared" si="4"/>
        <v>46000</v>
      </c>
      <c r="M20">
        <f t="shared" si="8"/>
        <v>46000</v>
      </c>
      <c r="N20">
        <f t="shared" si="15"/>
        <v>46000</v>
      </c>
    </row>
    <row r="21" spans="1:15">
      <c r="A21" t="s">
        <v>4</v>
      </c>
      <c r="B21" t="s">
        <v>10</v>
      </c>
      <c r="C21">
        <v>105</v>
      </c>
      <c r="D21">
        <f t="shared" si="5"/>
        <v>8.0000000000000002E-3</v>
      </c>
      <c r="E21">
        <v>55000</v>
      </c>
      <c r="F21">
        <f t="shared" si="6"/>
        <v>50600</v>
      </c>
      <c r="G21">
        <f t="shared" si="7"/>
        <v>101200</v>
      </c>
      <c r="H21">
        <f t="shared" ref="H21:H24" si="16">F21</f>
        <v>50600</v>
      </c>
      <c r="I21">
        <f t="shared" ref="I21:I24" si="17">F21</f>
        <v>50600</v>
      </c>
      <c r="J21">
        <f t="shared" ref="J21:J24" si="18">F21</f>
        <v>50600</v>
      </c>
      <c r="K21">
        <f t="shared" ref="K21:K24" si="19">F21</f>
        <v>50600</v>
      </c>
      <c r="L21">
        <f t="shared" ref="L21:L24" si="20">F21</f>
        <v>50600</v>
      </c>
      <c r="M21">
        <f t="shared" ref="M21:M24" si="21">F21</f>
        <v>50600</v>
      </c>
      <c r="N21">
        <f t="shared" ref="N21:N24" si="22">F21</f>
        <v>50600</v>
      </c>
    </row>
    <row r="22" spans="1:15">
      <c r="A22" t="s">
        <v>4</v>
      </c>
      <c r="B22" t="s">
        <v>10</v>
      </c>
      <c r="C22">
        <v>105</v>
      </c>
      <c r="D22">
        <f t="shared" si="5"/>
        <v>8.0000000000000002E-3</v>
      </c>
      <c r="E22">
        <v>60000</v>
      </c>
      <c r="F22">
        <f t="shared" si="6"/>
        <v>55200</v>
      </c>
      <c r="G22">
        <f t="shared" si="7"/>
        <v>110400</v>
      </c>
      <c r="H22">
        <f t="shared" si="16"/>
        <v>55200</v>
      </c>
      <c r="I22">
        <f t="shared" si="17"/>
        <v>55200</v>
      </c>
      <c r="J22">
        <f t="shared" si="18"/>
        <v>55200</v>
      </c>
      <c r="K22">
        <f t="shared" si="19"/>
        <v>55200</v>
      </c>
      <c r="L22">
        <f t="shared" si="20"/>
        <v>55200</v>
      </c>
      <c r="M22">
        <f t="shared" si="21"/>
        <v>55200</v>
      </c>
      <c r="N22">
        <f t="shared" si="22"/>
        <v>55200</v>
      </c>
    </row>
    <row r="23" spans="1:15">
      <c r="A23" t="s">
        <v>4</v>
      </c>
      <c r="B23" t="s">
        <v>10</v>
      </c>
      <c r="C23">
        <v>105</v>
      </c>
      <c r="D23">
        <f t="shared" si="5"/>
        <v>8.0000000000000002E-3</v>
      </c>
      <c r="E23">
        <v>65000</v>
      </c>
      <c r="F23">
        <f t="shared" si="6"/>
        <v>59800</v>
      </c>
      <c r="G23">
        <f t="shared" si="7"/>
        <v>119600</v>
      </c>
      <c r="H23">
        <f t="shared" si="16"/>
        <v>59800</v>
      </c>
      <c r="I23">
        <f t="shared" si="17"/>
        <v>59800</v>
      </c>
      <c r="J23">
        <f t="shared" si="18"/>
        <v>59800</v>
      </c>
      <c r="K23">
        <f t="shared" si="19"/>
        <v>59800</v>
      </c>
      <c r="L23">
        <f t="shared" si="20"/>
        <v>59800</v>
      </c>
      <c r="M23">
        <f t="shared" si="21"/>
        <v>59800</v>
      </c>
      <c r="N23">
        <f t="shared" si="22"/>
        <v>59800</v>
      </c>
    </row>
    <row r="24" spans="1:15">
      <c r="A24" t="s">
        <v>4</v>
      </c>
      <c r="B24" t="s">
        <v>10</v>
      </c>
      <c r="C24">
        <v>105</v>
      </c>
      <c r="D24">
        <f t="shared" si="5"/>
        <v>8.0000000000000002E-3</v>
      </c>
      <c r="E24">
        <v>70000</v>
      </c>
      <c r="F24">
        <f t="shared" si="6"/>
        <v>64400</v>
      </c>
      <c r="G24">
        <f t="shared" si="7"/>
        <v>128800</v>
      </c>
      <c r="H24">
        <f t="shared" si="16"/>
        <v>64400</v>
      </c>
      <c r="I24">
        <f t="shared" si="17"/>
        <v>64400</v>
      </c>
      <c r="J24">
        <f t="shared" si="18"/>
        <v>64400</v>
      </c>
      <c r="K24">
        <f t="shared" si="19"/>
        <v>64400</v>
      </c>
      <c r="L24">
        <f t="shared" si="20"/>
        <v>64400</v>
      </c>
      <c r="M24">
        <f t="shared" si="21"/>
        <v>64400</v>
      </c>
      <c r="N24">
        <f t="shared" si="22"/>
        <v>64400</v>
      </c>
    </row>
    <row r="25" spans="1:15">
      <c r="A25" t="s">
        <v>4</v>
      </c>
      <c r="B25" t="s">
        <v>10</v>
      </c>
      <c r="C25">
        <v>120</v>
      </c>
      <c r="D25">
        <f>D20</f>
        <v>8.0000000000000002E-3</v>
      </c>
      <c r="E25">
        <v>30000</v>
      </c>
      <c r="F25">
        <f t="shared" si="6"/>
        <v>29400</v>
      </c>
      <c r="G25">
        <f t="shared" si="7"/>
        <v>58800</v>
      </c>
      <c r="H25">
        <f t="shared" si="0"/>
        <v>29400</v>
      </c>
      <c r="I25">
        <f t="shared" si="1"/>
        <v>29400</v>
      </c>
      <c r="J25">
        <f t="shared" si="2"/>
        <v>29400</v>
      </c>
      <c r="K25">
        <f t="shared" si="3"/>
        <v>29400</v>
      </c>
      <c r="L25">
        <f t="shared" si="4"/>
        <v>29400</v>
      </c>
      <c r="M25">
        <f t="shared" si="8"/>
        <v>29400</v>
      </c>
      <c r="N25">
        <f t="shared" si="15"/>
        <v>29400</v>
      </c>
      <c r="O25">
        <f t="shared" ref="O25:O47" si="23">F25</f>
        <v>29400</v>
      </c>
    </row>
    <row r="26" spans="1:15">
      <c r="A26" t="s">
        <v>4</v>
      </c>
      <c r="B26" t="s">
        <v>10</v>
      </c>
      <c r="C26">
        <v>120</v>
      </c>
      <c r="D26">
        <f t="shared" si="5"/>
        <v>8.0000000000000002E-3</v>
      </c>
      <c r="E26">
        <v>35000</v>
      </c>
      <c r="F26">
        <f t="shared" si="6"/>
        <v>34300</v>
      </c>
      <c r="G26">
        <f t="shared" si="7"/>
        <v>68600</v>
      </c>
      <c r="H26">
        <f t="shared" si="0"/>
        <v>34300</v>
      </c>
      <c r="I26">
        <f t="shared" si="1"/>
        <v>34300</v>
      </c>
      <c r="J26">
        <f t="shared" si="2"/>
        <v>34300</v>
      </c>
      <c r="K26">
        <f t="shared" si="3"/>
        <v>34300</v>
      </c>
      <c r="L26">
        <f t="shared" si="4"/>
        <v>34300</v>
      </c>
      <c r="M26">
        <f t="shared" si="8"/>
        <v>34300</v>
      </c>
      <c r="N26">
        <f t="shared" si="15"/>
        <v>34300</v>
      </c>
      <c r="O26">
        <f t="shared" si="23"/>
        <v>34300</v>
      </c>
    </row>
    <row r="27" spans="1:15">
      <c r="A27" t="s">
        <v>4</v>
      </c>
      <c r="B27" t="s">
        <v>10</v>
      </c>
      <c r="C27">
        <v>120</v>
      </c>
      <c r="D27">
        <f t="shared" si="5"/>
        <v>8.0000000000000002E-3</v>
      </c>
      <c r="E27">
        <v>40000</v>
      </c>
      <c r="F27">
        <f t="shared" si="6"/>
        <v>39200</v>
      </c>
      <c r="G27">
        <f t="shared" si="7"/>
        <v>78400</v>
      </c>
      <c r="H27">
        <f t="shared" si="0"/>
        <v>39200</v>
      </c>
      <c r="I27">
        <f t="shared" si="1"/>
        <v>39200</v>
      </c>
      <c r="J27">
        <f t="shared" si="2"/>
        <v>39200</v>
      </c>
      <c r="K27">
        <f t="shared" si="3"/>
        <v>39200</v>
      </c>
      <c r="L27">
        <f t="shared" si="4"/>
        <v>39200</v>
      </c>
      <c r="M27">
        <f t="shared" si="8"/>
        <v>39200</v>
      </c>
      <c r="N27">
        <f t="shared" si="15"/>
        <v>39200</v>
      </c>
      <c r="O27">
        <f t="shared" si="23"/>
        <v>39200</v>
      </c>
    </row>
    <row r="28" spans="1:15">
      <c r="A28" t="s">
        <v>4</v>
      </c>
      <c r="B28" t="s">
        <v>10</v>
      </c>
      <c r="C28">
        <v>120</v>
      </c>
      <c r="D28">
        <f t="shared" si="5"/>
        <v>8.0000000000000002E-3</v>
      </c>
      <c r="E28">
        <v>45000</v>
      </c>
      <c r="F28">
        <f t="shared" si="6"/>
        <v>44100</v>
      </c>
      <c r="G28">
        <f t="shared" si="7"/>
        <v>88200</v>
      </c>
      <c r="H28">
        <f t="shared" si="0"/>
        <v>44100</v>
      </c>
      <c r="I28">
        <f t="shared" si="1"/>
        <v>44100</v>
      </c>
      <c r="J28">
        <f t="shared" si="2"/>
        <v>44100</v>
      </c>
      <c r="K28">
        <f t="shared" si="3"/>
        <v>44100</v>
      </c>
      <c r="L28">
        <f t="shared" si="4"/>
        <v>44100</v>
      </c>
      <c r="M28">
        <f t="shared" si="8"/>
        <v>44100</v>
      </c>
      <c r="N28">
        <f t="shared" si="15"/>
        <v>44100</v>
      </c>
      <c r="O28">
        <f t="shared" si="23"/>
        <v>44100</v>
      </c>
    </row>
    <row r="29" spans="1:15">
      <c r="A29" t="s">
        <v>4</v>
      </c>
      <c r="B29" t="s">
        <v>10</v>
      </c>
      <c r="C29">
        <v>120</v>
      </c>
      <c r="D29">
        <f t="shared" si="5"/>
        <v>8.0000000000000002E-3</v>
      </c>
      <c r="E29">
        <v>50000</v>
      </c>
      <c r="F29">
        <f t="shared" si="6"/>
        <v>49000</v>
      </c>
      <c r="G29">
        <f t="shared" si="7"/>
        <v>98000</v>
      </c>
      <c r="H29">
        <f t="shared" si="0"/>
        <v>49000</v>
      </c>
      <c r="I29">
        <f t="shared" si="1"/>
        <v>49000</v>
      </c>
      <c r="J29">
        <f t="shared" si="2"/>
        <v>49000</v>
      </c>
      <c r="K29">
        <f t="shared" si="3"/>
        <v>49000</v>
      </c>
      <c r="L29">
        <f t="shared" si="4"/>
        <v>49000</v>
      </c>
      <c r="M29">
        <f t="shared" si="8"/>
        <v>49000</v>
      </c>
      <c r="N29">
        <f t="shared" si="15"/>
        <v>49000</v>
      </c>
      <c r="O29">
        <f t="shared" si="23"/>
        <v>49000</v>
      </c>
    </row>
    <row r="30" spans="1:15">
      <c r="A30" t="s">
        <v>4</v>
      </c>
      <c r="B30" t="s">
        <v>10</v>
      </c>
      <c r="C30">
        <v>120</v>
      </c>
      <c r="D30">
        <f t="shared" si="5"/>
        <v>8.0000000000000002E-3</v>
      </c>
      <c r="E30">
        <v>55000</v>
      </c>
      <c r="F30">
        <f t="shared" si="6"/>
        <v>53900</v>
      </c>
      <c r="G30">
        <f t="shared" si="7"/>
        <v>107800</v>
      </c>
      <c r="H30">
        <f t="shared" ref="H30:H33" si="24">F30</f>
        <v>53900</v>
      </c>
      <c r="I30">
        <f t="shared" ref="I30:I33" si="25">F30</f>
        <v>53900</v>
      </c>
      <c r="J30">
        <f t="shared" ref="J30:J33" si="26">F30</f>
        <v>53900</v>
      </c>
      <c r="K30">
        <f t="shared" ref="K30:K33" si="27">F30</f>
        <v>53900</v>
      </c>
      <c r="L30">
        <f t="shared" ref="L30:L33" si="28">F30</f>
        <v>53900</v>
      </c>
      <c r="M30">
        <f t="shared" ref="M30:M33" si="29">F30</f>
        <v>53900</v>
      </c>
      <c r="N30">
        <f t="shared" ref="N30:N33" si="30">F30</f>
        <v>53900</v>
      </c>
      <c r="O30">
        <f t="shared" ref="O30:O33" si="31">F30</f>
        <v>53900</v>
      </c>
    </row>
    <row r="31" spans="1:15">
      <c r="A31" t="s">
        <v>4</v>
      </c>
      <c r="B31" t="s">
        <v>10</v>
      </c>
      <c r="C31">
        <v>120</v>
      </c>
      <c r="D31">
        <f t="shared" si="5"/>
        <v>8.0000000000000002E-3</v>
      </c>
      <c r="E31">
        <v>60000</v>
      </c>
      <c r="F31">
        <f t="shared" si="6"/>
        <v>58800</v>
      </c>
      <c r="G31">
        <f t="shared" si="7"/>
        <v>117600</v>
      </c>
      <c r="H31">
        <f t="shared" si="24"/>
        <v>58800</v>
      </c>
      <c r="I31">
        <f t="shared" si="25"/>
        <v>58800</v>
      </c>
      <c r="J31">
        <f t="shared" si="26"/>
        <v>58800</v>
      </c>
      <c r="K31">
        <f t="shared" si="27"/>
        <v>58800</v>
      </c>
      <c r="L31">
        <f t="shared" si="28"/>
        <v>58800</v>
      </c>
      <c r="M31">
        <f t="shared" si="29"/>
        <v>58800</v>
      </c>
      <c r="N31">
        <f t="shared" si="30"/>
        <v>58800</v>
      </c>
      <c r="O31">
        <f t="shared" si="31"/>
        <v>58800</v>
      </c>
    </row>
    <row r="32" spans="1:15">
      <c r="A32" t="s">
        <v>4</v>
      </c>
      <c r="B32" t="s">
        <v>10</v>
      </c>
      <c r="C32">
        <v>120</v>
      </c>
      <c r="D32">
        <f t="shared" si="5"/>
        <v>8.0000000000000002E-3</v>
      </c>
      <c r="E32">
        <v>65000</v>
      </c>
      <c r="F32">
        <f t="shared" si="6"/>
        <v>63700</v>
      </c>
      <c r="G32">
        <f t="shared" si="7"/>
        <v>127400</v>
      </c>
      <c r="H32">
        <f t="shared" si="24"/>
        <v>63700</v>
      </c>
      <c r="I32">
        <f t="shared" si="25"/>
        <v>63700</v>
      </c>
      <c r="J32">
        <f t="shared" si="26"/>
        <v>63700</v>
      </c>
      <c r="K32">
        <f t="shared" si="27"/>
        <v>63700</v>
      </c>
      <c r="L32">
        <f t="shared" si="28"/>
        <v>63700</v>
      </c>
      <c r="M32">
        <f t="shared" si="29"/>
        <v>63700</v>
      </c>
      <c r="N32">
        <f t="shared" si="30"/>
        <v>63700</v>
      </c>
      <c r="O32">
        <f t="shared" si="31"/>
        <v>63700</v>
      </c>
    </row>
    <row r="33" spans="1:17">
      <c r="A33" t="s">
        <v>4</v>
      </c>
      <c r="B33" t="s">
        <v>10</v>
      </c>
      <c r="C33">
        <v>120</v>
      </c>
      <c r="D33">
        <f t="shared" si="5"/>
        <v>8.0000000000000002E-3</v>
      </c>
      <c r="E33">
        <v>70000</v>
      </c>
      <c r="F33">
        <f t="shared" si="6"/>
        <v>68600</v>
      </c>
      <c r="G33">
        <f t="shared" si="7"/>
        <v>137200</v>
      </c>
      <c r="H33">
        <f t="shared" si="24"/>
        <v>68600</v>
      </c>
      <c r="I33">
        <f t="shared" si="25"/>
        <v>68600</v>
      </c>
      <c r="J33">
        <f t="shared" si="26"/>
        <v>68600</v>
      </c>
      <c r="K33">
        <f t="shared" si="27"/>
        <v>68600</v>
      </c>
      <c r="L33">
        <f t="shared" si="28"/>
        <v>68600</v>
      </c>
      <c r="M33">
        <f t="shared" si="29"/>
        <v>68600</v>
      </c>
      <c r="N33">
        <f t="shared" si="30"/>
        <v>68600</v>
      </c>
      <c r="O33">
        <f t="shared" si="31"/>
        <v>68600</v>
      </c>
    </row>
    <row r="34" spans="1:17">
      <c r="A34" t="s">
        <v>4</v>
      </c>
      <c r="B34" t="s">
        <v>10</v>
      </c>
      <c r="C34">
        <v>135</v>
      </c>
      <c r="D34">
        <f>D29</f>
        <v>8.0000000000000002E-3</v>
      </c>
      <c r="E34">
        <v>30000</v>
      </c>
      <c r="F34">
        <f t="shared" si="6"/>
        <v>31200</v>
      </c>
      <c r="G34">
        <f t="shared" si="7"/>
        <v>62400</v>
      </c>
      <c r="H34">
        <f t="shared" si="0"/>
        <v>31200</v>
      </c>
      <c r="I34">
        <f t="shared" si="1"/>
        <v>31200</v>
      </c>
      <c r="J34">
        <f t="shared" si="2"/>
        <v>31200</v>
      </c>
      <c r="K34">
        <f t="shared" si="3"/>
        <v>31200</v>
      </c>
      <c r="L34">
        <f t="shared" si="4"/>
        <v>31200</v>
      </c>
      <c r="M34">
        <f t="shared" si="8"/>
        <v>31200</v>
      </c>
      <c r="N34">
        <f t="shared" si="15"/>
        <v>31200</v>
      </c>
      <c r="O34">
        <f t="shared" si="23"/>
        <v>31200</v>
      </c>
      <c r="P34">
        <f t="shared" ref="P34:P47" si="32">F34</f>
        <v>31200</v>
      </c>
    </row>
    <row r="35" spans="1:17">
      <c r="A35" t="s">
        <v>4</v>
      </c>
      <c r="B35" t="s">
        <v>10</v>
      </c>
      <c r="C35">
        <v>135</v>
      </c>
      <c r="D35">
        <f t="shared" si="5"/>
        <v>8.0000000000000002E-3</v>
      </c>
      <c r="E35">
        <v>35000</v>
      </c>
      <c r="F35">
        <f t="shared" si="6"/>
        <v>36400</v>
      </c>
      <c r="G35">
        <f t="shared" si="7"/>
        <v>72800</v>
      </c>
      <c r="H35">
        <f t="shared" si="0"/>
        <v>36400</v>
      </c>
      <c r="I35">
        <f t="shared" si="1"/>
        <v>36400</v>
      </c>
      <c r="J35">
        <f t="shared" si="2"/>
        <v>36400</v>
      </c>
      <c r="K35">
        <f t="shared" si="3"/>
        <v>36400</v>
      </c>
      <c r="L35">
        <f t="shared" si="4"/>
        <v>36400</v>
      </c>
      <c r="M35">
        <f t="shared" si="8"/>
        <v>36400</v>
      </c>
      <c r="N35">
        <f t="shared" si="15"/>
        <v>36400</v>
      </c>
      <c r="O35">
        <f t="shared" si="23"/>
        <v>36400</v>
      </c>
      <c r="P35">
        <f t="shared" si="32"/>
        <v>36400</v>
      </c>
    </row>
    <row r="36" spans="1:17">
      <c r="A36" t="s">
        <v>4</v>
      </c>
      <c r="B36" t="s">
        <v>10</v>
      </c>
      <c r="C36">
        <v>135</v>
      </c>
      <c r="D36">
        <f t="shared" si="5"/>
        <v>8.0000000000000002E-3</v>
      </c>
      <c r="E36">
        <v>40000</v>
      </c>
      <c r="F36">
        <f t="shared" si="6"/>
        <v>41600</v>
      </c>
      <c r="G36">
        <f t="shared" si="7"/>
        <v>83200</v>
      </c>
      <c r="H36">
        <f t="shared" si="0"/>
        <v>41600</v>
      </c>
      <c r="I36">
        <f t="shared" si="1"/>
        <v>41600</v>
      </c>
      <c r="J36">
        <f t="shared" si="2"/>
        <v>41600</v>
      </c>
      <c r="K36">
        <f t="shared" si="3"/>
        <v>41600</v>
      </c>
      <c r="L36">
        <f t="shared" si="4"/>
        <v>41600</v>
      </c>
      <c r="M36">
        <f t="shared" si="8"/>
        <v>41600</v>
      </c>
      <c r="N36">
        <f t="shared" si="15"/>
        <v>41600</v>
      </c>
      <c r="O36">
        <f t="shared" si="23"/>
        <v>41600</v>
      </c>
      <c r="P36">
        <f t="shared" si="32"/>
        <v>41600</v>
      </c>
    </row>
    <row r="37" spans="1:17">
      <c r="A37" t="s">
        <v>4</v>
      </c>
      <c r="B37" t="s">
        <v>10</v>
      </c>
      <c r="C37">
        <v>135</v>
      </c>
      <c r="D37">
        <f t="shared" si="5"/>
        <v>8.0000000000000002E-3</v>
      </c>
      <c r="E37">
        <v>45000</v>
      </c>
      <c r="F37">
        <f t="shared" si="6"/>
        <v>46800</v>
      </c>
      <c r="G37">
        <f t="shared" si="7"/>
        <v>93600</v>
      </c>
      <c r="H37">
        <f t="shared" si="0"/>
        <v>46800</v>
      </c>
      <c r="I37">
        <f t="shared" si="1"/>
        <v>46800</v>
      </c>
      <c r="J37">
        <f t="shared" si="2"/>
        <v>46800</v>
      </c>
      <c r="K37">
        <f t="shared" si="3"/>
        <v>46800</v>
      </c>
      <c r="L37">
        <f t="shared" si="4"/>
        <v>46800</v>
      </c>
      <c r="M37">
        <f t="shared" si="8"/>
        <v>46800</v>
      </c>
      <c r="N37">
        <f t="shared" si="15"/>
        <v>46800</v>
      </c>
      <c r="O37">
        <f t="shared" si="23"/>
        <v>46800</v>
      </c>
      <c r="P37">
        <f t="shared" si="32"/>
        <v>46800</v>
      </c>
    </row>
    <row r="38" spans="1:17">
      <c r="A38" t="s">
        <v>4</v>
      </c>
      <c r="B38" t="s">
        <v>10</v>
      </c>
      <c r="C38">
        <v>135</v>
      </c>
      <c r="D38">
        <f t="shared" si="5"/>
        <v>8.0000000000000002E-3</v>
      </c>
      <c r="E38">
        <v>50000</v>
      </c>
      <c r="F38">
        <f t="shared" si="6"/>
        <v>52000</v>
      </c>
      <c r="G38">
        <f t="shared" si="7"/>
        <v>104000</v>
      </c>
      <c r="H38">
        <f t="shared" si="0"/>
        <v>52000</v>
      </c>
      <c r="I38">
        <f t="shared" si="1"/>
        <v>52000</v>
      </c>
      <c r="J38">
        <f t="shared" si="2"/>
        <v>52000</v>
      </c>
      <c r="K38">
        <f t="shared" si="3"/>
        <v>52000</v>
      </c>
      <c r="L38">
        <f t="shared" si="4"/>
        <v>52000</v>
      </c>
      <c r="M38">
        <f t="shared" si="8"/>
        <v>52000</v>
      </c>
      <c r="N38">
        <f t="shared" si="15"/>
        <v>52000</v>
      </c>
      <c r="O38">
        <f t="shared" si="23"/>
        <v>52000</v>
      </c>
      <c r="P38">
        <f t="shared" si="32"/>
        <v>52000</v>
      </c>
    </row>
    <row r="39" spans="1:17">
      <c r="A39" t="s">
        <v>4</v>
      </c>
      <c r="B39" t="s">
        <v>10</v>
      </c>
      <c r="C39">
        <v>135</v>
      </c>
      <c r="D39">
        <f t="shared" si="5"/>
        <v>8.0000000000000002E-3</v>
      </c>
      <c r="E39">
        <v>55000</v>
      </c>
      <c r="F39">
        <f t="shared" si="6"/>
        <v>57200</v>
      </c>
      <c r="G39">
        <f t="shared" si="7"/>
        <v>114400</v>
      </c>
      <c r="H39">
        <f t="shared" ref="H39:H42" si="33">F39</f>
        <v>57200</v>
      </c>
      <c r="I39">
        <f t="shared" ref="I39:I42" si="34">F39</f>
        <v>57200</v>
      </c>
      <c r="J39">
        <f t="shared" ref="J39:J42" si="35">F39</f>
        <v>57200</v>
      </c>
      <c r="K39">
        <f t="shared" ref="K39:K42" si="36">F39</f>
        <v>57200</v>
      </c>
      <c r="L39">
        <f t="shared" ref="L39:L42" si="37">F39</f>
        <v>57200</v>
      </c>
      <c r="M39">
        <f t="shared" ref="M39:M42" si="38">F39</f>
        <v>57200</v>
      </c>
      <c r="N39">
        <f t="shared" ref="N39:N42" si="39">F39</f>
        <v>57200</v>
      </c>
      <c r="O39">
        <f t="shared" ref="O39:O42" si="40">F39</f>
        <v>57200</v>
      </c>
      <c r="P39">
        <f t="shared" ref="P39:P42" si="41">F39</f>
        <v>57200</v>
      </c>
    </row>
    <row r="40" spans="1:17">
      <c r="A40" t="s">
        <v>4</v>
      </c>
      <c r="B40" t="s">
        <v>10</v>
      </c>
      <c r="C40">
        <v>135</v>
      </c>
      <c r="D40">
        <f t="shared" si="5"/>
        <v>8.0000000000000002E-3</v>
      </c>
      <c r="E40">
        <v>60000</v>
      </c>
      <c r="F40">
        <f t="shared" si="6"/>
        <v>62400</v>
      </c>
      <c r="G40">
        <f t="shared" si="7"/>
        <v>124800</v>
      </c>
      <c r="H40">
        <f t="shared" si="33"/>
        <v>62400</v>
      </c>
      <c r="I40">
        <f t="shared" si="34"/>
        <v>62400</v>
      </c>
      <c r="J40">
        <f t="shared" si="35"/>
        <v>62400</v>
      </c>
      <c r="K40">
        <f t="shared" si="36"/>
        <v>62400</v>
      </c>
      <c r="L40">
        <f t="shared" si="37"/>
        <v>62400</v>
      </c>
      <c r="M40">
        <f t="shared" si="38"/>
        <v>62400</v>
      </c>
      <c r="N40">
        <f t="shared" si="39"/>
        <v>62400</v>
      </c>
      <c r="O40">
        <f t="shared" si="40"/>
        <v>62400</v>
      </c>
      <c r="P40">
        <f t="shared" si="41"/>
        <v>62400</v>
      </c>
    </row>
    <row r="41" spans="1:17">
      <c r="A41" t="s">
        <v>4</v>
      </c>
      <c r="B41" t="s">
        <v>10</v>
      </c>
      <c r="C41">
        <v>135</v>
      </c>
      <c r="D41">
        <f t="shared" si="5"/>
        <v>8.0000000000000002E-3</v>
      </c>
      <c r="E41">
        <v>65000</v>
      </c>
      <c r="F41">
        <f t="shared" si="6"/>
        <v>67600</v>
      </c>
      <c r="G41">
        <f t="shared" si="7"/>
        <v>135200</v>
      </c>
      <c r="H41">
        <f t="shared" si="33"/>
        <v>67600</v>
      </c>
      <c r="I41">
        <f t="shared" si="34"/>
        <v>67600</v>
      </c>
      <c r="J41">
        <f t="shared" si="35"/>
        <v>67600</v>
      </c>
      <c r="K41">
        <f t="shared" si="36"/>
        <v>67600</v>
      </c>
      <c r="L41">
        <f t="shared" si="37"/>
        <v>67600</v>
      </c>
      <c r="M41">
        <f t="shared" si="38"/>
        <v>67600</v>
      </c>
      <c r="N41">
        <f t="shared" si="39"/>
        <v>67600</v>
      </c>
      <c r="O41">
        <f t="shared" si="40"/>
        <v>67600</v>
      </c>
      <c r="P41">
        <f t="shared" si="41"/>
        <v>67600</v>
      </c>
    </row>
    <row r="42" spans="1:17">
      <c r="A42" t="s">
        <v>4</v>
      </c>
      <c r="B42" t="s">
        <v>10</v>
      </c>
      <c r="C42">
        <v>135</v>
      </c>
      <c r="D42">
        <f t="shared" si="5"/>
        <v>8.0000000000000002E-3</v>
      </c>
      <c r="E42">
        <v>70000</v>
      </c>
      <c r="F42">
        <f t="shared" si="6"/>
        <v>72800</v>
      </c>
      <c r="G42">
        <f t="shared" si="7"/>
        <v>145600</v>
      </c>
      <c r="H42">
        <f t="shared" si="33"/>
        <v>72800</v>
      </c>
      <c r="I42">
        <f t="shared" si="34"/>
        <v>72800</v>
      </c>
      <c r="J42">
        <f t="shared" si="35"/>
        <v>72800</v>
      </c>
      <c r="K42">
        <f t="shared" si="36"/>
        <v>72800</v>
      </c>
      <c r="L42">
        <f t="shared" si="37"/>
        <v>72800</v>
      </c>
      <c r="M42">
        <f t="shared" si="38"/>
        <v>72800</v>
      </c>
      <c r="N42">
        <f t="shared" si="39"/>
        <v>72800</v>
      </c>
      <c r="O42">
        <f t="shared" si="40"/>
        <v>72800</v>
      </c>
      <c r="P42">
        <f t="shared" si="41"/>
        <v>72800</v>
      </c>
    </row>
    <row r="43" spans="1:17">
      <c r="A43" t="s">
        <v>4</v>
      </c>
      <c r="B43" t="s">
        <v>10</v>
      </c>
      <c r="C43">
        <v>150</v>
      </c>
      <c r="D43">
        <f>D38</f>
        <v>8.0000000000000002E-3</v>
      </c>
      <c r="E43">
        <v>30000</v>
      </c>
      <c r="F43">
        <f t="shared" si="6"/>
        <v>33000</v>
      </c>
      <c r="G43">
        <f t="shared" si="7"/>
        <v>66000</v>
      </c>
      <c r="H43">
        <f t="shared" si="0"/>
        <v>33000</v>
      </c>
      <c r="I43">
        <f t="shared" si="1"/>
        <v>33000</v>
      </c>
      <c r="J43">
        <f t="shared" si="2"/>
        <v>33000</v>
      </c>
      <c r="K43">
        <f t="shared" si="3"/>
        <v>33000</v>
      </c>
      <c r="L43">
        <f t="shared" si="4"/>
        <v>33000</v>
      </c>
      <c r="M43">
        <f t="shared" si="8"/>
        <v>33000</v>
      </c>
      <c r="N43">
        <f t="shared" si="15"/>
        <v>33000</v>
      </c>
      <c r="O43">
        <f t="shared" si="23"/>
        <v>33000</v>
      </c>
      <c r="P43">
        <f t="shared" si="32"/>
        <v>33000</v>
      </c>
      <c r="Q43">
        <f t="shared" ref="Q43:Q47" si="42">F43</f>
        <v>33000</v>
      </c>
    </row>
    <row r="44" spans="1:17">
      <c r="A44" t="s">
        <v>4</v>
      </c>
      <c r="B44" t="s">
        <v>10</v>
      </c>
      <c r="C44">
        <v>150</v>
      </c>
      <c r="D44">
        <f t="shared" si="5"/>
        <v>8.0000000000000002E-3</v>
      </c>
      <c r="E44">
        <v>35000</v>
      </c>
      <c r="F44">
        <f t="shared" si="6"/>
        <v>38500</v>
      </c>
      <c r="G44">
        <f t="shared" si="7"/>
        <v>77000</v>
      </c>
      <c r="H44">
        <f t="shared" si="0"/>
        <v>38500</v>
      </c>
      <c r="I44">
        <f t="shared" si="1"/>
        <v>38500</v>
      </c>
      <c r="J44">
        <f t="shared" si="2"/>
        <v>38500</v>
      </c>
      <c r="K44">
        <f t="shared" si="3"/>
        <v>38500</v>
      </c>
      <c r="L44">
        <f t="shared" si="4"/>
        <v>38500</v>
      </c>
      <c r="M44">
        <f t="shared" si="8"/>
        <v>38500</v>
      </c>
      <c r="N44">
        <f t="shared" si="15"/>
        <v>38500</v>
      </c>
      <c r="O44">
        <f t="shared" si="23"/>
        <v>38500</v>
      </c>
      <c r="P44">
        <f t="shared" si="32"/>
        <v>38500</v>
      </c>
      <c r="Q44">
        <f t="shared" si="42"/>
        <v>38500</v>
      </c>
    </row>
    <row r="45" spans="1:17">
      <c r="A45" t="s">
        <v>4</v>
      </c>
      <c r="B45" t="s">
        <v>10</v>
      </c>
      <c r="C45">
        <v>150</v>
      </c>
      <c r="D45">
        <f t="shared" si="5"/>
        <v>8.0000000000000002E-3</v>
      </c>
      <c r="E45">
        <v>40000</v>
      </c>
      <c r="F45">
        <f t="shared" si="6"/>
        <v>44000</v>
      </c>
      <c r="G45">
        <f t="shared" si="7"/>
        <v>88000</v>
      </c>
      <c r="H45">
        <f t="shared" si="0"/>
        <v>44000</v>
      </c>
      <c r="I45">
        <f t="shared" si="1"/>
        <v>44000</v>
      </c>
      <c r="J45">
        <f t="shared" si="2"/>
        <v>44000</v>
      </c>
      <c r="K45">
        <f t="shared" si="3"/>
        <v>44000</v>
      </c>
      <c r="L45">
        <f t="shared" si="4"/>
        <v>44000</v>
      </c>
      <c r="M45">
        <f t="shared" si="8"/>
        <v>44000</v>
      </c>
      <c r="N45">
        <f t="shared" si="15"/>
        <v>44000</v>
      </c>
      <c r="O45">
        <f t="shared" si="23"/>
        <v>44000</v>
      </c>
      <c r="P45">
        <f t="shared" si="32"/>
        <v>44000</v>
      </c>
      <c r="Q45">
        <f t="shared" si="42"/>
        <v>44000</v>
      </c>
    </row>
    <row r="46" spans="1:17">
      <c r="A46" t="s">
        <v>4</v>
      </c>
      <c r="B46" t="s">
        <v>10</v>
      </c>
      <c r="C46">
        <v>150</v>
      </c>
      <c r="D46">
        <f t="shared" si="5"/>
        <v>8.0000000000000002E-3</v>
      </c>
      <c r="E46">
        <v>45000</v>
      </c>
      <c r="F46">
        <f t="shared" si="6"/>
        <v>49500</v>
      </c>
      <c r="G46">
        <f t="shared" si="7"/>
        <v>99000</v>
      </c>
      <c r="H46">
        <f t="shared" si="0"/>
        <v>49500</v>
      </c>
      <c r="I46">
        <f t="shared" si="1"/>
        <v>49500</v>
      </c>
      <c r="J46">
        <f t="shared" si="2"/>
        <v>49500</v>
      </c>
      <c r="K46">
        <f t="shared" si="3"/>
        <v>49500</v>
      </c>
      <c r="L46">
        <f t="shared" si="4"/>
        <v>49500</v>
      </c>
      <c r="M46">
        <f t="shared" si="8"/>
        <v>49500</v>
      </c>
      <c r="N46">
        <f t="shared" si="15"/>
        <v>49500</v>
      </c>
      <c r="O46">
        <f t="shared" si="23"/>
        <v>49500</v>
      </c>
      <c r="P46">
        <f t="shared" si="32"/>
        <v>49500</v>
      </c>
      <c r="Q46">
        <f t="shared" si="42"/>
        <v>49500</v>
      </c>
    </row>
    <row r="47" spans="1:17">
      <c r="A47" t="s">
        <v>4</v>
      </c>
      <c r="B47" t="s">
        <v>10</v>
      </c>
      <c r="C47">
        <v>150</v>
      </c>
      <c r="D47">
        <f t="shared" si="5"/>
        <v>8.0000000000000002E-3</v>
      </c>
      <c r="E47">
        <v>50000</v>
      </c>
      <c r="F47">
        <f t="shared" si="6"/>
        <v>55000</v>
      </c>
      <c r="G47">
        <f t="shared" si="7"/>
        <v>110000</v>
      </c>
      <c r="H47">
        <f t="shared" si="0"/>
        <v>55000</v>
      </c>
      <c r="I47">
        <f t="shared" si="1"/>
        <v>55000</v>
      </c>
      <c r="J47">
        <f t="shared" si="2"/>
        <v>55000</v>
      </c>
      <c r="K47">
        <f t="shared" si="3"/>
        <v>55000</v>
      </c>
      <c r="L47">
        <f t="shared" si="4"/>
        <v>55000</v>
      </c>
      <c r="M47">
        <f t="shared" si="8"/>
        <v>55000</v>
      </c>
      <c r="N47">
        <f t="shared" si="15"/>
        <v>55000</v>
      </c>
      <c r="O47">
        <f t="shared" si="23"/>
        <v>55000</v>
      </c>
      <c r="P47">
        <f t="shared" si="32"/>
        <v>55000</v>
      </c>
      <c r="Q47">
        <f t="shared" si="42"/>
        <v>55000</v>
      </c>
    </row>
    <row r="48" spans="1:17">
      <c r="A48" t="s">
        <v>4</v>
      </c>
      <c r="B48" t="s">
        <v>10</v>
      </c>
      <c r="C48">
        <v>150</v>
      </c>
      <c r="D48">
        <f t="shared" si="5"/>
        <v>8.0000000000000002E-3</v>
      </c>
      <c r="E48">
        <v>55000</v>
      </c>
      <c r="F48">
        <f t="shared" si="6"/>
        <v>60500</v>
      </c>
      <c r="G48">
        <f t="shared" si="7"/>
        <v>121000</v>
      </c>
      <c r="H48">
        <f t="shared" ref="H48:H51" si="43">F48</f>
        <v>60500</v>
      </c>
      <c r="I48">
        <f t="shared" ref="I48:I51" si="44">F48</f>
        <v>60500</v>
      </c>
      <c r="J48">
        <f t="shared" ref="J48:J51" si="45">F48</f>
        <v>60500</v>
      </c>
      <c r="K48">
        <f t="shared" ref="K48:K51" si="46">F48</f>
        <v>60500</v>
      </c>
      <c r="L48">
        <f t="shared" ref="L48:L51" si="47">F48</f>
        <v>60500</v>
      </c>
      <c r="M48">
        <f t="shared" ref="M48:M51" si="48">F48</f>
        <v>60500</v>
      </c>
      <c r="N48">
        <f t="shared" ref="N48:N51" si="49">F48</f>
        <v>60500</v>
      </c>
      <c r="O48">
        <f t="shared" ref="O48:O51" si="50">F48</f>
        <v>60500</v>
      </c>
      <c r="P48">
        <f t="shared" ref="P48:P51" si="51">F48</f>
        <v>60500</v>
      </c>
      <c r="Q48">
        <f t="shared" ref="Q48:Q51" si="52">F48</f>
        <v>60500</v>
      </c>
    </row>
    <row r="49" spans="1:18">
      <c r="A49" t="s">
        <v>4</v>
      </c>
      <c r="B49" t="s">
        <v>10</v>
      </c>
      <c r="C49">
        <v>150</v>
      </c>
      <c r="D49">
        <f t="shared" si="5"/>
        <v>8.0000000000000002E-3</v>
      </c>
      <c r="E49">
        <v>60000</v>
      </c>
      <c r="F49">
        <f t="shared" si="6"/>
        <v>66000</v>
      </c>
      <c r="G49">
        <f t="shared" si="7"/>
        <v>132000</v>
      </c>
      <c r="H49">
        <f t="shared" si="43"/>
        <v>66000</v>
      </c>
      <c r="I49">
        <f t="shared" si="44"/>
        <v>66000</v>
      </c>
      <c r="J49">
        <f t="shared" si="45"/>
        <v>66000</v>
      </c>
      <c r="K49">
        <f t="shared" si="46"/>
        <v>66000</v>
      </c>
      <c r="L49">
        <f t="shared" si="47"/>
        <v>66000</v>
      </c>
      <c r="M49">
        <f t="shared" si="48"/>
        <v>66000</v>
      </c>
      <c r="N49">
        <f t="shared" si="49"/>
        <v>66000</v>
      </c>
      <c r="O49">
        <f t="shared" si="50"/>
        <v>66000</v>
      </c>
      <c r="P49">
        <f t="shared" si="51"/>
        <v>66000</v>
      </c>
      <c r="Q49">
        <f t="shared" si="52"/>
        <v>66000</v>
      </c>
    </row>
    <row r="50" spans="1:18">
      <c r="A50" t="s">
        <v>4</v>
      </c>
      <c r="B50" t="s">
        <v>10</v>
      </c>
      <c r="C50">
        <v>150</v>
      </c>
      <c r="D50">
        <f t="shared" si="5"/>
        <v>8.0000000000000002E-3</v>
      </c>
      <c r="E50">
        <v>65000</v>
      </c>
      <c r="F50">
        <f t="shared" si="6"/>
        <v>71500</v>
      </c>
      <c r="G50">
        <f t="shared" si="7"/>
        <v>143000</v>
      </c>
      <c r="H50">
        <f t="shared" si="43"/>
        <v>71500</v>
      </c>
      <c r="I50">
        <f t="shared" si="44"/>
        <v>71500</v>
      </c>
      <c r="J50">
        <f t="shared" si="45"/>
        <v>71500</v>
      </c>
      <c r="K50">
        <f t="shared" si="46"/>
        <v>71500</v>
      </c>
      <c r="L50">
        <f t="shared" si="47"/>
        <v>71500</v>
      </c>
      <c r="M50">
        <f t="shared" si="48"/>
        <v>71500</v>
      </c>
      <c r="N50">
        <f t="shared" si="49"/>
        <v>71500</v>
      </c>
      <c r="O50">
        <f t="shared" si="50"/>
        <v>71500</v>
      </c>
      <c r="P50">
        <f t="shared" si="51"/>
        <v>71500</v>
      </c>
      <c r="Q50">
        <f t="shared" si="52"/>
        <v>71500</v>
      </c>
    </row>
    <row r="51" spans="1:18">
      <c r="A51" t="s">
        <v>4</v>
      </c>
      <c r="B51" t="s">
        <v>10</v>
      </c>
      <c r="C51">
        <v>150</v>
      </c>
      <c r="D51">
        <f t="shared" si="5"/>
        <v>8.0000000000000002E-3</v>
      </c>
      <c r="E51">
        <v>70000</v>
      </c>
      <c r="F51">
        <f t="shared" si="6"/>
        <v>77000</v>
      </c>
      <c r="G51">
        <f t="shared" si="7"/>
        <v>154000</v>
      </c>
      <c r="H51">
        <f t="shared" si="43"/>
        <v>77000</v>
      </c>
      <c r="I51">
        <f t="shared" si="44"/>
        <v>77000</v>
      </c>
      <c r="J51">
        <f t="shared" si="45"/>
        <v>77000</v>
      </c>
      <c r="K51">
        <f t="shared" si="46"/>
        <v>77000</v>
      </c>
      <c r="L51">
        <f t="shared" si="47"/>
        <v>77000</v>
      </c>
      <c r="M51">
        <f t="shared" si="48"/>
        <v>77000</v>
      </c>
      <c r="N51">
        <f t="shared" si="49"/>
        <v>77000</v>
      </c>
      <c r="O51">
        <f t="shared" si="50"/>
        <v>77000</v>
      </c>
      <c r="P51">
        <f t="shared" si="51"/>
        <v>77000</v>
      </c>
      <c r="Q51">
        <f t="shared" si="52"/>
        <v>77000</v>
      </c>
    </row>
    <row r="52" spans="1:18">
      <c r="A52" t="s">
        <v>4</v>
      </c>
      <c r="B52" t="s">
        <v>10</v>
      </c>
      <c r="C52">
        <v>165</v>
      </c>
      <c r="D52">
        <f t="shared" si="5"/>
        <v>8.0000000000000002E-3</v>
      </c>
      <c r="E52">
        <v>55000</v>
      </c>
      <c r="F52">
        <f t="shared" si="6"/>
        <v>63800</v>
      </c>
      <c r="G52">
        <f t="shared" si="7"/>
        <v>127600</v>
      </c>
      <c r="H52">
        <f t="shared" ref="H52:H54" si="53">F52</f>
        <v>63800</v>
      </c>
      <c r="I52">
        <f t="shared" ref="I52:I54" si="54">F52</f>
        <v>63800</v>
      </c>
      <c r="J52">
        <f t="shared" ref="J52:J54" si="55">F52</f>
        <v>63800</v>
      </c>
      <c r="K52">
        <f t="shared" ref="K52:K54" si="56">F52</f>
        <v>63800</v>
      </c>
      <c r="L52">
        <f t="shared" ref="L52:L54" si="57">F52</f>
        <v>63800</v>
      </c>
      <c r="M52">
        <f t="shared" ref="M52:M54" si="58">F52</f>
        <v>63800</v>
      </c>
      <c r="N52">
        <f t="shared" ref="N52:N54" si="59">F52</f>
        <v>63800</v>
      </c>
      <c r="O52">
        <f t="shared" ref="O52:O54" si="60">F52</f>
        <v>63800</v>
      </c>
      <c r="P52">
        <f t="shared" ref="P52:P54" si="61">F52</f>
        <v>63800</v>
      </c>
      <c r="Q52">
        <f t="shared" ref="Q52:Q54" si="62">F52</f>
        <v>63800</v>
      </c>
      <c r="R52">
        <f t="shared" ref="R52:R54" si="63">F52</f>
        <v>63800</v>
      </c>
    </row>
    <row r="53" spans="1:18">
      <c r="A53" t="s">
        <v>4</v>
      </c>
      <c r="B53" t="s">
        <v>10</v>
      </c>
      <c r="C53">
        <v>165</v>
      </c>
      <c r="D53">
        <f t="shared" si="5"/>
        <v>8.0000000000000002E-3</v>
      </c>
      <c r="E53">
        <v>60000</v>
      </c>
      <c r="F53">
        <f t="shared" si="6"/>
        <v>69600</v>
      </c>
      <c r="G53">
        <f t="shared" si="7"/>
        <v>139200</v>
      </c>
      <c r="H53">
        <f t="shared" si="53"/>
        <v>69600</v>
      </c>
      <c r="I53">
        <f t="shared" si="54"/>
        <v>69600</v>
      </c>
      <c r="J53">
        <f t="shared" si="55"/>
        <v>69600</v>
      </c>
      <c r="K53">
        <f t="shared" si="56"/>
        <v>69600</v>
      </c>
      <c r="L53">
        <f t="shared" si="57"/>
        <v>69600</v>
      </c>
      <c r="M53">
        <f t="shared" si="58"/>
        <v>69600</v>
      </c>
      <c r="N53">
        <f t="shared" si="59"/>
        <v>69600</v>
      </c>
      <c r="O53">
        <f t="shared" si="60"/>
        <v>69600</v>
      </c>
      <c r="P53">
        <f t="shared" si="61"/>
        <v>69600</v>
      </c>
      <c r="Q53">
        <f t="shared" si="62"/>
        <v>69600</v>
      </c>
      <c r="R53">
        <f t="shared" si="63"/>
        <v>69600</v>
      </c>
    </row>
    <row r="54" spans="1:18">
      <c r="A54" t="s">
        <v>4</v>
      </c>
      <c r="B54" t="s">
        <v>10</v>
      </c>
      <c r="C54">
        <v>165</v>
      </c>
      <c r="D54">
        <f t="shared" si="5"/>
        <v>8.0000000000000002E-3</v>
      </c>
      <c r="E54">
        <v>65000</v>
      </c>
      <c r="F54">
        <f t="shared" si="6"/>
        <v>75400</v>
      </c>
      <c r="G54">
        <f t="shared" si="7"/>
        <v>150800</v>
      </c>
      <c r="H54">
        <f t="shared" si="53"/>
        <v>75400</v>
      </c>
      <c r="I54">
        <f t="shared" si="54"/>
        <v>75400</v>
      </c>
      <c r="J54">
        <f t="shared" si="55"/>
        <v>75400</v>
      </c>
      <c r="K54">
        <f t="shared" si="56"/>
        <v>75400</v>
      </c>
      <c r="L54">
        <f t="shared" si="57"/>
        <v>75400</v>
      </c>
      <c r="M54">
        <f t="shared" si="58"/>
        <v>75400</v>
      </c>
      <c r="N54">
        <f t="shared" si="59"/>
        <v>75400</v>
      </c>
      <c r="O54">
        <f t="shared" si="60"/>
        <v>75400</v>
      </c>
      <c r="P54">
        <f t="shared" si="61"/>
        <v>75400</v>
      </c>
      <c r="Q54">
        <f t="shared" si="62"/>
        <v>75400</v>
      </c>
      <c r="R54">
        <f t="shared" si="63"/>
        <v>75400</v>
      </c>
    </row>
    <row r="55" spans="1:18">
      <c r="A55" t="s">
        <v>4</v>
      </c>
      <c r="B55" t="s">
        <v>10</v>
      </c>
      <c r="C55">
        <v>165</v>
      </c>
      <c r="D55">
        <f t="shared" si="5"/>
        <v>8.0000000000000002E-3</v>
      </c>
      <c r="E55">
        <v>70000</v>
      </c>
      <c r="F55">
        <f t="shared" si="6"/>
        <v>81200</v>
      </c>
      <c r="G55">
        <f t="shared" si="7"/>
        <v>162400</v>
      </c>
      <c r="H55">
        <f t="shared" ref="H55" si="64">F55</f>
        <v>81200</v>
      </c>
      <c r="I55">
        <f t="shared" ref="I55" si="65">F55</f>
        <v>81200</v>
      </c>
      <c r="J55">
        <f t="shared" ref="J55" si="66">F55</f>
        <v>81200</v>
      </c>
      <c r="K55">
        <f t="shared" ref="K55" si="67">F55</f>
        <v>81200</v>
      </c>
      <c r="L55">
        <f t="shared" ref="L55" si="68">F55</f>
        <v>81200</v>
      </c>
      <c r="M55">
        <f t="shared" ref="M55" si="69">F55</f>
        <v>81200</v>
      </c>
      <c r="N55">
        <f t="shared" ref="N55" si="70">F55</f>
        <v>81200</v>
      </c>
      <c r="O55">
        <f t="shared" ref="O55" si="71">F55</f>
        <v>81200</v>
      </c>
      <c r="P55">
        <f t="shared" ref="P55" si="72">F55</f>
        <v>81200</v>
      </c>
      <c r="Q55">
        <f t="shared" ref="Q55" si="73">F55</f>
        <v>81200</v>
      </c>
      <c r="R55">
        <f t="shared" ref="R55" si="74">F55</f>
        <v>81200</v>
      </c>
    </row>
  </sheetData>
  <mergeCells count="7">
    <mergeCell ref="H1:R1"/>
    <mergeCell ref="A1:A2"/>
    <mergeCell ref="B1:B2"/>
    <mergeCell ref="C1:C2"/>
    <mergeCell ref="E1:E2"/>
    <mergeCell ref="F1:F2"/>
    <mergeCell ref="G1:G2"/>
  </mergeCells>
  <pageMargins left="0.7" right="0.7" top="0.75" bottom="0.75" header="0.3" footer="0.3"/>
  <ignoredErrors>
    <ignoredError sqref="D16 D25 D34 D43" formula="1"/>
  </ignoredErrors>
</worksheet>
</file>

<file path=xl/worksheets/sheet2.xml><?xml version="1.0" encoding="utf-8"?>
<worksheet xmlns="http://schemas.openxmlformats.org/spreadsheetml/2006/main" xmlns:r="http://schemas.openxmlformats.org/officeDocument/2006/relationships">
  <dimension ref="A2:I101"/>
  <sheetViews>
    <sheetView tabSelected="1" workbookViewId="0">
      <selection activeCell="B3" sqref="B3"/>
    </sheetView>
  </sheetViews>
  <sheetFormatPr defaultRowHeight="15"/>
  <cols>
    <col min="1" max="1" width="12.42578125" customWidth="1"/>
    <col min="2" max="2" width="18.28515625" customWidth="1"/>
    <col min="3" max="3" width="19.140625" customWidth="1"/>
    <col min="4" max="4" width="30" customWidth="1"/>
    <col min="5" max="5" width="12.5703125" customWidth="1"/>
    <col min="6" max="6" width="18.5703125" customWidth="1"/>
    <col min="7" max="7" width="15.140625" customWidth="1"/>
    <col min="8" max="8" width="10.85546875" customWidth="1"/>
    <col min="9" max="9" width="14.5703125" customWidth="1"/>
  </cols>
  <sheetData>
    <row r="2" spans="1:9">
      <c r="B2" s="50" t="s">
        <v>78</v>
      </c>
      <c r="C2" s="50"/>
      <c r="D2" s="50"/>
      <c r="E2" s="50"/>
      <c r="F2" s="50"/>
      <c r="G2" s="50"/>
      <c r="H2" s="50"/>
      <c r="I2" s="50"/>
    </row>
    <row r="4" spans="1:9" ht="45">
      <c r="A4" s="4" t="s">
        <v>28</v>
      </c>
      <c r="B4" s="18" t="s">
        <v>45</v>
      </c>
      <c r="C4" s="18" t="s">
        <v>8</v>
      </c>
      <c r="D4" s="18" t="s">
        <v>2</v>
      </c>
      <c r="E4" s="18" t="s">
        <v>0</v>
      </c>
      <c r="F4" s="18" t="s">
        <v>52</v>
      </c>
      <c r="G4" s="18" t="s">
        <v>46</v>
      </c>
      <c r="H4" s="18" t="s">
        <v>77</v>
      </c>
      <c r="I4" s="18" t="s">
        <v>51</v>
      </c>
    </row>
    <row r="5" spans="1:9">
      <c r="B5" s="36" t="s">
        <v>99</v>
      </c>
      <c r="H5" s="11"/>
      <c r="I5" s="8"/>
    </row>
    <row r="6" spans="1:9" s="10" customFormat="1">
      <c r="A6" s="47" t="s">
        <v>80</v>
      </c>
      <c r="B6" s="19" t="s">
        <v>47</v>
      </c>
      <c r="C6" s="20" t="s">
        <v>9</v>
      </c>
      <c r="D6" s="20" t="s">
        <v>49</v>
      </c>
      <c r="E6" s="20" t="s">
        <v>50</v>
      </c>
      <c r="F6" s="21">
        <v>0.02</v>
      </c>
      <c r="G6" s="20" t="s">
        <v>50</v>
      </c>
      <c r="H6" s="20">
        <v>1</v>
      </c>
      <c r="I6" s="22" t="s">
        <v>79</v>
      </c>
    </row>
    <row r="7" spans="1:9" s="10" customFormat="1">
      <c r="A7" s="48"/>
      <c r="B7" s="23" t="s">
        <v>92</v>
      </c>
      <c r="C7" s="24" t="s">
        <v>10</v>
      </c>
      <c r="D7" s="24" t="s">
        <v>53</v>
      </c>
      <c r="E7" s="24" t="s">
        <v>54</v>
      </c>
      <c r="F7" s="25">
        <v>2.4E-2</v>
      </c>
      <c r="G7" s="24" t="s">
        <v>55</v>
      </c>
      <c r="H7" s="24">
        <v>2</v>
      </c>
      <c r="I7" s="26" t="s">
        <v>79</v>
      </c>
    </row>
    <row r="8" spans="1:9" s="10" customFormat="1">
      <c r="A8" s="49"/>
      <c r="B8" s="27" t="s">
        <v>48</v>
      </c>
      <c r="C8" s="28" t="s">
        <v>9</v>
      </c>
      <c r="D8" s="28" t="s">
        <v>53</v>
      </c>
      <c r="E8" s="28" t="s">
        <v>50</v>
      </c>
      <c r="F8" s="29">
        <v>2.4E-2</v>
      </c>
      <c r="G8" s="28" t="s">
        <v>50</v>
      </c>
      <c r="H8" s="28">
        <v>1</v>
      </c>
      <c r="I8" s="30" t="s">
        <v>79</v>
      </c>
    </row>
    <row r="9" spans="1:9" s="10" customFormat="1">
      <c r="I9" s="24"/>
    </row>
    <row r="10" spans="1:9" s="10" customFormat="1">
      <c r="A10" s="47" t="s">
        <v>81</v>
      </c>
      <c r="B10" s="19" t="s">
        <v>56</v>
      </c>
      <c r="C10" s="20" t="s">
        <v>9</v>
      </c>
      <c r="D10" s="20" t="s">
        <v>49</v>
      </c>
      <c r="E10" s="20" t="s">
        <v>50</v>
      </c>
      <c r="F10" s="31">
        <v>0.02</v>
      </c>
      <c r="G10" s="20" t="s">
        <v>50</v>
      </c>
      <c r="H10" s="20">
        <v>1</v>
      </c>
      <c r="I10" s="22" t="s">
        <v>79</v>
      </c>
    </row>
    <row r="11" spans="1:9" s="10" customFormat="1">
      <c r="A11" s="48"/>
      <c r="B11" s="23" t="s">
        <v>93</v>
      </c>
      <c r="C11" s="24" t="s">
        <v>10</v>
      </c>
      <c r="D11" s="24" t="s">
        <v>53</v>
      </c>
      <c r="E11" s="24" t="s">
        <v>54</v>
      </c>
      <c r="F11" s="32">
        <v>2.1999999999999999E-2</v>
      </c>
      <c r="G11" s="24" t="s">
        <v>55</v>
      </c>
      <c r="H11" s="24">
        <v>2</v>
      </c>
      <c r="I11" s="26" t="s">
        <v>79</v>
      </c>
    </row>
    <row r="12" spans="1:9" s="10" customFormat="1">
      <c r="A12" s="49"/>
      <c r="B12" s="27" t="s">
        <v>57</v>
      </c>
      <c r="C12" s="28" t="s">
        <v>9</v>
      </c>
      <c r="D12" s="28" t="s">
        <v>53</v>
      </c>
      <c r="E12" s="28" t="s">
        <v>50</v>
      </c>
      <c r="F12" s="33">
        <v>2.1999999999999999E-2</v>
      </c>
      <c r="G12" s="28" t="s">
        <v>50</v>
      </c>
      <c r="H12" s="28">
        <v>1</v>
      </c>
      <c r="I12" s="30" t="s">
        <v>79</v>
      </c>
    </row>
    <row r="13" spans="1:9" s="10" customFormat="1">
      <c r="F13" s="34"/>
      <c r="I13" s="24"/>
    </row>
    <row r="14" spans="1:9" s="10" customFormat="1">
      <c r="A14" s="47" t="s">
        <v>82</v>
      </c>
      <c r="B14" s="19" t="s">
        <v>58</v>
      </c>
      <c r="C14" s="20" t="s">
        <v>9</v>
      </c>
      <c r="D14" s="20" t="s">
        <v>49</v>
      </c>
      <c r="E14" s="20" t="s">
        <v>50</v>
      </c>
      <c r="F14" s="31">
        <v>1.9E-2</v>
      </c>
      <c r="G14" s="20" t="s">
        <v>50</v>
      </c>
      <c r="H14" s="20">
        <v>1</v>
      </c>
      <c r="I14" s="22" t="s">
        <v>79</v>
      </c>
    </row>
    <row r="15" spans="1:9" s="10" customFormat="1">
      <c r="A15" s="48"/>
      <c r="B15" s="23" t="s">
        <v>94</v>
      </c>
      <c r="C15" s="24" t="s">
        <v>10</v>
      </c>
      <c r="D15" s="24" t="s">
        <v>53</v>
      </c>
      <c r="E15" s="24" t="s">
        <v>54</v>
      </c>
      <c r="F15" s="32">
        <v>0.02</v>
      </c>
      <c r="G15" s="24" t="s">
        <v>55</v>
      </c>
      <c r="H15" s="24">
        <v>2</v>
      </c>
      <c r="I15" s="26" t="s">
        <v>79</v>
      </c>
    </row>
    <row r="16" spans="1:9" s="10" customFormat="1">
      <c r="A16" s="49"/>
      <c r="B16" s="27" t="s">
        <v>59</v>
      </c>
      <c r="C16" s="28" t="s">
        <v>9</v>
      </c>
      <c r="D16" s="28" t="s">
        <v>53</v>
      </c>
      <c r="E16" s="28" t="s">
        <v>50</v>
      </c>
      <c r="F16" s="33">
        <v>0.02</v>
      </c>
      <c r="G16" s="28" t="s">
        <v>50</v>
      </c>
      <c r="H16" s="28">
        <v>1</v>
      </c>
      <c r="I16" s="30" t="s">
        <v>79</v>
      </c>
    </row>
    <row r="17" spans="1:9" s="10" customFormat="1">
      <c r="F17" s="34"/>
      <c r="I17" s="24"/>
    </row>
    <row r="18" spans="1:9" s="10" customFormat="1">
      <c r="A18" s="47" t="s">
        <v>83</v>
      </c>
      <c r="B18" s="19" t="s">
        <v>60</v>
      </c>
      <c r="C18" s="20" t="s">
        <v>9</v>
      </c>
      <c r="D18" s="20" t="s">
        <v>49</v>
      </c>
      <c r="E18" s="20" t="s">
        <v>50</v>
      </c>
      <c r="F18" s="31">
        <v>1.7999999999999999E-2</v>
      </c>
      <c r="G18" s="20" t="s">
        <v>50</v>
      </c>
      <c r="H18" s="20">
        <v>1</v>
      </c>
      <c r="I18" s="22" t="s">
        <v>79</v>
      </c>
    </row>
    <row r="19" spans="1:9" s="10" customFormat="1">
      <c r="A19" s="48"/>
      <c r="B19" s="23" t="s">
        <v>95</v>
      </c>
      <c r="C19" s="24" t="s">
        <v>10</v>
      </c>
      <c r="D19" s="24" t="s">
        <v>53</v>
      </c>
      <c r="E19" s="24" t="s">
        <v>54</v>
      </c>
      <c r="F19" s="32">
        <v>1.7999999999999999E-2</v>
      </c>
      <c r="G19" s="24" t="s">
        <v>55</v>
      </c>
      <c r="H19" s="24">
        <v>2</v>
      </c>
      <c r="I19" s="26" t="s">
        <v>79</v>
      </c>
    </row>
    <row r="20" spans="1:9" s="10" customFormat="1">
      <c r="A20" s="49"/>
      <c r="B20" s="27" t="s">
        <v>61</v>
      </c>
      <c r="C20" s="28" t="s">
        <v>9</v>
      </c>
      <c r="D20" s="28" t="s">
        <v>53</v>
      </c>
      <c r="E20" s="28" t="s">
        <v>50</v>
      </c>
      <c r="F20" s="33">
        <v>1.7999999999999999E-2</v>
      </c>
      <c r="G20" s="28" t="s">
        <v>50</v>
      </c>
      <c r="H20" s="28">
        <v>1</v>
      </c>
      <c r="I20" s="30" t="s">
        <v>79</v>
      </c>
    </row>
    <row r="21" spans="1:9" s="10" customFormat="1">
      <c r="F21" s="34"/>
      <c r="I21" s="24"/>
    </row>
    <row r="22" spans="1:9" s="10" customFormat="1">
      <c r="A22" s="47" t="s">
        <v>84</v>
      </c>
      <c r="B22" s="19" t="s">
        <v>62</v>
      </c>
      <c r="C22" s="20" t="s">
        <v>9</v>
      </c>
      <c r="D22" s="20" t="s">
        <v>64</v>
      </c>
      <c r="E22" s="20" t="s">
        <v>50</v>
      </c>
      <c r="F22" s="31">
        <v>1.7000000000000001E-2</v>
      </c>
      <c r="G22" s="20" t="s">
        <v>50</v>
      </c>
      <c r="H22" s="20">
        <v>1</v>
      </c>
      <c r="I22" s="22" t="s">
        <v>79</v>
      </c>
    </row>
    <row r="23" spans="1:9" s="10" customFormat="1">
      <c r="A23" s="48"/>
      <c r="B23" s="23" t="s">
        <v>96</v>
      </c>
      <c r="C23" s="24" t="s">
        <v>10</v>
      </c>
      <c r="D23" s="24" t="s">
        <v>53</v>
      </c>
      <c r="E23" s="24" t="s">
        <v>54</v>
      </c>
      <c r="F23" s="32">
        <v>1.7000000000000001E-2</v>
      </c>
      <c r="G23" s="24" t="s">
        <v>55</v>
      </c>
      <c r="H23" s="24">
        <v>2</v>
      </c>
      <c r="I23" s="26" t="s">
        <v>79</v>
      </c>
    </row>
    <row r="24" spans="1:9" s="10" customFormat="1">
      <c r="A24" s="48"/>
      <c r="B24" s="23" t="s">
        <v>63</v>
      </c>
      <c r="C24" s="24" t="s">
        <v>9</v>
      </c>
      <c r="D24" s="24" t="s">
        <v>53</v>
      </c>
      <c r="E24" s="24" t="s">
        <v>50</v>
      </c>
      <c r="F24" s="25">
        <v>1.7000000000000001E-2</v>
      </c>
      <c r="G24" s="24" t="s">
        <v>50</v>
      </c>
      <c r="H24" s="24">
        <v>1</v>
      </c>
      <c r="I24" s="26" t="s">
        <v>79</v>
      </c>
    </row>
    <row r="25" spans="1:9" s="10" customFormat="1">
      <c r="A25" s="49"/>
      <c r="B25" s="27" t="s">
        <v>42</v>
      </c>
      <c r="C25" s="28" t="s">
        <v>10</v>
      </c>
      <c r="D25" s="28" t="s">
        <v>70</v>
      </c>
      <c r="E25" s="28" t="s">
        <v>29</v>
      </c>
      <c r="F25" s="29">
        <v>8.0000000000000002E-3</v>
      </c>
      <c r="G25" s="28" t="s">
        <v>55</v>
      </c>
      <c r="H25" s="28" t="s">
        <v>65</v>
      </c>
      <c r="I25" s="30" t="s">
        <v>79</v>
      </c>
    </row>
    <row r="26" spans="1:9" s="10" customFormat="1">
      <c r="I26" s="24"/>
    </row>
    <row r="27" spans="1:9" s="10" customFormat="1">
      <c r="A27" s="47" t="s">
        <v>85</v>
      </c>
      <c r="B27" s="19" t="s">
        <v>4</v>
      </c>
      <c r="C27" s="20" t="s">
        <v>10</v>
      </c>
      <c r="D27" s="20" t="s">
        <v>70</v>
      </c>
      <c r="E27" s="20" t="s">
        <v>29</v>
      </c>
      <c r="F27" s="21">
        <v>8.0000000000000002E-3</v>
      </c>
      <c r="G27" s="20" t="s">
        <v>55</v>
      </c>
      <c r="H27" s="20" t="s">
        <v>65</v>
      </c>
      <c r="I27" s="22" t="s">
        <v>79</v>
      </c>
    </row>
    <row r="28" spans="1:9" s="10" customFormat="1">
      <c r="A28" s="48"/>
      <c r="B28" s="23" t="s">
        <v>4</v>
      </c>
      <c r="C28" s="24" t="s">
        <v>10</v>
      </c>
      <c r="D28" s="24" t="s">
        <v>71</v>
      </c>
      <c r="E28" s="24" t="s">
        <v>68</v>
      </c>
      <c r="F28" s="25">
        <v>8.0000000000000002E-3</v>
      </c>
      <c r="G28" s="24" t="s">
        <v>55</v>
      </c>
      <c r="H28" s="24" t="s">
        <v>66</v>
      </c>
      <c r="I28" s="26" t="s">
        <v>79</v>
      </c>
    </row>
    <row r="29" spans="1:9" s="10" customFormat="1">
      <c r="A29" s="49"/>
      <c r="B29" s="27" t="s">
        <v>4</v>
      </c>
      <c r="C29" s="28" t="s">
        <v>10</v>
      </c>
      <c r="D29" s="28" t="s">
        <v>72</v>
      </c>
      <c r="E29" s="28" t="s">
        <v>69</v>
      </c>
      <c r="F29" s="29">
        <v>8.0000000000000002E-3</v>
      </c>
      <c r="G29" s="28" t="s">
        <v>55</v>
      </c>
      <c r="H29" s="28" t="s">
        <v>67</v>
      </c>
      <c r="I29" s="30" t="s">
        <v>79</v>
      </c>
    </row>
    <row r="30" spans="1:9" s="10" customFormat="1">
      <c r="I30" s="24"/>
    </row>
    <row r="31" spans="1:9" s="10" customFormat="1">
      <c r="A31" s="47" t="s">
        <v>86</v>
      </c>
      <c r="B31" s="19" t="s">
        <v>43</v>
      </c>
      <c r="C31" s="20" t="s">
        <v>10</v>
      </c>
      <c r="D31" s="20" t="s">
        <v>70</v>
      </c>
      <c r="E31" s="20" t="s">
        <v>29</v>
      </c>
      <c r="F31" s="21">
        <v>8.0000000000000002E-3</v>
      </c>
      <c r="G31" s="20" t="s">
        <v>55</v>
      </c>
      <c r="H31" s="20" t="s">
        <v>65</v>
      </c>
      <c r="I31" s="22" t="s">
        <v>79</v>
      </c>
    </row>
    <row r="32" spans="1:9" s="10" customFormat="1">
      <c r="A32" s="48"/>
      <c r="B32" s="23" t="s">
        <v>43</v>
      </c>
      <c r="C32" s="24" t="s">
        <v>10</v>
      </c>
      <c r="D32" s="24" t="s">
        <v>71</v>
      </c>
      <c r="E32" s="24" t="s">
        <v>68</v>
      </c>
      <c r="F32" s="25">
        <v>8.0000000000000002E-3</v>
      </c>
      <c r="G32" s="24" t="s">
        <v>55</v>
      </c>
      <c r="H32" s="24" t="s">
        <v>66</v>
      </c>
      <c r="I32" s="26" t="s">
        <v>79</v>
      </c>
    </row>
    <row r="33" spans="1:9" s="10" customFormat="1">
      <c r="A33" s="48"/>
      <c r="B33" s="23" t="s">
        <v>43</v>
      </c>
      <c r="C33" s="24" t="s">
        <v>10</v>
      </c>
      <c r="D33" s="24" t="s">
        <v>73</v>
      </c>
      <c r="E33" s="24" t="s">
        <v>69</v>
      </c>
      <c r="F33" s="25">
        <v>8.0000000000000002E-3</v>
      </c>
      <c r="G33" s="24" t="s">
        <v>55</v>
      </c>
      <c r="H33" s="24" t="s">
        <v>67</v>
      </c>
      <c r="I33" s="26" t="s">
        <v>79</v>
      </c>
    </row>
    <row r="34" spans="1:9" s="10" customFormat="1">
      <c r="A34" s="49"/>
      <c r="B34" s="27" t="s">
        <v>43</v>
      </c>
      <c r="C34" s="28" t="s">
        <v>10</v>
      </c>
      <c r="D34" s="28" t="s">
        <v>74</v>
      </c>
      <c r="E34" s="28" t="s">
        <v>75</v>
      </c>
      <c r="F34" s="29">
        <v>8.0000000000000002E-3</v>
      </c>
      <c r="G34" s="28" t="s">
        <v>55</v>
      </c>
      <c r="H34" s="28" t="s">
        <v>76</v>
      </c>
      <c r="I34" s="30" t="s">
        <v>79</v>
      </c>
    </row>
    <row r="35" spans="1:9" s="10" customFormat="1" ht="17.25" customHeight="1"/>
    <row r="36" spans="1:9" s="10" customFormat="1">
      <c r="B36" s="38" t="s">
        <v>98</v>
      </c>
      <c r="C36" s="39"/>
      <c r="D36" s="39"/>
      <c r="E36" s="39"/>
      <c r="F36" s="39"/>
      <c r="G36" s="39"/>
      <c r="H36" s="39"/>
      <c r="I36" s="40"/>
    </row>
    <row r="37" spans="1:9" s="10" customFormat="1">
      <c r="B37" s="41"/>
      <c r="C37" s="42"/>
      <c r="D37" s="42"/>
      <c r="E37" s="42"/>
      <c r="F37" s="42"/>
      <c r="G37" s="42"/>
      <c r="H37" s="42"/>
      <c r="I37" s="43"/>
    </row>
    <row r="38" spans="1:9" s="10" customFormat="1" ht="77.25" customHeight="1">
      <c r="B38" s="44"/>
      <c r="C38" s="45"/>
      <c r="D38" s="45"/>
      <c r="E38" s="45"/>
      <c r="F38" s="45"/>
      <c r="G38" s="45"/>
      <c r="H38" s="45"/>
      <c r="I38" s="46"/>
    </row>
    <row r="39" spans="1:9" s="10" customFormat="1"/>
    <row r="40" spans="1:9" s="10" customFormat="1"/>
    <row r="41" spans="1:9" s="10" customFormat="1"/>
    <row r="42" spans="1:9" s="10" customFormat="1"/>
    <row r="43" spans="1:9" s="10" customFormat="1"/>
    <row r="44" spans="1:9" s="10" customFormat="1"/>
    <row r="45" spans="1:9" s="10" customFormat="1"/>
    <row r="46" spans="1:9" s="10" customFormat="1"/>
    <row r="47" spans="1:9" s="10" customFormat="1"/>
    <row r="48" spans="1:9" s="10" customFormat="1"/>
    <row r="49" s="10" customFormat="1"/>
    <row r="50" s="10" customFormat="1"/>
    <row r="51" s="10" customFormat="1"/>
    <row r="52" s="10" customFormat="1"/>
    <row r="53" s="10" customFormat="1"/>
    <row r="54" s="10" customFormat="1"/>
    <row r="55" s="10" customFormat="1"/>
    <row r="56" s="10" customFormat="1"/>
    <row r="57" s="10" customFormat="1"/>
    <row r="58" s="10" customFormat="1"/>
    <row r="59" s="10" customFormat="1"/>
    <row r="60" s="10" customFormat="1"/>
    <row r="61" s="10" customFormat="1"/>
    <row r="62" s="10" customFormat="1"/>
    <row r="63" s="10" customFormat="1"/>
    <row r="64" s="10" customFormat="1"/>
    <row r="65" s="10" customFormat="1"/>
    <row r="66" s="11" customFormat="1"/>
    <row r="67" s="11" customFormat="1"/>
    <row r="68" s="11" customFormat="1"/>
    <row r="69" s="11" customFormat="1"/>
    <row r="70" s="11" customFormat="1"/>
    <row r="71" s="11" customFormat="1"/>
    <row r="72" s="11" customFormat="1"/>
    <row r="73" s="11" customFormat="1"/>
    <row r="74" s="11" customFormat="1"/>
    <row r="75" s="11" customFormat="1"/>
    <row r="76" s="11" customFormat="1"/>
    <row r="77" s="11" customFormat="1"/>
    <row r="78" s="11" customFormat="1"/>
    <row r="79" s="11" customFormat="1"/>
    <row r="80" s="11" customFormat="1"/>
    <row r="81" s="11" customFormat="1"/>
    <row r="82" s="11" customFormat="1"/>
    <row r="83" s="11" customFormat="1"/>
    <row r="84" s="11" customFormat="1"/>
    <row r="85" s="11" customFormat="1"/>
    <row r="86" s="11" customFormat="1"/>
    <row r="87" s="11" customFormat="1"/>
    <row r="88" s="11" customFormat="1"/>
    <row r="89" s="11" customFormat="1"/>
    <row r="90" s="11" customFormat="1"/>
    <row r="91" s="11" customFormat="1"/>
    <row r="92" s="11" customFormat="1"/>
    <row r="93" s="11" customFormat="1"/>
    <row r="94" s="11" customFormat="1"/>
    <row r="95" s="11" customFormat="1"/>
    <row r="96" s="11" customFormat="1"/>
    <row r="97" s="11" customFormat="1"/>
    <row r="98" s="11" customFormat="1"/>
    <row r="99" s="11" customFormat="1"/>
    <row r="100" s="11" customFormat="1"/>
    <row r="101" s="11" customFormat="1"/>
  </sheetData>
  <mergeCells count="9">
    <mergeCell ref="B36:I38"/>
    <mergeCell ref="A22:A25"/>
    <mergeCell ref="A27:A29"/>
    <mergeCell ref="A31:A34"/>
    <mergeCell ref="B2:I2"/>
    <mergeCell ref="A6:A8"/>
    <mergeCell ref="A10:A12"/>
    <mergeCell ref="A14:A16"/>
    <mergeCell ref="A18:A20"/>
  </mergeCells>
  <pageMargins left="0" right="0" top="0" bottom="0" header="0.31496062992125984" footer="0.31496062992125984"/>
  <pageSetup paperSize="9" scale="65" orientation="landscape" r:id="rId1"/>
</worksheet>
</file>

<file path=xl/worksheets/sheet20.xml><?xml version="1.0" encoding="utf-8"?>
<worksheet xmlns="http://schemas.openxmlformats.org/spreadsheetml/2006/main" xmlns:r="http://schemas.openxmlformats.org/officeDocument/2006/relationships">
  <dimension ref="A1:S85"/>
  <sheetViews>
    <sheetView topLeftCell="B1" workbookViewId="0">
      <selection activeCell="P20" sqref="P20"/>
    </sheetView>
  </sheetViews>
  <sheetFormatPr defaultRowHeight="15"/>
  <cols>
    <col min="1" max="1" width="15" customWidth="1"/>
    <col min="2" max="2" width="13" customWidth="1"/>
  </cols>
  <sheetData>
    <row r="1" spans="1:19" ht="15" customHeight="1">
      <c r="A1" s="61" t="s">
        <v>44</v>
      </c>
      <c r="B1" s="61" t="s">
        <v>8</v>
      </c>
      <c r="C1" s="62" t="s">
        <v>0</v>
      </c>
      <c r="D1" s="16" t="s">
        <v>1</v>
      </c>
      <c r="E1" s="62" t="s">
        <v>2</v>
      </c>
      <c r="F1" s="62" t="s">
        <v>5</v>
      </c>
      <c r="G1" s="62" t="s">
        <v>3</v>
      </c>
      <c r="H1" s="62" t="s">
        <v>97</v>
      </c>
      <c r="I1" s="71"/>
      <c r="J1" s="72"/>
      <c r="K1" s="72"/>
      <c r="L1" s="72"/>
      <c r="M1" s="72"/>
      <c r="N1" s="72"/>
      <c r="O1" s="72"/>
      <c r="P1" s="72"/>
      <c r="Q1" s="72"/>
      <c r="R1" s="72"/>
      <c r="S1" s="73"/>
    </row>
    <row r="2" spans="1:19" ht="15" customHeight="1">
      <c r="A2" s="61"/>
      <c r="B2" s="61"/>
      <c r="C2" s="62"/>
      <c r="D2" s="15">
        <v>8.0000000000000002E-3</v>
      </c>
      <c r="E2" s="62"/>
      <c r="F2" s="62"/>
      <c r="G2" s="62"/>
      <c r="H2" s="9">
        <v>1</v>
      </c>
      <c r="I2" s="9">
        <v>2</v>
      </c>
      <c r="J2" s="9">
        <v>3</v>
      </c>
      <c r="K2" s="9">
        <v>4</v>
      </c>
      <c r="L2" s="9">
        <v>5</v>
      </c>
      <c r="M2" s="9">
        <v>6</v>
      </c>
      <c r="N2" s="9">
        <v>7</v>
      </c>
      <c r="O2" s="9">
        <v>8</v>
      </c>
      <c r="P2" s="9">
        <v>9</v>
      </c>
      <c r="Q2" s="9">
        <v>10</v>
      </c>
      <c r="R2" s="9">
        <v>11</v>
      </c>
      <c r="S2" s="9">
        <v>12</v>
      </c>
    </row>
    <row r="3" spans="1:19">
      <c r="D3">
        <v>8.0000000000000002E-3</v>
      </c>
    </row>
    <row r="4" spans="1:19">
      <c r="A4" t="s">
        <v>43</v>
      </c>
      <c r="B4" t="s">
        <v>10</v>
      </c>
      <c r="C4">
        <v>75</v>
      </c>
      <c r="D4">
        <f>D3</f>
        <v>8.0000000000000002E-3</v>
      </c>
      <c r="E4">
        <v>30000</v>
      </c>
      <c r="F4">
        <f>G4/2</f>
        <v>24000</v>
      </c>
      <c r="G4">
        <f>E4+(D4*E4*C4)</f>
        <v>48000</v>
      </c>
      <c r="H4">
        <f t="shared" ref="H4:H75" si="0">F4</f>
        <v>24000</v>
      </c>
      <c r="I4">
        <f t="shared" ref="I4:I75" si="1">F4</f>
        <v>24000</v>
      </c>
      <c r="J4">
        <f t="shared" ref="J4:J75" si="2">F4</f>
        <v>24000</v>
      </c>
      <c r="K4">
        <f t="shared" ref="K4:K75" si="3">F4</f>
        <v>24000</v>
      </c>
      <c r="L4">
        <f t="shared" ref="L4:L75" si="4">F4</f>
        <v>24000</v>
      </c>
    </row>
    <row r="5" spans="1:19">
      <c r="A5" t="s">
        <v>43</v>
      </c>
      <c r="B5" t="s">
        <v>10</v>
      </c>
      <c r="C5">
        <v>75</v>
      </c>
      <c r="D5">
        <f t="shared" ref="D5:D76" si="5">D4</f>
        <v>8.0000000000000002E-3</v>
      </c>
      <c r="E5">
        <v>35000</v>
      </c>
      <c r="F5">
        <f t="shared" ref="F5:F68" si="6">G5/2</f>
        <v>28000</v>
      </c>
      <c r="G5">
        <f t="shared" ref="G5:G68" si="7">E5+(D5*E5*C5)</f>
        <v>56000</v>
      </c>
      <c r="H5">
        <f t="shared" si="0"/>
        <v>28000</v>
      </c>
      <c r="I5">
        <f t="shared" si="1"/>
        <v>28000</v>
      </c>
      <c r="J5">
        <f t="shared" si="2"/>
        <v>28000</v>
      </c>
      <c r="K5">
        <f t="shared" si="3"/>
        <v>28000</v>
      </c>
      <c r="L5">
        <f t="shared" si="4"/>
        <v>28000</v>
      </c>
    </row>
    <row r="6" spans="1:19">
      <c r="A6" t="s">
        <v>43</v>
      </c>
      <c r="B6" t="s">
        <v>10</v>
      </c>
      <c r="C6">
        <v>75</v>
      </c>
      <c r="D6">
        <f t="shared" si="5"/>
        <v>8.0000000000000002E-3</v>
      </c>
      <c r="E6">
        <v>40000</v>
      </c>
      <c r="F6">
        <f t="shared" si="6"/>
        <v>32000</v>
      </c>
      <c r="G6">
        <f t="shared" si="7"/>
        <v>64000</v>
      </c>
      <c r="H6">
        <f t="shared" si="0"/>
        <v>32000</v>
      </c>
      <c r="I6">
        <f t="shared" si="1"/>
        <v>32000</v>
      </c>
      <c r="J6">
        <f t="shared" si="2"/>
        <v>32000</v>
      </c>
      <c r="K6">
        <f t="shared" si="3"/>
        <v>32000</v>
      </c>
      <c r="L6">
        <f t="shared" si="4"/>
        <v>32000</v>
      </c>
    </row>
    <row r="7" spans="1:19">
      <c r="A7" t="s">
        <v>43</v>
      </c>
      <c r="B7" t="s">
        <v>10</v>
      </c>
      <c r="C7">
        <v>75</v>
      </c>
      <c r="D7">
        <f t="shared" si="5"/>
        <v>8.0000000000000002E-3</v>
      </c>
      <c r="E7">
        <v>45000</v>
      </c>
      <c r="F7">
        <f t="shared" si="6"/>
        <v>36000</v>
      </c>
      <c r="G7">
        <f t="shared" si="7"/>
        <v>72000</v>
      </c>
      <c r="H7">
        <f t="shared" si="0"/>
        <v>36000</v>
      </c>
      <c r="I7">
        <f t="shared" si="1"/>
        <v>36000</v>
      </c>
      <c r="J7">
        <f t="shared" si="2"/>
        <v>36000</v>
      </c>
      <c r="K7">
        <f t="shared" si="3"/>
        <v>36000</v>
      </c>
      <c r="L7">
        <f t="shared" si="4"/>
        <v>36000</v>
      </c>
    </row>
    <row r="8" spans="1:19">
      <c r="A8" t="s">
        <v>43</v>
      </c>
      <c r="B8" t="s">
        <v>10</v>
      </c>
      <c r="C8">
        <v>75</v>
      </c>
      <c r="D8">
        <f t="shared" si="5"/>
        <v>8.0000000000000002E-3</v>
      </c>
      <c r="E8">
        <v>50000</v>
      </c>
      <c r="F8">
        <f t="shared" si="6"/>
        <v>40000</v>
      </c>
      <c r="G8">
        <f t="shared" si="7"/>
        <v>80000</v>
      </c>
      <c r="H8">
        <f t="shared" si="0"/>
        <v>40000</v>
      </c>
      <c r="I8">
        <f t="shared" si="1"/>
        <v>40000</v>
      </c>
      <c r="J8">
        <f t="shared" si="2"/>
        <v>40000</v>
      </c>
      <c r="K8">
        <f t="shared" si="3"/>
        <v>40000</v>
      </c>
      <c r="L8">
        <f t="shared" si="4"/>
        <v>40000</v>
      </c>
    </row>
    <row r="9" spans="1:19">
      <c r="A9" t="s">
        <v>43</v>
      </c>
      <c r="B9" t="s">
        <v>10</v>
      </c>
      <c r="C9">
        <v>90</v>
      </c>
      <c r="D9">
        <f t="shared" si="5"/>
        <v>8.0000000000000002E-3</v>
      </c>
      <c r="E9">
        <v>30000</v>
      </c>
      <c r="F9">
        <f t="shared" si="6"/>
        <v>25800</v>
      </c>
      <c r="G9">
        <f t="shared" si="7"/>
        <v>51600</v>
      </c>
      <c r="H9">
        <f t="shared" si="0"/>
        <v>25800</v>
      </c>
      <c r="I9">
        <f t="shared" si="1"/>
        <v>25800</v>
      </c>
      <c r="J9">
        <f t="shared" si="2"/>
        <v>25800</v>
      </c>
      <c r="K9">
        <f t="shared" si="3"/>
        <v>25800</v>
      </c>
      <c r="L9">
        <f t="shared" si="4"/>
        <v>25800</v>
      </c>
      <c r="M9">
        <f t="shared" ref="M9:M75" si="8">F9</f>
        <v>25800</v>
      </c>
    </row>
    <row r="10" spans="1:19">
      <c r="A10" t="s">
        <v>43</v>
      </c>
      <c r="B10" t="s">
        <v>10</v>
      </c>
      <c r="C10">
        <v>90</v>
      </c>
      <c r="D10">
        <f t="shared" si="5"/>
        <v>8.0000000000000002E-3</v>
      </c>
      <c r="E10">
        <v>35000</v>
      </c>
      <c r="F10">
        <f t="shared" si="6"/>
        <v>30100</v>
      </c>
      <c r="G10">
        <f t="shared" si="7"/>
        <v>60200</v>
      </c>
      <c r="H10">
        <f t="shared" si="0"/>
        <v>30100</v>
      </c>
      <c r="I10">
        <f t="shared" si="1"/>
        <v>30100</v>
      </c>
      <c r="J10">
        <f t="shared" si="2"/>
        <v>30100</v>
      </c>
      <c r="K10">
        <f t="shared" si="3"/>
        <v>30100</v>
      </c>
      <c r="L10">
        <f t="shared" si="4"/>
        <v>30100</v>
      </c>
      <c r="M10">
        <f t="shared" si="8"/>
        <v>30100</v>
      </c>
    </row>
    <row r="11" spans="1:19">
      <c r="A11" t="s">
        <v>43</v>
      </c>
      <c r="B11" t="s">
        <v>10</v>
      </c>
      <c r="C11">
        <v>90</v>
      </c>
      <c r="D11">
        <f t="shared" si="5"/>
        <v>8.0000000000000002E-3</v>
      </c>
      <c r="E11">
        <v>40000</v>
      </c>
      <c r="F11">
        <f t="shared" si="6"/>
        <v>34400</v>
      </c>
      <c r="G11">
        <f t="shared" si="7"/>
        <v>68800</v>
      </c>
      <c r="H11">
        <f t="shared" si="0"/>
        <v>34400</v>
      </c>
      <c r="I11">
        <f t="shared" si="1"/>
        <v>34400</v>
      </c>
      <c r="J11">
        <f t="shared" si="2"/>
        <v>34400</v>
      </c>
      <c r="K11">
        <f t="shared" si="3"/>
        <v>34400</v>
      </c>
      <c r="L11">
        <f t="shared" si="4"/>
        <v>34400</v>
      </c>
      <c r="M11">
        <f t="shared" si="8"/>
        <v>34400</v>
      </c>
    </row>
    <row r="12" spans="1:19">
      <c r="A12" t="s">
        <v>43</v>
      </c>
      <c r="B12" t="s">
        <v>10</v>
      </c>
      <c r="C12">
        <v>90</v>
      </c>
      <c r="D12">
        <f t="shared" si="5"/>
        <v>8.0000000000000002E-3</v>
      </c>
      <c r="E12">
        <v>45000</v>
      </c>
      <c r="F12">
        <f t="shared" si="6"/>
        <v>38700</v>
      </c>
      <c r="G12">
        <f t="shared" si="7"/>
        <v>77400</v>
      </c>
      <c r="H12">
        <f t="shared" si="0"/>
        <v>38700</v>
      </c>
      <c r="I12">
        <f t="shared" si="1"/>
        <v>38700</v>
      </c>
      <c r="J12">
        <f t="shared" si="2"/>
        <v>38700</v>
      </c>
      <c r="K12">
        <f t="shared" si="3"/>
        <v>38700</v>
      </c>
      <c r="L12">
        <f t="shared" si="4"/>
        <v>38700</v>
      </c>
      <c r="M12">
        <f t="shared" si="8"/>
        <v>38700</v>
      </c>
    </row>
    <row r="13" spans="1:19">
      <c r="A13" t="s">
        <v>43</v>
      </c>
      <c r="B13" t="s">
        <v>10</v>
      </c>
      <c r="C13">
        <v>90</v>
      </c>
      <c r="D13">
        <f t="shared" si="5"/>
        <v>8.0000000000000002E-3</v>
      </c>
      <c r="E13">
        <v>50000</v>
      </c>
      <c r="F13">
        <f t="shared" si="6"/>
        <v>43000</v>
      </c>
      <c r="G13">
        <f t="shared" si="7"/>
        <v>86000</v>
      </c>
      <c r="H13">
        <f t="shared" si="0"/>
        <v>43000</v>
      </c>
      <c r="I13">
        <f t="shared" si="1"/>
        <v>43000</v>
      </c>
      <c r="J13">
        <f t="shared" si="2"/>
        <v>43000</v>
      </c>
      <c r="K13">
        <f t="shared" si="3"/>
        <v>43000</v>
      </c>
      <c r="L13">
        <f t="shared" si="4"/>
        <v>43000</v>
      </c>
      <c r="M13">
        <f t="shared" si="8"/>
        <v>43000</v>
      </c>
    </row>
    <row r="14" spans="1:19">
      <c r="A14" t="s">
        <v>43</v>
      </c>
      <c r="B14" t="s">
        <v>10</v>
      </c>
      <c r="C14">
        <v>90</v>
      </c>
      <c r="D14">
        <f t="shared" si="5"/>
        <v>8.0000000000000002E-3</v>
      </c>
      <c r="E14">
        <v>55000</v>
      </c>
      <c r="F14">
        <f t="shared" si="6"/>
        <v>47300</v>
      </c>
      <c r="G14">
        <f t="shared" si="7"/>
        <v>94600</v>
      </c>
      <c r="H14">
        <f t="shared" si="0"/>
        <v>47300</v>
      </c>
      <c r="I14">
        <f t="shared" si="1"/>
        <v>47300</v>
      </c>
      <c r="J14">
        <f t="shared" si="2"/>
        <v>47300</v>
      </c>
      <c r="K14">
        <f t="shared" si="3"/>
        <v>47300</v>
      </c>
      <c r="L14">
        <f t="shared" si="4"/>
        <v>47300</v>
      </c>
      <c r="M14">
        <f t="shared" si="8"/>
        <v>47300</v>
      </c>
    </row>
    <row r="15" spans="1:19">
      <c r="A15" t="s">
        <v>43</v>
      </c>
      <c r="B15" t="s">
        <v>10</v>
      </c>
      <c r="C15">
        <v>90</v>
      </c>
      <c r="D15">
        <f t="shared" si="5"/>
        <v>8.0000000000000002E-3</v>
      </c>
      <c r="E15">
        <v>60000</v>
      </c>
      <c r="F15">
        <f t="shared" si="6"/>
        <v>51600</v>
      </c>
      <c r="G15">
        <f t="shared" si="7"/>
        <v>103200</v>
      </c>
      <c r="H15">
        <f t="shared" si="0"/>
        <v>51600</v>
      </c>
      <c r="I15">
        <f t="shared" si="1"/>
        <v>51600</v>
      </c>
      <c r="J15">
        <f t="shared" si="2"/>
        <v>51600</v>
      </c>
      <c r="K15">
        <f t="shared" si="3"/>
        <v>51600</v>
      </c>
      <c r="L15">
        <f t="shared" si="4"/>
        <v>51600</v>
      </c>
      <c r="M15">
        <f t="shared" si="8"/>
        <v>51600</v>
      </c>
    </row>
    <row r="16" spans="1:19">
      <c r="A16" t="s">
        <v>43</v>
      </c>
      <c r="B16" t="s">
        <v>10</v>
      </c>
      <c r="C16">
        <v>105</v>
      </c>
      <c r="D16">
        <f>D13</f>
        <v>8.0000000000000002E-3</v>
      </c>
      <c r="E16">
        <v>30000</v>
      </c>
      <c r="F16">
        <f t="shared" si="6"/>
        <v>27600</v>
      </c>
      <c r="G16">
        <f t="shared" si="7"/>
        <v>55200</v>
      </c>
      <c r="H16">
        <f t="shared" si="0"/>
        <v>27600</v>
      </c>
      <c r="I16">
        <f t="shared" si="1"/>
        <v>27600</v>
      </c>
      <c r="J16">
        <f t="shared" si="2"/>
        <v>27600</v>
      </c>
      <c r="K16">
        <f t="shared" si="3"/>
        <v>27600</v>
      </c>
      <c r="L16">
        <f t="shared" si="4"/>
        <v>27600</v>
      </c>
      <c r="M16">
        <f t="shared" si="8"/>
        <v>27600</v>
      </c>
      <c r="N16">
        <f t="shared" ref="N16:N75" si="9">F16</f>
        <v>27600</v>
      </c>
    </row>
    <row r="17" spans="1:15">
      <c r="A17" t="s">
        <v>43</v>
      </c>
      <c r="B17" t="s">
        <v>10</v>
      </c>
      <c r="C17">
        <v>105</v>
      </c>
      <c r="D17">
        <f t="shared" si="5"/>
        <v>8.0000000000000002E-3</v>
      </c>
      <c r="E17">
        <v>35000</v>
      </c>
      <c r="F17">
        <f t="shared" si="6"/>
        <v>32200</v>
      </c>
      <c r="G17">
        <f t="shared" si="7"/>
        <v>64400</v>
      </c>
      <c r="H17">
        <f t="shared" si="0"/>
        <v>32200</v>
      </c>
      <c r="I17">
        <f t="shared" si="1"/>
        <v>32200</v>
      </c>
      <c r="J17">
        <f t="shared" si="2"/>
        <v>32200</v>
      </c>
      <c r="K17">
        <f t="shared" si="3"/>
        <v>32200</v>
      </c>
      <c r="L17">
        <f t="shared" si="4"/>
        <v>32200</v>
      </c>
      <c r="M17">
        <f t="shared" si="8"/>
        <v>32200</v>
      </c>
      <c r="N17">
        <f t="shared" si="9"/>
        <v>32200</v>
      </c>
    </row>
    <row r="18" spans="1:15">
      <c r="A18" t="s">
        <v>43</v>
      </c>
      <c r="B18" t="s">
        <v>10</v>
      </c>
      <c r="C18">
        <v>105</v>
      </c>
      <c r="D18">
        <f t="shared" si="5"/>
        <v>8.0000000000000002E-3</v>
      </c>
      <c r="E18">
        <v>40000</v>
      </c>
      <c r="F18">
        <f t="shared" si="6"/>
        <v>36800</v>
      </c>
      <c r="G18">
        <f t="shared" si="7"/>
        <v>73600</v>
      </c>
      <c r="H18">
        <f t="shared" si="0"/>
        <v>36800</v>
      </c>
      <c r="I18">
        <f t="shared" si="1"/>
        <v>36800</v>
      </c>
      <c r="J18">
        <f t="shared" si="2"/>
        <v>36800</v>
      </c>
      <c r="K18">
        <f t="shared" si="3"/>
        <v>36800</v>
      </c>
      <c r="L18">
        <f t="shared" si="4"/>
        <v>36800</v>
      </c>
      <c r="M18">
        <f t="shared" si="8"/>
        <v>36800</v>
      </c>
      <c r="N18">
        <f t="shared" si="9"/>
        <v>36800</v>
      </c>
    </row>
    <row r="19" spans="1:15">
      <c r="A19" t="s">
        <v>43</v>
      </c>
      <c r="B19" t="s">
        <v>10</v>
      </c>
      <c r="C19">
        <v>105</v>
      </c>
      <c r="D19">
        <f t="shared" si="5"/>
        <v>8.0000000000000002E-3</v>
      </c>
      <c r="E19">
        <v>45000</v>
      </c>
      <c r="F19">
        <f t="shared" si="6"/>
        <v>41400</v>
      </c>
      <c r="G19">
        <f t="shared" si="7"/>
        <v>82800</v>
      </c>
      <c r="H19">
        <f t="shared" si="0"/>
        <v>41400</v>
      </c>
      <c r="I19">
        <f t="shared" si="1"/>
        <v>41400</v>
      </c>
      <c r="J19">
        <f t="shared" si="2"/>
        <v>41400</v>
      </c>
      <c r="K19">
        <f t="shared" si="3"/>
        <v>41400</v>
      </c>
      <c r="L19">
        <f t="shared" si="4"/>
        <v>41400</v>
      </c>
      <c r="M19">
        <f t="shared" si="8"/>
        <v>41400</v>
      </c>
      <c r="N19">
        <f t="shared" si="9"/>
        <v>41400</v>
      </c>
    </row>
    <row r="20" spans="1:15">
      <c r="A20" t="s">
        <v>43</v>
      </c>
      <c r="B20" t="s">
        <v>10</v>
      </c>
      <c r="C20">
        <v>105</v>
      </c>
      <c r="D20">
        <f t="shared" si="5"/>
        <v>8.0000000000000002E-3</v>
      </c>
      <c r="E20">
        <v>50000</v>
      </c>
      <c r="F20">
        <f t="shared" si="6"/>
        <v>46000</v>
      </c>
      <c r="G20">
        <f t="shared" si="7"/>
        <v>92000</v>
      </c>
      <c r="H20">
        <f t="shared" si="0"/>
        <v>46000</v>
      </c>
      <c r="I20">
        <f t="shared" si="1"/>
        <v>46000</v>
      </c>
      <c r="J20">
        <f t="shared" si="2"/>
        <v>46000</v>
      </c>
      <c r="K20">
        <f t="shared" si="3"/>
        <v>46000</v>
      </c>
      <c r="L20">
        <f t="shared" si="4"/>
        <v>46000</v>
      </c>
      <c r="M20">
        <f t="shared" si="8"/>
        <v>46000</v>
      </c>
      <c r="N20">
        <f t="shared" si="9"/>
        <v>46000</v>
      </c>
    </row>
    <row r="21" spans="1:15">
      <c r="A21" t="s">
        <v>43</v>
      </c>
      <c r="B21" t="s">
        <v>10</v>
      </c>
      <c r="C21">
        <v>105</v>
      </c>
      <c r="D21">
        <f t="shared" si="5"/>
        <v>8.0000000000000002E-3</v>
      </c>
      <c r="E21">
        <v>55000</v>
      </c>
      <c r="F21">
        <f t="shared" si="6"/>
        <v>50600</v>
      </c>
      <c r="G21">
        <f t="shared" si="7"/>
        <v>101200</v>
      </c>
      <c r="H21">
        <f t="shared" si="0"/>
        <v>50600</v>
      </c>
      <c r="I21">
        <f t="shared" si="1"/>
        <v>50600</v>
      </c>
      <c r="J21">
        <f t="shared" si="2"/>
        <v>50600</v>
      </c>
      <c r="K21">
        <f t="shared" si="3"/>
        <v>50600</v>
      </c>
      <c r="L21">
        <f t="shared" si="4"/>
        <v>50600</v>
      </c>
      <c r="M21">
        <f t="shared" si="8"/>
        <v>50600</v>
      </c>
      <c r="N21">
        <f t="shared" si="9"/>
        <v>50600</v>
      </c>
    </row>
    <row r="22" spans="1:15">
      <c r="A22" t="s">
        <v>43</v>
      </c>
      <c r="B22" t="s">
        <v>10</v>
      </c>
      <c r="C22">
        <v>105</v>
      </c>
      <c r="D22">
        <f t="shared" si="5"/>
        <v>8.0000000000000002E-3</v>
      </c>
      <c r="E22">
        <v>60000</v>
      </c>
      <c r="F22">
        <f t="shared" si="6"/>
        <v>55200</v>
      </c>
      <c r="G22">
        <f t="shared" si="7"/>
        <v>110400</v>
      </c>
      <c r="H22">
        <f t="shared" si="0"/>
        <v>55200</v>
      </c>
      <c r="I22">
        <f t="shared" si="1"/>
        <v>55200</v>
      </c>
      <c r="J22">
        <f t="shared" si="2"/>
        <v>55200</v>
      </c>
      <c r="K22">
        <f t="shared" si="3"/>
        <v>55200</v>
      </c>
      <c r="L22">
        <f t="shared" si="4"/>
        <v>55200</v>
      </c>
      <c r="M22">
        <f t="shared" si="8"/>
        <v>55200</v>
      </c>
      <c r="N22">
        <f t="shared" si="9"/>
        <v>55200</v>
      </c>
    </row>
    <row r="23" spans="1:15">
      <c r="A23" t="s">
        <v>43</v>
      </c>
      <c r="B23" t="s">
        <v>10</v>
      </c>
      <c r="C23">
        <v>105</v>
      </c>
      <c r="D23">
        <f t="shared" si="5"/>
        <v>8.0000000000000002E-3</v>
      </c>
      <c r="E23">
        <v>65000</v>
      </c>
      <c r="F23">
        <f t="shared" si="6"/>
        <v>59800</v>
      </c>
      <c r="G23">
        <f t="shared" si="7"/>
        <v>119600</v>
      </c>
      <c r="H23">
        <f t="shared" si="0"/>
        <v>59800</v>
      </c>
      <c r="I23">
        <f t="shared" si="1"/>
        <v>59800</v>
      </c>
      <c r="J23">
        <f t="shared" si="2"/>
        <v>59800</v>
      </c>
      <c r="K23">
        <f t="shared" si="3"/>
        <v>59800</v>
      </c>
      <c r="L23">
        <f t="shared" si="4"/>
        <v>59800</v>
      </c>
      <c r="M23">
        <f t="shared" si="8"/>
        <v>59800</v>
      </c>
      <c r="N23">
        <f t="shared" si="9"/>
        <v>59800</v>
      </c>
    </row>
    <row r="24" spans="1:15">
      <c r="A24" t="s">
        <v>43</v>
      </c>
      <c r="B24" t="s">
        <v>10</v>
      </c>
      <c r="C24">
        <v>105</v>
      </c>
      <c r="D24">
        <f t="shared" si="5"/>
        <v>8.0000000000000002E-3</v>
      </c>
      <c r="E24">
        <v>70000</v>
      </c>
      <c r="F24">
        <f t="shared" si="6"/>
        <v>64400</v>
      </c>
      <c r="G24">
        <f t="shared" si="7"/>
        <v>128800</v>
      </c>
      <c r="H24">
        <f t="shared" si="0"/>
        <v>64400</v>
      </c>
      <c r="I24">
        <f t="shared" si="1"/>
        <v>64400</v>
      </c>
      <c r="J24">
        <f t="shared" si="2"/>
        <v>64400</v>
      </c>
      <c r="K24">
        <f t="shared" si="3"/>
        <v>64400</v>
      </c>
      <c r="L24">
        <f t="shared" si="4"/>
        <v>64400</v>
      </c>
      <c r="M24">
        <f t="shared" si="8"/>
        <v>64400</v>
      </c>
      <c r="N24">
        <f t="shared" si="9"/>
        <v>64400</v>
      </c>
    </row>
    <row r="25" spans="1:15">
      <c r="A25" t="s">
        <v>43</v>
      </c>
      <c r="B25" t="s">
        <v>10</v>
      </c>
      <c r="C25">
        <v>105</v>
      </c>
      <c r="D25">
        <f t="shared" si="5"/>
        <v>8.0000000000000002E-3</v>
      </c>
      <c r="E25">
        <v>75000</v>
      </c>
      <c r="F25">
        <f t="shared" si="6"/>
        <v>69000</v>
      </c>
      <c r="G25">
        <f t="shared" si="7"/>
        <v>138000</v>
      </c>
      <c r="H25">
        <f t="shared" ref="H25:H26" si="10">F25</f>
        <v>69000</v>
      </c>
      <c r="I25">
        <f t="shared" ref="I25:I26" si="11">F25</f>
        <v>69000</v>
      </c>
      <c r="J25">
        <f t="shared" ref="J25:J26" si="12">F25</f>
        <v>69000</v>
      </c>
      <c r="K25">
        <f t="shared" ref="K25:K26" si="13">F25</f>
        <v>69000</v>
      </c>
      <c r="L25">
        <f t="shared" ref="L25:L26" si="14">F25</f>
        <v>69000</v>
      </c>
      <c r="M25">
        <f t="shared" ref="M25:M26" si="15">F25</f>
        <v>69000</v>
      </c>
      <c r="N25">
        <f t="shared" ref="N25:N26" si="16">F25</f>
        <v>69000</v>
      </c>
    </row>
    <row r="26" spans="1:15">
      <c r="A26" t="s">
        <v>43</v>
      </c>
      <c r="B26" t="s">
        <v>10</v>
      </c>
      <c r="C26">
        <v>105</v>
      </c>
      <c r="D26">
        <f t="shared" si="5"/>
        <v>8.0000000000000002E-3</v>
      </c>
      <c r="E26">
        <v>80000</v>
      </c>
      <c r="F26">
        <f t="shared" si="6"/>
        <v>73600</v>
      </c>
      <c r="G26">
        <f t="shared" si="7"/>
        <v>147200</v>
      </c>
      <c r="H26">
        <f t="shared" si="10"/>
        <v>73600</v>
      </c>
      <c r="I26">
        <f t="shared" si="11"/>
        <v>73600</v>
      </c>
      <c r="J26">
        <f t="shared" si="12"/>
        <v>73600</v>
      </c>
      <c r="K26">
        <f t="shared" si="13"/>
        <v>73600</v>
      </c>
      <c r="L26">
        <f t="shared" si="14"/>
        <v>73600</v>
      </c>
      <c r="M26">
        <f t="shared" si="15"/>
        <v>73600</v>
      </c>
      <c r="N26">
        <f t="shared" si="16"/>
        <v>73600</v>
      </c>
    </row>
    <row r="27" spans="1:15">
      <c r="A27" t="s">
        <v>43</v>
      </c>
      <c r="B27" t="s">
        <v>10</v>
      </c>
      <c r="C27">
        <v>120</v>
      </c>
      <c r="D27">
        <f>D20</f>
        <v>8.0000000000000002E-3</v>
      </c>
      <c r="E27">
        <v>30000</v>
      </c>
      <c r="F27">
        <f t="shared" si="6"/>
        <v>29400</v>
      </c>
      <c r="G27">
        <f t="shared" si="7"/>
        <v>58800</v>
      </c>
      <c r="H27">
        <f t="shared" si="0"/>
        <v>29400</v>
      </c>
      <c r="I27">
        <f t="shared" si="1"/>
        <v>29400</v>
      </c>
      <c r="J27">
        <f t="shared" si="2"/>
        <v>29400</v>
      </c>
      <c r="K27">
        <f t="shared" si="3"/>
        <v>29400</v>
      </c>
      <c r="L27">
        <f t="shared" si="4"/>
        <v>29400</v>
      </c>
      <c r="M27">
        <f t="shared" si="8"/>
        <v>29400</v>
      </c>
      <c r="N27">
        <f t="shared" si="9"/>
        <v>29400</v>
      </c>
      <c r="O27">
        <f t="shared" ref="O27:O75" si="17">F27</f>
        <v>29400</v>
      </c>
    </row>
    <row r="28" spans="1:15">
      <c r="A28" t="s">
        <v>43</v>
      </c>
      <c r="B28" t="s">
        <v>10</v>
      </c>
      <c r="C28">
        <v>120</v>
      </c>
      <c r="D28">
        <f t="shared" si="5"/>
        <v>8.0000000000000002E-3</v>
      </c>
      <c r="E28">
        <v>35000</v>
      </c>
      <c r="F28">
        <f t="shared" si="6"/>
        <v>34300</v>
      </c>
      <c r="G28">
        <f t="shared" si="7"/>
        <v>68600</v>
      </c>
      <c r="H28">
        <f t="shared" si="0"/>
        <v>34300</v>
      </c>
      <c r="I28">
        <f t="shared" si="1"/>
        <v>34300</v>
      </c>
      <c r="J28">
        <f t="shared" si="2"/>
        <v>34300</v>
      </c>
      <c r="K28">
        <f t="shared" si="3"/>
        <v>34300</v>
      </c>
      <c r="L28">
        <f t="shared" si="4"/>
        <v>34300</v>
      </c>
      <c r="M28">
        <f t="shared" si="8"/>
        <v>34300</v>
      </c>
      <c r="N28">
        <f t="shared" si="9"/>
        <v>34300</v>
      </c>
      <c r="O28">
        <f t="shared" si="17"/>
        <v>34300</v>
      </c>
    </row>
    <row r="29" spans="1:15">
      <c r="A29" t="s">
        <v>43</v>
      </c>
      <c r="B29" t="s">
        <v>10</v>
      </c>
      <c r="C29">
        <v>120</v>
      </c>
      <c r="D29">
        <f t="shared" si="5"/>
        <v>8.0000000000000002E-3</v>
      </c>
      <c r="E29">
        <v>40000</v>
      </c>
      <c r="F29">
        <f t="shared" si="6"/>
        <v>39200</v>
      </c>
      <c r="G29">
        <f t="shared" si="7"/>
        <v>78400</v>
      </c>
      <c r="H29">
        <f t="shared" si="0"/>
        <v>39200</v>
      </c>
      <c r="I29">
        <f t="shared" si="1"/>
        <v>39200</v>
      </c>
      <c r="J29">
        <f t="shared" si="2"/>
        <v>39200</v>
      </c>
      <c r="K29">
        <f t="shared" si="3"/>
        <v>39200</v>
      </c>
      <c r="L29">
        <f t="shared" si="4"/>
        <v>39200</v>
      </c>
      <c r="M29">
        <f t="shared" si="8"/>
        <v>39200</v>
      </c>
      <c r="N29">
        <f t="shared" si="9"/>
        <v>39200</v>
      </c>
      <c r="O29">
        <f t="shared" si="17"/>
        <v>39200</v>
      </c>
    </row>
    <row r="30" spans="1:15">
      <c r="A30" t="s">
        <v>43</v>
      </c>
      <c r="B30" t="s">
        <v>10</v>
      </c>
      <c r="C30">
        <v>120</v>
      </c>
      <c r="D30">
        <f t="shared" si="5"/>
        <v>8.0000000000000002E-3</v>
      </c>
      <c r="E30">
        <v>45000</v>
      </c>
      <c r="F30">
        <f t="shared" si="6"/>
        <v>44100</v>
      </c>
      <c r="G30">
        <f t="shared" si="7"/>
        <v>88200</v>
      </c>
      <c r="H30">
        <f t="shared" si="0"/>
        <v>44100</v>
      </c>
      <c r="I30">
        <f t="shared" si="1"/>
        <v>44100</v>
      </c>
      <c r="J30">
        <f t="shared" si="2"/>
        <v>44100</v>
      </c>
      <c r="K30">
        <f t="shared" si="3"/>
        <v>44100</v>
      </c>
      <c r="L30">
        <f t="shared" si="4"/>
        <v>44100</v>
      </c>
      <c r="M30">
        <f t="shared" si="8"/>
        <v>44100</v>
      </c>
      <c r="N30">
        <f t="shared" si="9"/>
        <v>44100</v>
      </c>
      <c r="O30">
        <f t="shared" si="17"/>
        <v>44100</v>
      </c>
    </row>
    <row r="31" spans="1:15">
      <c r="A31" t="s">
        <v>43</v>
      </c>
      <c r="B31" t="s">
        <v>10</v>
      </c>
      <c r="C31">
        <v>120</v>
      </c>
      <c r="D31">
        <f t="shared" si="5"/>
        <v>8.0000000000000002E-3</v>
      </c>
      <c r="E31">
        <v>50000</v>
      </c>
      <c r="F31">
        <f t="shared" si="6"/>
        <v>49000</v>
      </c>
      <c r="G31">
        <f t="shared" si="7"/>
        <v>98000</v>
      </c>
      <c r="H31">
        <f t="shared" si="0"/>
        <v>49000</v>
      </c>
      <c r="I31">
        <f t="shared" si="1"/>
        <v>49000</v>
      </c>
      <c r="J31">
        <f t="shared" si="2"/>
        <v>49000</v>
      </c>
      <c r="K31">
        <f t="shared" si="3"/>
        <v>49000</v>
      </c>
      <c r="L31">
        <f t="shared" si="4"/>
        <v>49000</v>
      </c>
      <c r="M31">
        <f t="shared" si="8"/>
        <v>49000</v>
      </c>
      <c r="N31">
        <f t="shared" si="9"/>
        <v>49000</v>
      </c>
      <c r="O31">
        <f t="shared" si="17"/>
        <v>49000</v>
      </c>
    </row>
    <row r="32" spans="1:15">
      <c r="A32" t="s">
        <v>43</v>
      </c>
      <c r="B32" t="s">
        <v>10</v>
      </c>
      <c r="C32">
        <v>120</v>
      </c>
      <c r="D32">
        <f t="shared" si="5"/>
        <v>8.0000000000000002E-3</v>
      </c>
      <c r="E32">
        <v>55000</v>
      </c>
      <c r="F32">
        <f t="shared" si="6"/>
        <v>53900</v>
      </c>
      <c r="G32">
        <f t="shared" si="7"/>
        <v>107800</v>
      </c>
      <c r="H32">
        <f t="shared" si="0"/>
        <v>53900</v>
      </c>
      <c r="I32">
        <f t="shared" si="1"/>
        <v>53900</v>
      </c>
      <c r="J32">
        <f t="shared" si="2"/>
        <v>53900</v>
      </c>
      <c r="K32">
        <f t="shared" si="3"/>
        <v>53900</v>
      </c>
      <c r="L32">
        <f t="shared" si="4"/>
        <v>53900</v>
      </c>
      <c r="M32">
        <f t="shared" si="8"/>
        <v>53900</v>
      </c>
      <c r="N32">
        <f t="shared" si="9"/>
        <v>53900</v>
      </c>
      <c r="O32">
        <f t="shared" si="17"/>
        <v>53900</v>
      </c>
    </row>
    <row r="33" spans="1:16">
      <c r="A33" t="s">
        <v>43</v>
      </c>
      <c r="B33" t="s">
        <v>10</v>
      </c>
      <c r="C33">
        <v>120</v>
      </c>
      <c r="D33">
        <f t="shared" si="5"/>
        <v>8.0000000000000002E-3</v>
      </c>
      <c r="E33">
        <v>60000</v>
      </c>
      <c r="F33">
        <f t="shared" si="6"/>
        <v>58800</v>
      </c>
      <c r="G33">
        <f t="shared" si="7"/>
        <v>117600</v>
      </c>
      <c r="H33">
        <f t="shared" si="0"/>
        <v>58800</v>
      </c>
      <c r="I33">
        <f t="shared" si="1"/>
        <v>58800</v>
      </c>
      <c r="J33">
        <f t="shared" si="2"/>
        <v>58800</v>
      </c>
      <c r="K33">
        <f t="shared" si="3"/>
        <v>58800</v>
      </c>
      <c r="L33">
        <f t="shared" si="4"/>
        <v>58800</v>
      </c>
      <c r="M33">
        <f t="shared" si="8"/>
        <v>58800</v>
      </c>
      <c r="N33">
        <f t="shared" si="9"/>
        <v>58800</v>
      </c>
      <c r="O33">
        <f t="shared" si="17"/>
        <v>58800</v>
      </c>
    </row>
    <row r="34" spans="1:16">
      <c r="A34" t="s">
        <v>43</v>
      </c>
      <c r="B34" t="s">
        <v>10</v>
      </c>
      <c r="C34">
        <v>120</v>
      </c>
      <c r="D34">
        <f t="shared" si="5"/>
        <v>8.0000000000000002E-3</v>
      </c>
      <c r="E34">
        <v>65000</v>
      </c>
      <c r="F34">
        <f t="shared" si="6"/>
        <v>63700</v>
      </c>
      <c r="G34">
        <f t="shared" si="7"/>
        <v>127400</v>
      </c>
      <c r="H34">
        <f t="shared" si="0"/>
        <v>63700</v>
      </c>
      <c r="I34">
        <f t="shared" si="1"/>
        <v>63700</v>
      </c>
      <c r="J34">
        <f t="shared" si="2"/>
        <v>63700</v>
      </c>
      <c r="K34">
        <f t="shared" si="3"/>
        <v>63700</v>
      </c>
      <c r="L34">
        <f t="shared" si="4"/>
        <v>63700</v>
      </c>
      <c r="M34">
        <f t="shared" si="8"/>
        <v>63700</v>
      </c>
      <c r="N34">
        <f t="shared" si="9"/>
        <v>63700</v>
      </c>
      <c r="O34">
        <f t="shared" si="17"/>
        <v>63700</v>
      </c>
    </row>
    <row r="35" spans="1:16">
      <c r="A35" t="s">
        <v>43</v>
      </c>
      <c r="B35" t="s">
        <v>10</v>
      </c>
      <c r="C35">
        <v>120</v>
      </c>
      <c r="D35">
        <f t="shared" si="5"/>
        <v>8.0000000000000002E-3</v>
      </c>
      <c r="E35">
        <v>70000</v>
      </c>
      <c r="F35">
        <f t="shared" si="6"/>
        <v>68600</v>
      </c>
      <c r="G35">
        <f t="shared" si="7"/>
        <v>137200</v>
      </c>
      <c r="H35">
        <f t="shared" si="0"/>
        <v>68600</v>
      </c>
      <c r="I35">
        <f t="shared" si="1"/>
        <v>68600</v>
      </c>
      <c r="J35">
        <f t="shared" si="2"/>
        <v>68600</v>
      </c>
      <c r="K35">
        <f t="shared" si="3"/>
        <v>68600</v>
      </c>
      <c r="L35">
        <f t="shared" si="4"/>
        <v>68600</v>
      </c>
      <c r="M35">
        <f t="shared" si="8"/>
        <v>68600</v>
      </c>
      <c r="N35">
        <f t="shared" si="9"/>
        <v>68600</v>
      </c>
      <c r="O35">
        <f t="shared" si="17"/>
        <v>68600</v>
      </c>
    </row>
    <row r="36" spans="1:16">
      <c r="A36" t="s">
        <v>43</v>
      </c>
      <c r="B36" t="s">
        <v>10</v>
      </c>
      <c r="C36">
        <v>120</v>
      </c>
      <c r="D36">
        <f t="shared" si="5"/>
        <v>8.0000000000000002E-3</v>
      </c>
      <c r="E36">
        <v>75000</v>
      </c>
      <c r="F36">
        <f t="shared" si="6"/>
        <v>73500</v>
      </c>
      <c r="G36">
        <f t="shared" si="7"/>
        <v>147000</v>
      </c>
      <c r="H36">
        <f t="shared" ref="H36:H41" si="18">F36</f>
        <v>73500</v>
      </c>
      <c r="I36">
        <f t="shared" ref="I36:I41" si="19">F36</f>
        <v>73500</v>
      </c>
      <c r="J36">
        <f t="shared" ref="J36:J41" si="20">F36</f>
        <v>73500</v>
      </c>
      <c r="K36">
        <f t="shared" ref="K36:K41" si="21">F36</f>
        <v>73500</v>
      </c>
      <c r="L36">
        <f t="shared" ref="L36:L41" si="22">F36</f>
        <v>73500</v>
      </c>
      <c r="M36">
        <f t="shared" ref="M36:M41" si="23">F36</f>
        <v>73500</v>
      </c>
      <c r="N36">
        <f t="shared" ref="N36:N41" si="24">F36</f>
        <v>73500</v>
      </c>
      <c r="O36">
        <f t="shared" ref="O36:O41" si="25">F36</f>
        <v>73500</v>
      </c>
    </row>
    <row r="37" spans="1:16">
      <c r="A37" t="s">
        <v>43</v>
      </c>
      <c r="B37" t="s">
        <v>10</v>
      </c>
      <c r="C37">
        <v>120</v>
      </c>
      <c r="D37">
        <f t="shared" si="5"/>
        <v>8.0000000000000002E-3</v>
      </c>
      <c r="E37">
        <v>80000</v>
      </c>
      <c r="F37">
        <f t="shared" si="6"/>
        <v>78400</v>
      </c>
      <c r="G37">
        <f t="shared" si="7"/>
        <v>156800</v>
      </c>
      <c r="H37">
        <f t="shared" si="18"/>
        <v>78400</v>
      </c>
      <c r="I37">
        <f t="shared" si="19"/>
        <v>78400</v>
      </c>
      <c r="J37">
        <f t="shared" si="20"/>
        <v>78400</v>
      </c>
      <c r="K37">
        <f t="shared" si="21"/>
        <v>78400</v>
      </c>
      <c r="L37">
        <f t="shared" si="22"/>
        <v>78400</v>
      </c>
      <c r="M37">
        <f t="shared" si="23"/>
        <v>78400</v>
      </c>
      <c r="N37">
        <f t="shared" si="24"/>
        <v>78400</v>
      </c>
      <c r="O37">
        <f t="shared" si="25"/>
        <v>78400</v>
      </c>
    </row>
    <row r="38" spans="1:16">
      <c r="A38" t="s">
        <v>43</v>
      </c>
      <c r="B38" t="s">
        <v>10</v>
      </c>
      <c r="C38">
        <v>120</v>
      </c>
      <c r="D38">
        <f t="shared" si="5"/>
        <v>8.0000000000000002E-3</v>
      </c>
      <c r="E38">
        <v>85000</v>
      </c>
      <c r="F38">
        <f t="shared" si="6"/>
        <v>83300</v>
      </c>
      <c r="G38">
        <f t="shared" si="7"/>
        <v>166600</v>
      </c>
      <c r="H38">
        <f t="shared" si="18"/>
        <v>83300</v>
      </c>
      <c r="I38">
        <f t="shared" si="19"/>
        <v>83300</v>
      </c>
      <c r="J38">
        <f t="shared" si="20"/>
        <v>83300</v>
      </c>
      <c r="K38">
        <f t="shared" si="21"/>
        <v>83300</v>
      </c>
      <c r="L38">
        <f t="shared" si="22"/>
        <v>83300</v>
      </c>
      <c r="M38">
        <f t="shared" si="23"/>
        <v>83300</v>
      </c>
      <c r="N38">
        <f t="shared" si="24"/>
        <v>83300</v>
      </c>
      <c r="O38">
        <f t="shared" si="25"/>
        <v>83300</v>
      </c>
    </row>
    <row r="39" spans="1:16">
      <c r="A39" t="s">
        <v>43</v>
      </c>
      <c r="B39" t="s">
        <v>10</v>
      </c>
      <c r="C39">
        <v>120</v>
      </c>
      <c r="D39">
        <f t="shared" si="5"/>
        <v>8.0000000000000002E-3</v>
      </c>
      <c r="E39">
        <v>90000</v>
      </c>
      <c r="F39">
        <f t="shared" si="6"/>
        <v>88200</v>
      </c>
      <c r="G39">
        <f t="shared" si="7"/>
        <v>176400</v>
      </c>
      <c r="H39">
        <f t="shared" si="18"/>
        <v>88200</v>
      </c>
      <c r="I39">
        <f t="shared" si="19"/>
        <v>88200</v>
      </c>
      <c r="J39">
        <f t="shared" si="20"/>
        <v>88200</v>
      </c>
      <c r="K39">
        <f t="shared" si="21"/>
        <v>88200</v>
      </c>
      <c r="L39">
        <f t="shared" si="22"/>
        <v>88200</v>
      </c>
      <c r="M39">
        <f t="shared" si="23"/>
        <v>88200</v>
      </c>
      <c r="N39">
        <f t="shared" si="24"/>
        <v>88200</v>
      </c>
      <c r="O39">
        <f t="shared" si="25"/>
        <v>88200</v>
      </c>
    </row>
    <row r="40" spans="1:16">
      <c r="A40" t="s">
        <v>43</v>
      </c>
      <c r="B40" t="s">
        <v>10</v>
      </c>
      <c r="C40">
        <v>120</v>
      </c>
      <c r="D40">
        <f t="shared" si="5"/>
        <v>8.0000000000000002E-3</v>
      </c>
      <c r="E40">
        <v>95000</v>
      </c>
      <c r="F40">
        <f t="shared" si="6"/>
        <v>93100</v>
      </c>
      <c r="G40">
        <f t="shared" si="7"/>
        <v>186200</v>
      </c>
      <c r="H40">
        <f t="shared" si="18"/>
        <v>93100</v>
      </c>
      <c r="I40">
        <f t="shared" si="19"/>
        <v>93100</v>
      </c>
      <c r="J40">
        <f t="shared" si="20"/>
        <v>93100</v>
      </c>
      <c r="K40">
        <f t="shared" si="21"/>
        <v>93100</v>
      </c>
      <c r="L40">
        <f t="shared" si="22"/>
        <v>93100</v>
      </c>
      <c r="M40">
        <f t="shared" si="23"/>
        <v>93100</v>
      </c>
      <c r="N40">
        <f t="shared" si="24"/>
        <v>93100</v>
      </c>
      <c r="O40">
        <f t="shared" si="25"/>
        <v>93100</v>
      </c>
    </row>
    <row r="41" spans="1:16">
      <c r="A41" t="s">
        <v>43</v>
      </c>
      <c r="B41" t="s">
        <v>10</v>
      </c>
      <c r="C41">
        <v>120</v>
      </c>
      <c r="D41">
        <f t="shared" si="5"/>
        <v>8.0000000000000002E-3</v>
      </c>
      <c r="E41">
        <v>100000</v>
      </c>
      <c r="F41">
        <f t="shared" si="6"/>
        <v>98000</v>
      </c>
      <c r="G41">
        <f t="shared" si="7"/>
        <v>196000</v>
      </c>
      <c r="H41">
        <f t="shared" si="18"/>
        <v>98000</v>
      </c>
      <c r="I41">
        <f t="shared" si="19"/>
        <v>98000</v>
      </c>
      <c r="J41">
        <f t="shared" si="20"/>
        <v>98000</v>
      </c>
      <c r="K41">
        <f t="shared" si="21"/>
        <v>98000</v>
      </c>
      <c r="L41">
        <f t="shared" si="22"/>
        <v>98000</v>
      </c>
      <c r="M41">
        <f t="shared" si="23"/>
        <v>98000</v>
      </c>
      <c r="N41">
        <f t="shared" si="24"/>
        <v>98000</v>
      </c>
      <c r="O41">
        <f t="shared" si="25"/>
        <v>98000</v>
      </c>
    </row>
    <row r="42" spans="1:16">
      <c r="A42" t="s">
        <v>43</v>
      </c>
      <c r="B42" t="s">
        <v>10</v>
      </c>
      <c r="C42">
        <v>135</v>
      </c>
      <c r="D42">
        <f>D31</f>
        <v>8.0000000000000002E-3</v>
      </c>
      <c r="E42">
        <v>30000</v>
      </c>
      <c r="F42">
        <f t="shared" si="6"/>
        <v>31200</v>
      </c>
      <c r="G42">
        <f t="shared" si="7"/>
        <v>62400</v>
      </c>
      <c r="H42">
        <f t="shared" si="0"/>
        <v>31200</v>
      </c>
      <c r="I42">
        <f t="shared" si="1"/>
        <v>31200</v>
      </c>
      <c r="J42">
        <f t="shared" si="2"/>
        <v>31200</v>
      </c>
      <c r="K42">
        <f t="shared" si="3"/>
        <v>31200</v>
      </c>
      <c r="L42">
        <f t="shared" si="4"/>
        <v>31200</v>
      </c>
      <c r="M42">
        <f t="shared" si="8"/>
        <v>31200</v>
      </c>
      <c r="N42">
        <f t="shared" si="9"/>
        <v>31200</v>
      </c>
      <c r="O42">
        <f t="shared" si="17"/>
        <v>31200</v>
      </c>
      <c r="P42">
        <f t="shared" ref="P42:P75" si="26">F42</f>
        <v>31200</v>
      </c>
    </row>
    <row r="43" spans="1:16">
      <c r="A43" t="s">
        <v>43</v>
      </c>
      <c r="B43" t="s">
        <v>10</v>
      </c>
      <c r="C43">
        <v>135</v>
      </c>
      <c r="D43">
        <f t="shared" si="5"/>
        <v>8.0000000000000002E-3</v>
      </c>
      <c r="E43">
        <v>35000</v>
      </c>
      <c r="F43">
        <f t="shared" si="6"/>
        <v>36400</v>
      </c>
      <c r="G43">
        <f t="shared" si="7"/>
        <v>72800</v>
      </c>
      <c r="H43">
        <f t="shared" si="0"/>
        <v>36400</v>
      </c>
      <c r="I43">
        <f t="shared" si="1"/>
        <v>36400</v>
      </c>
      <c r="J43">
        <f t="shared" si="2"/>
        <v>36400</v>
      </c>
      <c r="K43">
        <f t="shared" si="3"/>
        <v>36400</v>
      </c>
      <c r="L43">
        <f t="shared" si="4"/>
        <v>36400</v>
      </c>
      <c r="M43">
        <f t="shared" si="8"/>
        <v>36400</v>
      </c>
      <c r="N43">
        <f t="shared" si="9"/>
        <v>36400</v>
      </c>
      <c r="O43">
        <f t="shared" si="17"/>
        <v>36400</v>
      </c>
      <c r="P43">
        <f t="shared" si="26"/>
        <v>36400</v>
      </c>
    </row>
    <row r="44" spans="1:16">
      <c r="A44" t="s">
        <v>43</v>
      </c>
      <c r="B44" t="s">
        <v>10</v>
      </c>
      <c r="C44">
        <v>135</v>
      </c>
      <c r="D44">
        <f t="shared" si="5"/>
        <v>8.0000000000000002E-3</v>
      </c>
      <c r="E44">
        <v>40000</v>
      </c>
      <c r="F44">
        <f t="shared" si="6"/>
        <v>41600</v>
      </c>
      <c r="G44">
        <f t="shared" si="7"/>
        <v>83200</v>
      </c>
      <c r="H44">
        <f t="shared" si="0"/>
        <v>41600</v>
      </c>
      <c r="I44">
        <f t="shared" si="1"/>
        <v>41600</v>
      </c>
      <c r="J44">
        <f t="shared" si="2"/>
        <v>41600</v>
      </c>
      <c r="K44">
        <f t="shared" si="3"/>
        <v>41600</v>
      </c>
      <c r="L44">
        <f t="shared" si="4"/>
        <v>41600</v>
      </c>
      <c r="M44">
        <f t="shared" si="8"/>
        <v>41600</v>
      </c>
      <c r="N44">
        <f t="shared" si="9"/>
        <v>41600</v>
      </c>
      <c r="O44">
        <f t="shared" si="17"/>
        <v>41600</v>
      </c>
      <c r="P44">
        <f t="shared" si="26"/>
        <v>41600</v>
      </c>
    </row>
    <row r="45" spans="1:16">
      <c r="A45" t="s">
        <v>43</v>
      </c>
      <c r="B45" t="s">
        <v>10</v>
      </c>
      <c r="C45">
        <v>135</v>
      </c>
      <c r="D45">
        <f t="shared" si="5"/>
        <v>8.0000000000000002E-3</v>
      </c>
      <c r="E45">
        <v>45000</v>
      </c>
      <c r="F45">
        <f t="shared" si="6"/>
        <v>46800</v>
      </c>
      <c r="G45">
        <f t="shared" si="7"/>
        <v>93600</v>
      </c>
      <c r="H45">
        <f t="shared" si="0"/>
        <v>46800</v>
      </c>
      <c r="I45">
        <f t="shared" si="1"/>
        <v>46800</v>
      </c>
      <c r="J45">
        <f t="shared" si="2"/>
        <v>46800</v>
      </c>
      <c r="K45">
        <f t="shared" si="3"/>
        <v>46800</v>
      </c>
      <c r="L45">
        <f t="shared" si="4"/>
        <v>46800</v>
      </c>
      <c r="M45">
        <f t="shared" si="8"/>
        <v>46800</v>
      </c>
      <c r="N45">
        <f t="shared" si="9"/>
        <v>46800</v>
      </c>
      <c r="O45">
        <f t="shared" si="17"/>
        <v>46800</v>
      </c>
      <c r="P45">
        <f t="shared" si="26"/>
        <v>46800</v>
      </c>
    </row>
    <row r="46" spans="1:16">
      <c r="A46" t="s">
        <v>43</v>
      </c>
      <c r="B46" t="s">
        <v>10</v>
      </c>
      <c r="C46">
        <v>135</v>
      </c>
      <c r="D46">
        <f t="shared" si="5"/>
        <v>8.0000000000000002E-3</v>
      </c>
      <c r="E46">
        <v>50000</v>
      </c>
      <c r="F46">
        <f t="shared" si="6"/>
        <v>52000</v>
      </c>
      <c r="G46">
        <f t="shared" si="7"/>
        <v>104000</v>
      </c>
      <c r="H46">
        <f t="shared" si="0"/>
        <v>52000</v>
      </c>
      <c r="I46">
        <f t="shared" si="1"/>
        <v>52000</v>
      </c>
      <c r="J46">
        <f t="shared" si="2"/>
        <v>52000</v>
      </c>
      <c r="K46">
        <f t="shared" si="3"/>
        <v>52000</v>
      </c>
      <c r="L46">
        <f t="shared" si="4"/>
        <v>52000</v>
      </c>
      <c r="M46">
        <f t="shared" si="8"/>
        <v>52000</v>
      </c>
      <c r="N46">
        <f t="shared" si="9"/>
        <v>52000</v>
      </c>
      <c r="O46">
        <f t="shared" si="17"/>
        <v>52000</v>
      </c>
      <c r="P46">
        <f t="shared" si="26"/>
        <v>52000</v>
      </c>
    </row>
    <row r="47" spans="1:16">
      <c r="A47" t="s">
        <v>43</v>
      </c>
      <c r="B47" t="s">
        <v>10</v>
      </c>
      <c r="C47">
        <v>135</v>
      </c>
      <c r="D47">
        <f t="shared" si="5"/>
        <v>8.0000000000000002E-3</v>
      </c>
      <c r="E47">
        <v>55000</v>
      </c>
      <c r="F47">
        <f t="shared" si="6"/>
        <v>57200</v>
      </c>
      <c r="G47">
        <f t="shared" si="7"/>
        <v>114400</v>
      </c>
      <c r="H47">
        <f t="shared" si="0"/>
        <v>57200</v>
      </c>
      <c r="I47">
        <f t="shared" si="1"/>
        <v>57200</v>
      </c>
      <c r="J47">
        <f t="shared" si="2"/>
        <v>57200</v>
      </c>
      <c r="K47">
        <f t="shared" si="3"/>
        <v>57200</v>
      </c>
      <c r="L47">
        <f t="shared" si="4"/>
        <v>57200</v>
      </c>
      <c r="M47">
        <f t="shared" si="8"/>
        <v>57200</v>
      </c>
      <c r="N47">
        <f t="shared" si="9"/>
        <v>57200</v>
      </c>
      <c r="O47">
        <f t="shared" si="17"/>
        <v>57200</v>
      </c>
      <c r="P47">
        <f t="shared" si="26"/>
        <v>57200</v>
      </c>
    </row>
    <row r="48" spans="1:16">
      <c r="A48" t="s">
        <v>43</v>
      </c>
      <c r="B48" t="s">
        <v>10</v>
      </c>
      <c r="C48">
        <v>135</v>
      </c>
      <c r="D48">
        <f t="shared" si="5"/>
        <v>8.0000000000000002E-3</v>
      </c>
      <c r="E48">
        <v>60000</v>
      </c>
      <c r="F48">
        <f t="shared" si="6"/>
        <v>62400</v>
      </c>
      <c r="G48">
        <f t="shared" si="7"/>
        <v>124800</v>
      </c>
      <c r="H48">
        <f t="shared" si="0"/>
        <v>62400</v>
      </c>
      <c r="I48">
        <f t="shared" si="1"/>
        <v>62400</v>
      </c>
      <c r="J48">
        <f t="shared" si="2"/>
        <v>62400</v>
      </c>
      <c r="K48">
        <f t="shared" si="3"/>
        <v>62400</v>
      </c>
      <c r="L48">
        <f t="shared" si="4"/>
        <v>62400</v>
      </c>
      <c r="M48">
        <f t="shared" si="8"/>
        <v>62400</v>
      </c>
      <c r="N48">
        <f t="shared" si="9"/>
        <v>62400</v>
      </c>
      <c r="O48">
        <f t="shared" si="17"/>
        <v>62400</v>
      </c>
      <c r="P48">
        <f t="shared" si="26"/>
        <v>62400</v>
      </c>
    </row>
    <row r="49" spans="1:17">
      <c r="A49" t="s">
        <v>43</v>
      </c>
      <c r="B49" t="s">
        <v>10</v>
      </c>
      <c r="C49">
        <v>135</v>
      </c>
      <c r="D49">
        <f t="shared" si="5"/>
        <v>8.0000000000000002E-3</v>
      </c>
      <c r="E49">
        <v>65000</v>
      </c>
      <c r="F49">
        <f t="shared" si="6"/>
        <v>67600</v>
      </c>
      <c r="G49">
        <f t="shared" si="7"/>
        <v>135200</v>
      </c>
      <c r="H49">
        <f t="shared" si="0"/>
        <v>67600</v>
      </c>
      <c r="I49">
        <f t="shared" si="1"/>
        <v>67600</v>
      </c>
      <c r="J49">
        <f t="shared" si="2"/>
        <v>67600</v>
      </c>
      <c r="K49">
        <f t="shared" si="3"/>
        <v>67600</v>
      </c>
      <c r="L49">
        <f t="shared" si="4"/>
        <v>67600</v>
      </c>
      <c r="M49">
        <f t="shared" si="8"/>
        <v>67600</v>
      </c>
      <c r="N49">
        <f t="shared" si="9"/>
        <v>67600</v>
      </c>
      <c r="O49">
        <f t="shared" si="17"/>
        <v>67600</v>
      </c>
      <c r="P49">
        <f t="shared" si="26"/>
        <v>67600</v>
      </c>
    </row>
    <row r="50" spans="1:17">
      <c r="A50" t="s">
        <v>43</v>
      </c>
      <c r="B50" t="s">
        <v>10</v>
      </c>
      <c r="C50">
        <v>135</v>
      </c>
      <c r="D50">
        <f t="shared" si="5"/>
        <v>8.0000000000000002E-3</v>
      </c>
      <c r="E50">
        <v>70000</v>
      </c>
      <c r="F50">
        <f t="shared" si="6"/>
        <v>72800</v>
      </c>
      <c r="G50">
        <f t="shared" si="7"/>
        <v>145600</v>
      </c>
      <c r="H50">
        <f t="shared" si="0"/>
        <v>72800</v>
      </c>
      <c r="I50">
        <f t="shared" si="1"/>
        <v>72800</v>
      </c>
      <c r="J50">
        <f t="shared" si="2"/>
        <v>72800</v>
      </c>
      <c r="K50">
        <f t="shared" si="3"/>
        <v>72800</v>
      </c>
      <c r="L50">
        <f t="shared" si="4"/>
        <v>72800</v>
      </c>
      <c r="M50">
        <f t="shared" si="8"/>
        <v>72800</v>
      </c>
      <c r="N50">
        <f t="shared" si="9"/>
        <v>72800</v>
      </c>
      <c r="O50">
        <f t="shared" si="17"/>
        <v>72800</v>
      </c>
      <c r="P50">
        <f t="shared" si="26"/>
        <v>72800</v>
      </c>
    </row>
    <row r="51" spans="1:17">
      <c r="A51" t="s">
        <v>43</v>
      </c>
      <c r="B51" t="s">
        <v>10</v>
      </c>
      <c r="C51">
        <v>135</v>
      </c>
      <c r="D51">
        <f t="shared" si="5"/>
        <v>8.0000000000000002E-3</v>
      </c>
      <c r="E51">
        <v>75000</v>
      </c>
      <c r="F51">
        <f t="shared" si="6"/>
        <v>78000</v>
      </c>
      <c r="G51">
        <f t="shared" si="7"/>
        <v>156000</v>
      </c>
      <c r="H51">
        <f t="shared" ref="H51:H56" si="27">F51</f>
        <v>78000</v>
      </c>
      <c r="I51">
        <f t="shared" ref="I51:I56" si="28">F51</f>
        <v>78000</v>
      </c>
      <c r="J51">
        <f t="shared" ref="J51:J56" si="29">F51</f>
        <v>78000</v>
      </c>
      <c r="K51">
        <f t="shared" ref="K51:K56" si="30">F51</f>
        <v>78000</v>
      </c>
      <c r="L51">
        <f t="shared" ref="L51:L56" si="31">F51</f>
        <v>78000</v>
      </c>
      <c r="M51">
        <f t="shared" ref="M51:M56" si="32">F51</f>
        <v>78000</v>
      </c>
      <c r="N51">
        <f t="shared" ref="N51:N56" si="33">F51</f>
        <v>78000</v>
      </c>
      <c r="O51">
        <f t="shared" ref="O51:O56" si="34">F51</f>
        <v>78000</v>
      </c>
      <c r="P51">
        <f t="shared" ref="P51:P56" si="35">F51</f>
        <v>78000</v>
      </c>
    </row>
    <row r="52" spans="1:17">
      <c r="A52" t="s">
        <v>43</v>
      </c>
      <c r="B52" t="s">
        <v>10</v>
      </c>
      <c r="C52">
        <v>135</v>
      </c>
      <c r="D52">
        <f t="shared" si="5"/>
        <v>8.0000000000000002E-3</v>
      </c>
      <c r="E52">
        <v>80000</v>
      </c>
      <c r="F52">
        <f t="shared" si="6"/>
        <v>83200</v>
      </c>
      <c r="G52">
        <f t="shared" si="7"/>
        <v>166400</v>
      </c>
      <c r="H52">
        <f t="shared" si="27"/>
        <v>83200</v>
      </c>
      <c r="I52">
        <f t="shared" si="28"/>
        <v>83200</v>
      </c>
      <c r="J52">
        <f t="shared" si="29"/>
        <v>83200</v>
      </c>
      <c r="K52">
        <f t="shared" si="30"/>
        <v>83200</v>
      </c>
      <c r="L52">
        <f t="shared" si="31"/>
        <v>83200</v>
      </c>
      <c r="M52">
        <f t="shared" si="32"/>
        <v>83200</v>
      </c>
      <c r="N52">
        <f t="shared" si="33"/>
        <v>83200</v>
      </c>
      <c r="O52">
        <f t="shared" si="34"/>
        <v>83200</v>
      </c>
      <c r="P52">
        <f t="shared" si="35"/>
        <v>83200</v>
      </c>
    </row>
    <row r="53" spans="1:17">
      <c r="A53" t="s">
        <v>43</v>
      </c>
      <c r="B53" t="s">
        <v>10</v>
      </c>
      <c r="C53">
        <v>135</v>
      </c>
      <c r="D53">
        <f t="shared" si="5"/>
        <v>8.0000000000000002E-3</v>
      </c>
      <c r="E53">
        <v>85000</v>
      </c>
      <c r="F53">
        <f t="shared" si="6"/>
        <v>88400</v>
      </c>
      <c r="G53">
        <f t="shared" si="7"/>
        <v>176800</v>
      </c>
      <c r="H53">
        <f t="shared" si="27"/>
        <v>88400</v>
      </c>
      <c r="I53">
        <f t="shared" si="28"/>
        <v>88400</v>
      </c>
      <c r="J53">
        <f t="shared" si="29"/>
        <v>88400</v>
      </c>
      <c r="K53">
        <f t="shared" si="30"/>
        <v>88400</v>
      </c>
      <c r="L53">
        <f t="shared" si="31"/>
        <v>88400</v>
      </c>
      <c r="M53">
        <f t="shared" si="32"/>
        <v>88400</v>
      </c>
      <c r="N53">
        <f t="shared" si="33"/>
        <v>88400</v>
      </c>
      <c r="O53">
        <f t="shared" si="34"/>
        <v>88400</v>
      </c>
      <c r="P53">
        <f t="shared" si="35"/>
        <v>88400</v>
      </c>
    </row>
    <row r="54" spans="1:17">
      <c r="A54" t="s">
        <v>43</v>
      </c>
      <c r="B54" t="s">
        <v>10</v>
      </c>
      <c r="C54">
        <v>135</v>
      </c>
      <c r="D54">
        <f t="shared" si="5"/>
        <v>8.0000000000000002E-3</v>
      </c>
      <c r="E54">
        <v>90000</v>
      </c>
      <c r="F54">
        <f t="shared" si="6"/>
        <v>93600</v>
      </c>
      <c r="G54">
        <f t="shared" si="7"/>
        <v>187200</v>
      </c>
      <c r="H54">
        <f t="shared" si="27"/>
        <v>93600</v>
      </c>
      <c r="I54">
        <f t="shared" si="28"/>
        <v>93600</v>
      </c>
      <c r="J54">
        <f t="shared" si="29"/>
        <v>93600</v>
      </c>
      <c r="K54">
        <f t="shared" si="30"/>
        <v>93600</v>
      </c>
      <c r="L54">
        <f t="shared" si="31"/>
        <v>93600</v>
      </c>
      <c r="M54">
        <f t="shared" si="32"/>
        <v>93600</v>
      </c>
      <c r="N54">
        <f t="shared" si="33"/>
        <v>93600</v>
      </c>
      <c r="O54">
        <f t="shared" si="34"/>
        <v>93600</v>
      </c>
      <c r="P54">
        <f t="shared" si="35"/>
        <v>93600</v>
      </c>
    </row>
    <row r="55" spans="1:17">
      <c r="A55" t="s">
        <v>43</v>
      </c>
      <c r="B55" t="s">
        <v>10</v>
      </c>
      <c r="C55">
        <v>135</v>
      </c>
      <c r="D55">
        <f t="shared" si="5"/>
        <v>8.0000000000000002E-3</v>
      </c>
      <c r="E55">
        <v>95000</v>
      </c>
      <c r="F55">
        <f t="shared" si="6"/>
        <v>98800</v>
      </c>
      <c r="G55">
        <f t="shared" si="7"/>
        <v>197600</v>
      </c>
      <c r="H55">
        <f t="shared" si="27"/>
        <v>98800</v>
      </c>
      <c r="I55">
        <f t="shared" si="28"/>
        <v>98800</v>
      </c>
      <c r="J55">
        <f t="shared" si="29"/>
        <v>98800</v>
      </c>
      <c r="K55">
        <f t="shared" si="30"/>
        <v>98800</v>
      </c>
      <c r="L55">
        <f t="shared" si="31"/>
        <v>98800</v>
      </c>
      <c r="M55">
        <f t="shared" si="32"/>
        <v>98800</v>
      </c>
      <c r="N55">
        <f t="shared" si="33"/>
        <v>98800</v>
      </c>
      <c r="O55">
        <f t="shared" si="34"/>
        <v>98800</v>
      </c>
      <c r="P55">
        <f t="shared" si="35"/>
        <v>98800</v>
      </c>
    </row>
    <row r="56" spans="1:17">
      <c r="A56" t="s">
        <v>43</v>
      </c>
      <c r="B56" t="s">
        <v>10</v>
      </c>
      <c r="C56">
        <v>135</v>
      </c>
      <c r="D56">
        <f t="shared" si="5"/>
        <v>8.0000000000000002E-3</v>
      </c>
      <c r="E56">
        <v>100000</v>
      </c>
      <c r="F56">
        <f t="shared" si="6"/>
        <v>104000</v>
      </c>
      <c r="G56">
        <f t="shared" si="7"/>
        <v>208000</v>
      </c>
      <c r="H56">
        <f t="shared" si="27"/>
        <v>104000</v>
      </c>
      <c r="I56">
        <f t="shared" si="28"/>
        <v>104000</v>
      </c>
      <c r="J56">
        <f t="shared" si="29"/>
        <v>104000</v>
      </c>
      <c r="K56">
        <f t="shared" si="30"/>
        <v>104000</v>
      </c>
      <c r="L56">
        <f t="shared" si="31"/>
        <v>104000</v>
      </c>
      <c r="M56">
        <f t="shared" si="32"/>
        <v>104000</v>
      </c>
      <c r="N56">
        <f t="shared" si="33"/>
        <v>104000</v>
      </c>
      <c r="O56">
        <f t="shared" si="34"/>
        <v>104000</v>
      </c>
      <c r="P56">
        <f t="shared" si="35"/>
        <v>104000</v>
      </c>
    </row>
    <row r="57" spans="1:17">
      <c r="A57" t="s">
        <v>43</v>
      </c>
      <c r="B57" t="s">
        <v>10</v>
      </c>
      <c r="C57">
        <v>150</v>
      </c>
      <c r="D57">
        <f>D46</f>
        <v>8.0000000000000002E-3</v>
      </c>
      <c r="E57">
        <v>30000</v>
      </c>
      <c r="F57">
        <f t="shared" si="6"/>
        <v>33000</v>
      </c>
      <c r="G57">
        <f t="shared" si="7"/>
        <v>66000</v>
      </c>
      <c r="H57">
        <f t="shared" si="0"/>
        <v>33000</v>
      </c>
      <c r="I57">
        <f t="shared" si="1"/>
        <v>33000</v>
      </c>
      <c r="J57">
        <f t="shared" si="2"/>
        <v>33000</v>
      </c>
      <c r="K57">
        <f t="shared" si="3"/>
        <v>33000</v>
      </c>
      <c r="L57">
        <f t="shared" si="4"/>
        <v>33000</v>
      </c>
      <c r="M57">
        <f t="shared" si="8"/>
        <v>33000</v>
      </c>
      <c r="N57">
        <f t="shared" si="9"/>
        <v>33000</v>
      </c>
      <c r="O57">
        <f t="shared" si="17"/>
        <v>33000</v>
      </c>
      <c r="P57">
        <f t="shared" si="26"/>
        <v>33000</v>
      </c>
      <c r="Q57">
        <f t="shared" ref="Q57:Q75" si="36">F57</f>
        <v>33000</v>
      </c>
    </row>
    <row r="58" spans="1:17">
      <c r="A58" t="s">
        <v>43</v>
      </c>
      <c r="B58" t="s">
        <v>10</v>
      </c>
      <c r="C58">
        <v>150</v>
      </c>
      <c r="D58">
        <f t="shared" si="5"/>
        <v>8.0000000000000002E-3</v>
      </c>
      <c r="E58">
        <v>35000</v>
      </c>
      <c r="F58">
        <f t="shared" si="6"/>
        <v>38500</v>
      </c>
      <c r="G58">
        <f t="shared" si="7"/>
        <v>77000</v>
      </c>
      <c r="H58">
        <f t="shared" si="0"/>
        <v>38500</v>
      </c>
      <c r="I58">
        <f t="shared" si="1"/>
        <v>38500</v>
      </c>
      <c r="J58">
        <f t="shared" si="2"/>
        <v>38500</v>
      </c>
      <c r="K58">
        <f t="shared" si="3"/>
        <v>38500</v>
      </c>
      <c r="L58">
        <f t="shared" si="4"/>
        <v>38500</v>
      </c>
      <c r="M58">
        <f t="shared" si="8"/>
        <v>38500</v>
      </c>
      <c r="N58">
        <f t="shared" si="9"/>
        <v>38500</v>
      </c>
      <c r="O58">
        <f t="shared" si="17"/>
        <v>38500</v>
      </c>
      <c r="P58">
        <f t="shared" si="26"/>
        <v>38500</v>
      </c>
      <c r="Q58">
        <f t="shared" si="36"/>
        <v>38500</v>
      </c>
    </row>
    <row r="59" spans="1:17">
      <c r="A59" t="s">
        <v>43</v>
      </c>
      <c r="B59" t="s">
        <v>10</v>
      </c>
      <c r="C59">
        <v>150</v>
      </c>
      <c r="D59">
        <f t="shared" si="5"/>
        <v>8.0000000000000002E-3</v>
      </c>
      <c r="E59">
        <v>40000</v>
      </c>
      <c r="F59">
        <f t="shared" si="6"/>
        <v>44000</v>
      </c>
      <c r="G59">
        <f t="shared" si="7"/>
        <v>88000</v>
      </c>
      <c r="H59">
        <f t="shared" si="0"/>
        <v>44000</v>
      </c>
      <c r="I59">
        <f t="shared" si="1"/>
        <v>44000</v>
      </c>
      <c r="J59">
        <f t="shared" si="2"/>
        <v>44000</v>
      </c>
      <c r="K59">
        <f t="shared" si="3"/>
        <v>44000</v>
      </c>
      <c r="L59">
        <f t="shared" si="4"/>
        <v>44000</v>
      </c>
      <c r="M59">
        <f t="shared" si="8"/>
        <v>44000</v>
      </c>
      <c r="N59">
        <f t="shared" si="9"/>
        <v>44000</v>
      </c>
      <c r="O59">
        <f t="shared" si="17"/>
        <v>44000</v>
      </c>
      <c r="P59">
        <f t="shared" si="26"/>
        <v>44000</v>
      </c>
      <c r="Q59">
        <f t="shared" si="36"/>
        <v>44000</v>
      </c>
    </row>
    <row r="60" spans="1:17">
      <c r="A60" t="s">
        <v>43</v>
      </c>
      <c r="B60" t="s">
        <v>10</v>
      </c>
      <c r="C60">
        <v>150</v>
      </c>
      <c r="D60">
        <f t="shared" si="5"/>
        <v>8.0000000000000002E-3</v>
      </c>
      <c r="E60">
        <v>45000</v>
      </c>
      <c r="F60">
        <f t="shared" si="6"/>
        <v>49500</v>
      </c>
      <c r="G60">
        <f t="shared" si="7"/>
        <v>99000</v>
      </c>
      <c r="H60">
        <f t="shared" si="0"/>
        <v>49500</v>
      </c>
      <c r="I60">
        <f t="shared" si="1"/>
        <v>49500</v>
      </c>
      <c r="J60">
        <f t="shared" si="2"/>
        <v>49500</v>
      </c>
      <c r="K60">
        <f t="shared" si="3"/>
        <v>49500</v>
      </c>
      <c r="L60">
        <f t="shared" si="4"/>
        <v>49500</v>
      </c>
      <c r="M60">
        <f t="shared" si="8"/>
        <v>49500</v>
      </c>
      <c r="N60">
        <f t="shared" si="9"/>
        <v>49500</v>
      </c>
      <c r="O60">
        <f t="shared" si="17"/>
        <v>49500</v>
      </c>
      <c r="P60">
        <f t="shared" si="26"/>
        <v>49500</v>
      </c>
      <c r="Q60">
        <f t="shared" si="36"/>
        <v>49500</v>
      </c>
    </row>
    <row r="61" spans="1:17">
      <c r="A61" t="s">
        <v>43</v>
      </c>
      <c r="B61" t="s">
        <v>10</v>
      </c>
      <c r="C61">
        <v>150</v>
      </c>
      <c r="D61">
        <f t="shared" si="5"/>
        <v>8.0000000000000002E-3</v>
      </c>
      <c r="E61">
        <v>50000</v>
      </c>
      <c r="F61">
        <f t="shared" si="6"/>
        <v>55000</v>
      </c>
      <c r="G61">
        <f t="shared" si="7"/>
        <v>110000</v>
      </c>
      <c r="H61">
        <f t="shared" si="0"/>
        <v>55000</v>
      </c>
      <c r="I61">
        <f t="shared" si="1"/>
        <v>55000</v>
      </c>
      <c r="J61">
        <f t="shared" si="2"/>
        <v>55000</v>
      </c>
      <c r="K61">
        <f t="shared" si="3"/>
        <v>55000</v>
      </c>
      <c r="L61">
        <f t="shared" si="4"/>
        <v>55000</v>
      </c>
      <c r="M61">
        <f t="shared" si="8"/>
        <v>55000</v>
      </c>
      <c r="N61">
        <f t="shared" si="9"/>
        <v>55000</v>
      </c>
      <c r="O61">
        <f t="shared" si="17"/>
        <v>55000</v>
      </c>
      <c r="P61">
        <f t="shared" si="26"/>
        <v>55000</v>
      </c>
      <c r="Q61">
        <f t="shared" si="36"/>
        <v>55000</v>
      </c>
    </row>
    <row r="62" spans="1:17">
      <c r="A62" t="s">
        <v>43</v>
      </c>
      <c r="B62" t="s">
        <v>10</v>
      </c>
      <c r="C62">
        <v>150</v>
      </c>
      <c r="D62">
        <f t="shared" si="5"/>
        <v>8.0000000000000002E-3</v>
      </c>
      <c r="E62">
        <v>55000</v>
      </c>
      <c r="F62">
        <f t="shared" si="6"/>
        <v>60500</v>
      </c>
      <c r="G62">
        <f t="shared" si="7"/>
        <v>121000</v>
      </c>
      <c r="H62">
        <f t="shared" si="0"/>
        <v>60500</v>
      </c>
      <c r="I62">
        <f t="shared" si="1"/>
        <v>60500</v>
      </c>
      <c r="J62">
        <f t="shared" si="2"/>
        <v>60500</v>
      </c>
      <c r="K62">
        <f t="shared" si="3"/>
        <v>60500</v>
      </c>
      <c r="L62">
        <f t="shared" si="4"/>
        <v>60500</v>
      </c>
      <c r="M62">
        <f t="shared" si="8"/>
        <v>60500</v>
      </c>
      <c r="N62">
        <f t="shared" si="9"/>
        <v>60500</v>
      </c>
      <c r="O62">
        <f t="shared" si="17"/>
        <v>60500</v>
      </c>
      <c r="P62">
        <f t="shared" si="26"/>
        <v>60500</v>
      </c>
      <c r="Q62">
        <f t="shared" si="36"/>
        <v>60500</v>
      </c>
    </row>
    <row r="63" spans="1:17">
      <c r="A63" t="s">
        <v>43</v>
      </c>
      <c r="B63" t="s">
        <v>10</v>
      </c>
      <c r="C63">
        <v>150</v>
      </c>
      <c r="D63">
        <f t="shared" si="5"/>
        <v>8.0000000000000002E-3</v>
      </c>
      <c r="E63">
        <v>60000</v>
      </c>
      <c r="F63">
        <f t="shared" si="6"/>
        <v>66000</v>
      </c>
      <c r="G63">
        <f t="shared" si="7"/>
        <v>132000</v>
      </c>
      <c r="H63">
        <f t="shared" si="0"/>
        <v>66000</v>
      </c>
      <c r="I63">
        <f t="shared" si="1"/>
        <v>66000</v>
      </c>
      <c r="J63">
        <f t="shared" si="2"/>
        <v>66000</v>
      </c>
      <c r="K63">
        <f t="shared" si="3"/>
        <v>66000</v>
      </c>
      <c r="L63">
        <f t="shared" si="4"/>
        <v>66000</v>
      </c>
      <c r="M63">
        <f t="shared" si="8"/>
        <v>66000</v>
      </c>
      <c r="N63">
        <f t="shared" si="9"/>
        <v>66000</v>
      </c>
      <c r="O63">
        <f t="shared" si="17"/>
        <v>66000</v>
      </c>
      <c r="P63">
        <f t="shared" si="26"/>
        <v>66000</v>
      </c>
      <c r="Q63">
        <f t="shared" si="36"/>
        <v>66000</v>
      </c>
    </row>
    <row r="64" spans="1:17">
      <c r="A64" t="s">
        <v>43</v>
      </c>
      <c r="B64" t="s">
        <v>10</v>
      </c>
      <c r="C64">
        <v>150</v>
      </c>
      <c r="D64">
        <f t="shared" si="5"/>
        <v>8.0000000000000002E-3</v>
      </c>
      <c r="E64">
        <v>65000</v>
      </c>
      <c r="F64">
        <f t="shared" si="6"/>
        <v>71500</v>
      </c>
      <c r="G64">
        <f t="shared" si="7"/>
        <v>143000</v>
      </c>
      <c r="H64">
        <f t="shared" si="0"/>
        <v>71500</v>
      </c>
      <c r="I64">
        <f t="shared" si="1"/>
        <v>71500</v>
      </c>
      <c r="J64">
        <f t="shared" si="2"/>
        <v>71500</v>
      </c>
      <c r="K64">
        <f t="shared" si="3"/>
        <v>71500</v>
      </c>
      <c r="L64">
        <f t="shared" si="4"/>
        <v>71500</v>
      </c>
      <c r="M64">
        <f t="shared" si="8"/>
        <v>71500</v>
      </c>
      <c r="N64">
        <f t="shared" si="9"/>
        <v>71500</v>
      </c>
      <c r="O64">
        <f t="shared" si="17"/>
        <v>71500</v>
      </c>
      <c r="P64">
        <f t="shared" si="26"/>
        <v>71500</v>
      </c>
      <c r="Q64">
        <f t="shared" si="36"/>
        <v>71500</v>
      </c>
    </row>
    <row r="65" spans="1:18">
      <c r="A65" t="s">
        <v>43</v>
      </c>
      <c r="B65" t="s">
        <v>10</v>
      </c>
      <c r="C65">
        <v>150</v>
      </c>
      <c r="D65">
        <f t="shared" si="5"/>
        <v>8.0000000000000002E-3</v>
      </c>
      <c r="E65">
        <v>70000</v>
      </c>
      <c r="F65">
        <f t="shared" si="6"/>
        <v>77000</v>
      </c>
      <c r="G65">
        <f t="shared" si="7"/>
        <v>154000</v>
      </c>
      <c r="H65">
        <f t="shared" si="0"/>
        <v>77000</v>
      </c>
      <c r="I65">
        <f t="shared" si="1"/>
        <v>77000</v>
      </c>
      <c r="J65">
        <f t="shared" si="2"/>
        <v>77000</v>
      </c>
      <c r="K65">
        <f t="shared" si="3"/>
        <v>77000</v>
      </c>
      <c r="L65">
        <f t="shared" si="4"/>
        <v>77000</v>
      </c>
      <c r="M65">
        <f t="shared" si="8"/>
        <v>77000</v>
      </c>
      <c r="N65">
        <f t="shared" si="9"/>
        <v>77000</v>
      </c>
      <c r="O65">
        <f t="shared" si="17"/>
        <v>77000</v>
      </c>
      <c r="P65">
        <f t="shared" si="26"/>
        <v>77000</v>
      </c>
      <c r="Q65">
        <f t="shared" si="36"/>
        <v>77000</v>
      </c>
    </row>
    <row r="66" spans="1:18">
      <c r="A66" t="s">
        <v>43</v>
      </c>
      <c r="B66" t="s">
        <v>10</v>
      </c>
      <c r="C66">
        <v>150</v>
      </c>
      <c r="D66">
        <f t="shared" si="5"/>
        <v>8.0000000000000002E-3</v>
      </c>
      <c r="E66">
        <v>75000</v>
      </c>
      <c r="F66">
        <f t="shared" si="6"/>
        <v>82500</v>
      </c>
      <c r="G66">
        <f t="shared" si="7"/>
        <v>165000</v>
      </c>
      <c r="H66">
        <f t="shared" ref="H66:H71" si="37">F66</f>
        <v>82500</v>
      </c>
      <c r="I66">
        <f t="shared" ref="I66:I71" si="38">F66</f>
        <v>82500</v>
      </c>
      <c r="J66">
        <f t="shared" ref="J66:J71" si="39">F66</f>
        <v>82500</v>
      </c>
      <c r="K66">
        <f t="shared" ref="K66:K71" si="40">F66</f>
        <v>82500</v>
      </c>
      <c r="L66">
        <f t="shared" ref="L66:L71" si="41">F66</f>
        <v>82500</v>
      </c>
      <c r="M66">
        <f t="shared" ref="M66:M71" si="42">F66</f>
        <v>82500</v>
      </c>
      <c r="N66">
        <f t="shared" ref="N66:N71" si="43">F66</f>
        <v>82500</v>
      </c>
      <c r="O66">
        <f t="shared" ref="O66:O71" si="44">F66</f>
        <v>82500</v>
      </c>
      <c r="P66">
        <f t="shared" ref="P66:P71" si="45">F66</f>
        <v>82500</v>
      </c>
      <c r="Q66">
        <f t="shared" ref="Q66:Q71" si="46">F66</f>
        <v>82500</v>
      </c>
    </row>
    <row r="67" spans="1:18">
      <c r="A67" t="s">
        <v>43</v>
      </c>
      <c r="B67" t="s">
        <v>10</v>
      </c>
      <c r="C67">
        <v>150</v>
      </c>
      <c r="D67">
        <f t="shared" si="5"/>
        <v>8.0000000000000002E-3</v>
      </c>
      <c r="E67">
        <v>80000</v>
      </c>
      <c r="F67">
        <f t="shared" si="6"/>
        <v>88000</v>
      </c>
      <c r="G67">
        <f t="shared" si="7"/>
        <v>176000</v>
      </c>
      <c r="H67">
        <f t="shared" si="37"/>
        <v>88000</v>
      </c>
      <c r="I67">
        <f t="shared" si="38"/>
        <v>88000</v>
      </c>
      <c r="J67">
        <f t="shared" si="39"/>
        <v>88000</v>
      </c>
      <c r="K67">
        <f t="shared" si="40"/>
        <v>88000</v>
      </c>
      <c r="L67">
        <f t="shared" si="41"/>
        <v>88000</v>
      </c>
      <c r="M67">
        <f t="shared" si="42"/>
        <v>88000</v>
      </c>
      <c r="N67">
        <f t="shared" si="43"/>
        <v>88000</v>
      </c>
      <c r="O67">
        <f t="shared" si="44"/>
        <v>88000</v>
      </c>
      <c r="P67">
        <f t="shared" si="45"/>
        <v>88000</v>
      </c>
      <c r="Q67">
        <f t="shared" si="46"/>
        <v>88000</v>
      </c>
    </row>
    <row r="68" spans="1:18">
      <c r="A68" t="s">
        <v>43</v>
      </c>
      <c r="B68" t="s">
        <v>10</v>
      </c>
      <c r="C68">
        <v>150</v>
      </c>
      <c r="D68">
        <f t="shared" si="5"/>
        <v>8.0000000000000002E-3</v>
      </c>
      <c r="E68">
        <v>85000</v>
      </c>
      <c r="F68">
        <f t="shared" si="6"/>
        <v>93500</v>
      </c>
      <c r="G68">
        <f t="shared" si="7"/>
        <v>187000</v>
      </c>
      <c r="H68">
        <f t="shared" si="37"/>
        <v>93500</v>
      </c>
      <c r="I68">
        <f t="shared" si="38"/>
        <v>93500</v>
      </c>
      <c r="J68">
        <f t="shared" si="39"/>
        <v>93500</v>
      </c>
      <c r="K68">
        <f t="shared" si="40"/>
        <v>93500</v>
      </c>
      <c r="L68">
        <f t="shared" si="41"/>
        <v>93500</v>
      </c>
      <c r="M68">
        <f t="shared" si="42"/>
        <v>93500</v>
      </c>
      <c r="N68">
        <f t="shared" si="43"/>
        <v>93500</v>
      </c>
      <c r="O68">
        <f t="shared" si="44"/>
        <v>93500</v>
      </c>
      <c r="P68">
        <f t="shared" si="45"/>
        <v>93500</v>
      </c>
      <c r="Q68">
        <f t="shared" si="46"/>
        <v>93500</v>
      </c>
    </row>
    <row r="69" spans="1:18">
      <c r="A69" t="s">
        <v>43</v>
      </c>
      <c r="B69" t="s">
        <v>10</v>
      </c>
      <c r="C69">
        <v>150</v>
      </c>
      <c r="D69">
        <f t="shared" si="5"/>
        <v>8.0000000000000002E-3</v>
      </c>
      <c r="E69">
        <v>90000</v>
      </c>
      <c r="F69">
        <f t="shared" ref="F69:F85" si="47">G69/2</f>
        <v>99000</v>
      </c>
      <c r="G69">
        <f t="shared" ref="G69:G85" si="48">E69+(D69*E69*C69)</f>
        <v>198000</v>
      </c>
      <c r="H69">
        <f t="shared" si="37"/>
        <v>99000</v>
      </c>
      <c r="I69">
        <f t="shared" si="38"/>
        <v>99000</v>
      </c>
      <c r="J69">
        <f t="shared" si="39"/>
        <v>99000</v>
      </c>
      <c r="K69">
        <f t="shared" si="40"/>
        <v>99000</v>
      </c>
      <c r="L69">
        <f t="shared" si="41"/>
        <v>99000</v>
      </c>
      <c r="M69">
        <f t="shared" si="42"/>
        <v>99000</v>
      </c>
      <c r="N69">
        <f t="shared" si="43"/>
        <v>99000</v>
      </c>
      <c r="O69">
        <f t="shared" si="44"/>
        <v>99000</v>
      </c>
      <c r="P69">
        <f t="shared" si="45"/>
        <v>99000</v>
      </c>
      <c r="Q69">
        <f t="shared" si="46"/>
        <v>99000</v>
      </c>
    </row>
    <row r="70" spans="1:18">
      <c r="A70" t="s">
        <v>43</v>
      </c>
      <c r="B70" t="s">
        <v>10</v>
      </c>
      <c r="C70">
        <v>150</v>
      </c>
      <c r="D70">
        <f t="shared" si="5"/>
        <v>8.0000000000000002E-3</v>
      </c>
      <c r="E70">
        <v>95000</v>
      </c>
      <c r="F70">
        <f t="shared" si="47"/>
        <v>104500</v>
      </c>
      <c r="G70">
        <f t="shared" si="48"/>
        <v>209000</v>
      </c>
      <c r="H70">
        <f t="shared" si="37"/>
        <v>104500</v>
      </c>
      <c r="I70">
        <f t="shared" si="38"/>
        <v>104500</v>
      </c>
      <c r="J70">
        <f t="shared" si="39"/>
        <v>104500</v>
      </c>
      <c r="K70">
        <f t="shared" si="40"/>
        <v>104500</v>
      </c>
      <c r="L70">
        <f t="shared" si="41"/>
        <v>104500</v>
      </c>
      <c r="M70">
        <f t="shared" si="42"/>
        <v>104500</v>
      </c>
      <c r="N70">
        <f t="shared" si="43"/>
        <v>104500</v>
      </c>
      <c r="O70">
        <f t="shared" si="44"/>
        <v>104500</v>
      </c>
      <c r="P70">
        <f t="shared" si="45"/>
        <v>104500</v>
      </c>
      <c r="Q70">
        <f t="shared" si="46"/>
        <v>104500</v>
      </c>
    </row>
    <row r="71" spans="1:18">
      <c r="A71" t="s">
        <v>43</v>
      </c>
      <c r="B71" t="s">
        <v>10</v>
      </c>
      <c r="C71">
        <v>150</v>
      </c>
      <c r="D71">
        <f t="shared" si="5"/>
        <v>8.0000000000000002E-3</v>
      </c>
      <c r="E71">
        <v>100000</v>
      </c>
      <c r="F71">
        <f t="shared" si="47"/>
        <v>110000</v>
      </c>
      <c r="G71">
        <f t="shared" si="48"/>
        <v>220000</v>
      </c>
      <c r="H71">
        <f t="shared" si="37"/>
        <v>110000</v>
      </c>
      <c r="I71">
        <f t="shared" si="38"/>
        <v>110000</v>
      </c>
      <c r="J71">
        <f t="shared" si="39"/>
        <v>110000</v>
      </c>
      <c r="K71">
        <f t="shared" si="40"/>
        <v>110000</v>
      </c>
      <c r="L71">
        <f t="shared" si="41"/>
        <v>110000</v>
      </c>
      <c r="M71">
        <f t="shared" si="42"/>
        <v>110000</v>
      </c>
      <c r="N71">
        <f t="shared" si="43"/>
        <v>110000</v>
      </c>
      <c r="O71">
        <f t="shared" si="44"/>
        <v>110000</v>
      </c>
      <c r="P71">
        <f t="shared" si="45"/>
        <v>110000</v>
      </c>
      <c r="Q71">
        <f t="shared" si="46"/>
        <v>110000</v>
      </c>
    </row>
    <row r="72" spans="1:18">
      <c r="A72" t="s">
        <v>43</v>
      </c>
      <c r="B72" t="s">
        <v>10</v>
      </c>
      <c r="C72">
        <v>165</v>
      </c>
      <c r="D72">
        <f>D65</f>
        <v>8.0000000000000002E-3</v>
      </c>
      <c r="E72">
        <v>55000</v>
      </c>
      <c r="F72">
        <f t="shared" si="47"/>
        <v>63800</v>
      </c>
      <c r="G72">
        <f t="shared" si="48"/>
        <v>127600</v>
      </c>
      <c r="H72">
        <f t="shared" si="0"/>
        <v>63800</v>
      </c>
      <c r="I72">
        <f t="shared" si="1"/>
        <v>63800</v>
      </c>
      <c r="J72">
        <f t="shared" si="2"/>
        <v>63800</v>
      </c>
      <c r="K72">
        <f t="shared" si="3"/>
        <v>63800</v>
      </c>
      <c r="L72">
        <f t="shared" si="4"/>
        <v>63800</v>
      </c>
      <c r="M72">
        <f t="shared" si="8"/>
        <v>63800</v>
      </c>
      <c r="N72">
        <f t="shared" si="9"/>
        <v>63800</v>
      </c>
      <c r="O72">
        <f t="shared" si="17"/>
        <v>63800</v>
      </c>
      <c r="P72">
        <f t="shared" si="26"/>
        <v>63800</v>
      </c>
      <c r="Q72">
        <f t="shared" si="36"/>
        <v>63800</v>
      </c>
      <c r="R72">
        <f t="shared" ref="R72:R75" si="49">F72</f>
        <v>63800</v>
      </c>
    </row>
    <row r="73" spans="1:18">
      <c r="A73" t="s">
        <v>43</v>
      </c>
      <c r="B73" t="s">
        <v>10</v>
      </c>
      <c r="C73">
        <v>165</v>
      </c>
      <c r="D73">
        <f t="shared" si="5"/>
        <v>8.0000000000000002E-3</v>
      </c>
      <c r="E73">
        <v>60000</v>
      </c>
      <c r="F73">
        <f t="shared" si="47"/>
        <v>69600</v>
      </c>
      <c r="G73">
        <f t="shared" si="48"/>
        <v>139200</v>
      </c>
      <c r="H73">
        <f t="shared" si="0"/>
        <v>69600</v>
      </c>
      <c r="I73">
        <f t="shared" si="1"/>
        <v>69600</v>
      </c>
      <c r="J73">
        <f t="shared" si="2"/>
        <v>69600</v>
      </c>
      <c r="K73">
        <f t="shared" si="3"/>
        <v>69600</v>
      </c>
      <c r="L73">
        <f t="shared" si="4"/>
        <v>69600</v>
      </c>
      <c r="M73">
        <f t="shared" si="8"/>
        <v>69600</v>
      </c>
      <c r="N73">
        <f t="shared" si="9"/>
        <v>69600</v>
      </c>
      <c r="O73">
        <f t="shared" si="17"/>
        <v>69600</v>
      </c>
      <c r="P73">
        <f t="shared" si="26"/>
        <v>69600</v>
      </c>
      <c r="Q73">
        <f t="shared" si="36"/>
        <v>69600</v>
      </c>
      <c r="R73">
        <f t="shared" si="49"/>
        <v>69600</v>
      </c>
    </row>
    <row r="74" spans="1:18">
      <c r="A74" t="s">
        <v>43</v>
      </c>
      <c r="B74" t="s">
        <v>10</v>
      </c>
      <c r="C74">
        <v>165</v>
      </c>
      <c r="D74">
        <f t="shared" si="5"/>
        <v>8.0000000000000002E-3</v>
      </c>
      <c r="E74">
        <v>65000</v>
      </c>
      <c r="F74">
        <f t="shared" si="47"/>
        <v>75400</v>
      </c>
      <c r="G74">
        <f t="shared" si="48"/>
        <v>150800</v>
      </c>
      <c r="H74">
        <f t="shared" si="0"/>
        <v>75400</v>
      </c>
      <c r="I74">
        <f t="shared" si="1"/>
        <v>75400</v>
      </c>
      <c r="J74">
        <f t="shared" si="2"/>
        <v>75400</v>
      </c>
      <c r="K74">
        <f t="shared" si="3"/>
        <v>75400</v>
      </c>
      <c r="L74">
        <f t="shared" si="4"/>
        <v>75400</v>
      </c>
      <c r="M74">
        <f t="shared" si="8"/>
        <v>75400</v>
      </c>
      <c r="N74">
        <f t="shared" si="9"/>
        <v>75400</v>
      </c>
      <c r="O74">
        <f t="shared" si="17"/>
        <v>75400</v>
      </c>
      <c r="P74">
        <f t="shared" si="26"/>
        <v>75400</v>
      </c>
      <c r="Q74">
        <f t="shared" si="36"/>
        <v>75400</v>
      </c>
      <c r="R74">
        <f t="shared" si="49"/>
        <v>75400</v>
      </c>
    </row>
    <row r="75" spans="1:18">
      <c r="A75" t="s">
        <v>43</v>
      </c>
      <c r="B75" t="s">
        <v>10</v>
      </c>
      <c r="C75">
        <v>165</v>
      </c>
      <c r="D75">
        <f t="shared" si="5"/>
        <v>8.0000000000000002E-3</v>
      </c>
      <c r="E75">
        <v>70000</v>
      </c>
      <c r="F75">
        <f t="shared" si="47"/>
        <v>81200</v>
      </c>
      <c r="G75">
        <f t="shared" si="48"/>
        <v>162400</v>
      </c>
      <c r="H75">
        <f t="shared" si="0"/>
        <v>81200</v>
      </c>
      <c r="I75">
        <f t="shared" si="1"/>
        <v>81200</v>
      </c>
      <c r="J75">
        <f t="shared" si="2"/>
        <v>81200</v>
      </c>
      <c r="K75">
        <f t="shared" si="3"/>
        <v>81200</v>
      </c>
      <c r="L75">
        <f t="shared" si="4"/>
        <v>81200</v>
      </c>
      <c r="M75">
        <f t="shared" si="8"/>
        <v>81200</v>
      </c>
      <c r="N75">
        <f t="shared" si="9"/>
        <v>81200</v>
      </c>
      <c r="O75">
        <f t="shared" si="17"/>
        <v>81200</v>
      </c>
      <c r="P75">
        <f t="shared" si="26"/>
        <v>81200</v>
      </c>
      <c r="Q75">
        <f t="shared" si="36"/>
        <v>81200</v>
      </c>
      <c r="R75">
        <f t="shared" si="49"/>
        <v>81200</v>
      </c>
    </row>
    <row r="76" spans="1:18">
      <c r="A76" t="s">
        <v>43</v>
      </c>
      <c r="B76" t="s">
        <v>10</v>
      </c>
      <c r="C76">
        <v>165</v>
      </c>
      <c r="D76">
        <f t="shared" si="5"/>
        <v>8.0000000000000002E-3</v>
      </c>
      <c r="E76">
        <v>75000</v>
      </c>
      <c r="F76">
        <f t="shared" si="47"/>
        <v>87000</v>
      </c>
      <c r="G76">
        <f t="shared" si="48"/>
        <v>174000</v>
      </c>
      <c r="H76">
        <f t="shared" ref="H76:H81" si="50">F76</f>
        <v>87000</v>
      </c>
      <c r="I76">
        <f t="shared" ref="I76:I81" si="51">F76</f>
        <v>87000</v>
      </c>
      <c r="J76">
        <f t="shared" ref="J76:J81" si="52">F76</f>
        <v>87000</v>
      </c>
      <c r="K76">
        <f t="shared" ref="K76:K81" si="53">F76</f>
        <v>87000</v>
      </c>
      <c r="L76">
        <f t="shared" ref="L76:L81" si="54">F76</f>
        <v>87000</v>
      </c>
      <c r="M76">
        <f t="shared" ref="M76:M81" si="55">F76</f>
        <v>87000</v>
      </c>
      <c r="N76">
        <f t="shared" ref="N76:N81" si="56">F76</f>
        <v>87000</v>
      </c>
      <c r="O76">
        <f t="shared" ref="O76:O81" si="57">F76</f>
        <v>87000</v>
      </c>
      <c r="P76">
        <f t="shared" ref="P76:P81" si="58">F76</f>
        <v>87000</v>
      </c>
      <c r="Q76">
        <f t="shared" ref="Q76:Q81" si="59">F76</f>
        <v>87000</v>
      </c>
      <c r="R76">
        <f t="shared" ref="R76:R81" si="60">F76</f>
        <v>87000</v>
      </c>
    </row>
    <row r="77" spans="1:18">
      <c r="A77" t="s">
        <v>43</v>
      </c>
      <c r="B77" t="s">
        <v>10</v>
      </c>
      <c r="C77">
        <v>165</v>
      </c>
      <c r="D77">
        <f t="shared" ref="D77:D81" si="61">D76</f>
        <v>8.0000000000000002E-3</v>
      </c>
      <c r="E77">
        <v>80000</v>
      </c>
      <c r="F77">
        <f t="shared" si="47"/>
        <v>92800</v>
      </c>
      <c r="G77">
        <f t="shared" si="48"/>
        <v>185600</v>
      </c>
      <c r="H77">
        <f t="shared" si="50"/>
        <v>92800</v>
      </c>
      <c r="I77">
        <f t="shared" si="51"/>
        <v>92800</v>
      </c>
      <c r="J77">
        <f t="shared" si="52"/>
        <v>92800</v>
      </c>
      <c r="K77">
        <f t="shared" si="53"/>
        <v>92800</v>
      </c>
      <c r="L77">
        <f t="shared" si="54"/>
        <v>92800</v>
      </c>
      <c r="M77">
        <f t="shared" si="55"/>
        <v>92800</v>
      </c>
      <c r="N77">
        <f t="shared" si="56"/>
        <v>92800</v>
      </c>
      <c r="O77">
        <f t="shared" si="57"/>
        <v>92800</v>
      </c>
      <c r="P77">
        <f t="shared" si="58"/>
        <v>92800</v>
      </c>
      <c r="Q77">
        <f t="shared" si="59"/>
        <v>92800</v>
      </c>
      <c r="R77">
        <f t="shared" si="60"/>
        <v>92800</v>
      </c>
    </row>
    <row r="78" spans="1:18">
      <c r="A78" t="s">
        <v>43</v>
      </c>
      <c r="B78" t="s">
        <v>10</v>
      </c>
      <c r="C78">
        <v>165</v>
      </c>
      <c r="D78">
        <f t="shared" si="61"/>
        <v>8.0000000000000002E-3</v>
      </c>
      <c r="E78">
        <v>85000</v>
      </c>
      <c r="F78">
        <f t="shared" si="47"/>
        <v>98600</v>
      </c>
      <c r="G78">
        <f t="shared" si="48"/>
        <v>197200</v>
      </c>
      <c r="H78">
        <f t="shared" si="50"/>
        <v>98600</v>
      </c>
      <c r="I78">
        <f t="shared" si="51"/>
        <v>98600</v>
      </c>
      <c r="J78">
        <f t="shared" si="52"/>
        <v>98600</v>
      </c>
      <c r="K78">
        <f t="shared" si="53"/>
        <v>98600</v>
      </c>
      <c r="L78">
        <f t="shared" si="54"/>
        <v>98600</v>
      </c>
      <c r="M78">
        <f t="shared" si="55"/>
        <v>98600</v>
      </c>
      <c r="N78">
        <f t="shared" si="56"/>
        <v>98600</v>
      </c>
      <c r="O78">
        <f t="shared" si="57"/>
        <v>98600</v>
      </c>
      <c r="P78">
        <f t="shared" si="58"/>
        <v>98600</v>
      </c>
      <c r="Q78">
        <f t="shared" si="59"/>
        <v>98600</v>
      </c>
      <c r="R78">
        <f t="shared" si="60"/>
        <v>98600</v>
      </c>
    </row>
    <row r="79" spans="1:18">
      <c r="A79" t="s">
        <v>43</v>
      </c>
      <c r="B79" t="s">
        <v>10</v>
      </c>
      <c r="C79">
        <v>165</v>
      </c>
      <c r="D79">
        <f t="shared" si="61"/>
        <v>8.0000000000000002E-3</v>
      </c>
      <c r="E79">
        <v>90000</v>
      </c>
      <c r="F79">
        <f t="shared" si="47"/>
        <v>104400</v>
      </c>
      <c r="G79">
        <f t="shared" si="48"/>
        <v>208800</v>
      </c>
      <c r="H79">
        <f t="shared" si="50"/>
        <v>104400</v>
      </c>
      <c r="I79">
        <f t="shared" si="51"/>
        <v>104400</v>
      </c>
      <c r="J79">
        <f t="shared" si="52"/>
        <v>104400</v>
      </c>
      <c r="K79">
        <f t="shared" si="53"/>
        <v>104400</v>
      </c>
      <c r="L79">
        <f t="shared" si="54"/>
        <v>104400</v>
      </c>
      <c r="M79">
        <f t="shared" si="55"/>
        <v>104400</v>
      </c>
      <c r="N79">
        <f t="shared" si="56"/>
        <v>104400</v>
      </c>
      <c r="O79">
        <f t="shared" si="57"/>
        <v>104400</v>
      </c>
      <c r="P79">
        <f t="shared" si="58"/>
        <v>104400</v>
      </c>
      <c r="Q79">
        <f t="shared" si="59"/>
        <v>104400</v>
      </c>
      <c r="R79">
        <f t="shared" si="60"/>
        <v>104400</v>
      </c>
    </row>
    <row r="80" spans="1:18">
      <c r="A80" t="s">
        <v>43</v>
      </c>
      <c r="B80" t="s">
        <v>10</v>
      </c>
      <c r="C80">
        <v>165</v>
      </c>
      <c r="D80">
        <f t="shared" si="61"/>
        <v>8.0000000000000002E-3</v>
      </c>
      <c r="E80">
        <v>95000</v>
      </c>
      <c r="F80">
        <f t="shared" si="47"/>
        <v>110200</v>
      </c>
      <c r="G80">
        <f t="shared" si="48"/>
        <v>220400</v>
      </c>
      <c r="H80">
        <f t="shared" si="50"/>
        <v>110200</v>
      </c>
      <c r="I80">
        <f t="shared" si="51"/>
        <v>110200</v>
      </c>
      <c r="J80">
        <f t="shared" si="52"/>
        <v>110200</v>
      </c>
      <c r="K80">
        <f t="shared" si="53"/>
        <v>110200</v>
      </c>
      <c r="L80">
        <f t="shared" si="54"/>
        <v>110200</v>
      </c>
      <c r="M80">
        <f t="shared" si="55"/>
        <v>110200</v>
      </c>
      <c r="N80">
        <f t="shared" si="56"/>
        <v>110200</v>
      </c>
      <c r="O80">
        <f t="shared" si="57"/>
        <v>110200</v>
      </c>
      <c r="P80">
        <f t="shared" si="58"/>
        <v>110200</v>
      </c>
      <c r="Q80">
        <f t="shared" si="59"/>
        <v>110200</v>
      </c>
      <c r="R80">
        <f t="shared" si="60"/>
        <v>110200</v>
      </c>
    </row>
    <row r="81" spans="1:19">
      <c r="A81" t="s">
        <v>43</v>
      </c>
      <c r="B81" t="s">
        <v>10</v>
      </c>
      <c r="C81">
        <v>165</v>
      </c>
      <c r="D81">
        <f t="shared" si="61"/>
        <v>8.0000000000000002E-3</v>
      </c>
      <c r="E81">
        <v>100000</v>
      </c>
      <c r="F81">
        <f t="shared" si="47"/>
        <v>116000</v>
      </c>
      <c r="G81">
        <f t="shared" si="48"/>
        <v>232000</v>
      </c>
      <c r="H81">
        <f t="shared" si="50"/>
        <v>116000</v>
      </c>
      <c r="I81">
        <f t="shared" si="51"/>
        <v>116000</v>
      </c>
      <c r="J81">
        <f t="shared" si="52"/>
        <v>116000</v>
      </c>
      <c r="K81">
        <f t="shared" si="53"/>
        <v>116000</v>
      </c>
      <c r="L81">
        <f t="shared" si="54"/>
        <v>116000</v>
      </c>
      <c r="M81">
        <f t="shared" si="55"/>
        <v>116000</v>
      </c>
      <c r="N81">
        <f t="shared" si="56"/>
        <v>116000</v>
      </c>
      <c r="O81">
        <f t="shared" si="57"/>
        <v>116000</v>
      </c>
      <c r="P81">
        <f t="shared" si="58"/>
        <v>116000</v>
      </c>
      <c r="Q81">
        <f t="shared" si="59"/>
        <v>116000</v>
      </c>
      <c r="R81">
        <f t="shared" si="60"/>
        <v>116000</v>
      </c>
    </row>
    <row r="82" spans="1:19">
      <c r="A82" t="s">
        <v>43</v>
      </c>
      <c r="B82" t="s">
        <v>10</v>
      </c>
      <c r="C82">
        <v>180</v>
      </c>
      <c r="D82">
        <f>D75</f>
        <v>8.0000000000000002E-3</v>
      </c>
      <c r="E82">
        <v>85000</v>
      </c>
      <c r="F82">
        <f t="shared" si="47"/>
        <v>103700</v>
      </c>
      <c r="G82">
        <f t="shared" si="48"/>
        <v>207400</v>
      </c>
      <c r="H82">
        <f t="shared" ref="H82:H83" si="62">F82</f>
        <v>103700</v>
      </c>
      <c r="I82">
        <f t="shared" ref="I82:I83" si="63">F82</f>
        <v>103700</v>
      </c>
      <c r="J82">
        <f t="shared" ref="J82:J83" si="64">F82</f>
        <v>103700</v>
      </c>
      <c r="K82">
        <f t="shared" ref="K82:K83" si="65">F82</f>
        <v>103700</v>
      </c>
      <c r="L82">
        <f t="shared" ref="L82:L83" si="66">F82</f>
        <v>103700</v>
      </c>
      <c r="M82">
        <f t="shared" ref="M82:M83" si="67">F82</f>
        <v>103700</v>
      </c>
      <c r="N82">
        <f t="shared" ref="N82:N83" si="68">F82</f>
        <v>103700</v>
      </c>
      <c r="O82">
        <f t="shared" ref="O82:O83" si="69">F82</f>
        <v>103700</v>
      </c>
      <c r="P82">
        <f t="shared" ref="P82:P83" si="70">F82</f>
        <v>103700</v>
      </c>
      <c r="Q82">
        <f t="shared" ref="Q82:Q83" si="71">F82</f>
        <v>103700</v>
      </c>
      <c r="R82">
        <f t="shared" ref="R82:R83" si="72">F82</f>
        <v>103700</v>
      </c>
      <c r="S82">
        <f t="shared" ref="S82:S85" si="73">Q82</f>
        <v>103700</v>
      </c>
    </row>
    <row r="83" spans="1:19">
      <c r="A83" t="s">
        <v>43</v>
      </c>
      <c r="B83" t="s">
        <v>10</v>
      </c>
      <c r="C83">
        <v>180</v>
      </c>
      <c r="D83">
        <f t="shared" ref="D83:D85" si="74">D76</f>
        <v>8.0000000000000002E-3</v>
      </c>
      <c r="E83">
        <v>90000</v>
      </c>
      <c r="F83">
        <f t="shared" si="47"/>
        <v>109800</v>
      </c>
      <c r="G83">
        <f t="shared" si="48"/>
        <v>219600</v>
      </c>
      <c r="H83">
        <f t="shared" si="62"/>
        <v>109800</v>
      </c>
      <c r="I83">
        <f t="shared" si="63"/>
        <v>109800</v>
      </c>
      <c r="J83">
        <f t="shared" si="64"/>
        <v>109800</v>
      </c>
      <c r="K83">
        <f t="shared" si="65"/>
        <v>109800</v>
      </c>
      <c r="L83">
        <f t="shared" si="66"/>
        <v>109800</v>
      </c>
      <c r="M83">
        <f t="shared" si="67"/>
        <v>109800</v>
      </c>
      <c r="N83">
        <f t="shared" si="68"/>
        <v>109800</v>
      </c>
      <c r="O83">
        <f t="shared" si="69"/>
        <v>109800</v>
      </c>
      <c r="P83">
        <f t="shared" si="70"/>
        <v>109800</v>
      </c>
      <c r="Q83">
        <f t="shared" si="71"/>
        <v>109800</v>
      </c>
      <c r="R83">
        <f t="shared" si="72"/>
        <v>109800</v>
      </c>
      <c r="S83">
        <f t="shared" si="73"/>
        <v>109800</v>
      </c>
    </row>
    <row r="84" spans="1:19">
      <c r="A84" t="s">
        <v>43</v>
      </c>
      <c r="B84" t="s">
        <v>10</v>
      </c>
      <c r="C84">
        <v>180</v>
      </c>
      <c r="D84">
        <f t="shared" si="74"/>
        <v>8.0000000000000002E-3</v>
      </c>
      <c r="E84">
        <v>95000</v>
      </c>
      <c r="F84">
        <f t="shared" si="47"/>
        <v>115900</v>
      </c>
      <c r="G84">
        <f t="shared" si="48"/>
        <v>231800</v>
      </c>
      <c r="H84">
        <f t="shared" ref="H84:H85" si="75">F84</f>
        <v>115900</v>
      </c>
      <c r="I84">
        <f t="shared" ref="I84:I85" si="76">F84</f>
        <v>115900</v>
      </c>
      <c r="J84">
        <f t="shared" ref="J84:J85" si="77">F84</f>
        <v>115900</v>
      </c>
      <c r="K84">
        <f t="shared" ref="K84:K85" si="78">F84</f>
        <v>115900</v>
      </c>
      <c r="L84">
        <f t="shared" ref="L84:L85" si="79">F84</f>
        <v>115900</v>
      </c>
      <c r="M84">
        <f t="shared" ref="M84:M85" si="80">F84</f>
        <v>115900</v>
      </c>
      <c r="N84">
        <f t="shared" ref="N84:N85" si="81">F84</f>
        <v>115900</v>
      </c>
      <c r="O84">
        <f t="shared" ref="O84:O85" si="82">F84</f>
        <v>115900</v>
      </c>
      <c r="P84">
        <f t="shared" ref="P84:P85" si="83">F84</f>
        <v>115900</v>
      </c>
      <c r="Q84">
        <f t="shared" ref="Q84:Q85" si="84">F84</f>
        <v>115900</v>
      </c>
      <c r="R84">
        <f t="shared" ref="R84:R85" si="85">F84</f>
        <v>115900</v>
      </c>
      <c r="S84">
        <f t="shared" si="73"/>
        <v>115900</v>
      </c>
    </row>
    <row r="85" spans="1:19">
      <c r="A85" t="s">
        <v>43</v>
      </c>
      <c r="B85" t="s">
        <v>10</v>
      </c>
      <c r="C85">
        <v>180</v>
      </c>
      <c r="D85">
        <f t="shared" si="74"/>
        <v>8.0000000000000002E-3</v>
      </c>
      <c r="E85">
        <v>100000</v>
      </c>
      <c r="F85">
        <f t="shared" si="47"/>
        <v>122000</v>
      </c>
      <c r="G85">
        <f t="shared" si="48"/>
        <v>244000</v>
      </c>
      <c r="H85">
        <f t="shared" si="75"/>
        <v>122000</v>
      </c>
      <c r="I85">
        <f t="shared" si="76"/>
        <v>122000</v>
      </c>
      <c r="J85">
        <f t="shared" si="77"/>
        <v>122000</v>
      </c>
      <c r="K85">
        <f t="shared" si="78"/>
        <v>122000</v>
      </c>
      <c r="L85">
        <f t="shared" si="79"/>
        <v>122000</v>
      </c>
      <c r="M85">
        <f t="shared" si="80"/>
        <v>122000</v>
      </c>
      <c r="N85">
        <f t="shared" si="81"/>
        <v>122000</v>
      </c>
      <c r="O85">
        <f t="shared" si="82"/>
        <v>122000</v>
      </c>
      <c r="P85">
        <f t="shared" si="83"/>
        <v>122000</v>
      </c>
      <c r="Q85">
        <f t="shared" si="84"/>
        <v>122000</v>
      </c>
      <c r="R85">
        <f t="shared" si="85"/>
        <v>122000</v>
      </c>
      <c r="S85">
        <f t="shared" si="73"/>
        <v>122000</v>
      </c>
    </row>
  </sheetData>
  <mergeCells count="7">
    <mergeCell ref="H1:S1"/>
    <mergeCell ref="A1:A2"/>
    <mergeCell ref="B1:B2"/>
    <mergeCell ref="C1:C2"/>
    <mergeCell ref="E1:E2"/>
    <mergeCell ref="F1:F2"/>
    <mergeCell ref="G1:G2"/>
  </mergeCell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I14"/>
  <sheetViews>
    <sheetView workbookViewId="0">
      <selection activeCell="E4" sqref="E4"/>
    </sheetView>
  </sheetViews>
  <sheetFormatPr defaultRowHeight="15"/>
  <cols>
    <col min="1" max="1" width="29.85546875" customWidth="1"/>
    <col min="2" max="2" width="17.5703125" customWidth="1"/>
    <col min="3" max="3" width="16" customWidth="1"/>
    <col min="4" max="4" width="14.7109375" customWidth="1"/>
    <col min="5" max="5" width="16.42578125" customWidth="1"/>
  </cols>
  <sheetData>
    <row r="1" spans="1:35" s="12" customFormat="1" ht="15" customHeight="1">
      <c r="A1" s="54" t="s">
        <v>32</v>
      </c>
      <c r="B1" s="54" t="s">
        <v>8</v>
      </c>
      <c r="C1" s="9" t="s">
        <v>1</v>
      </c>
      <c r="D1" s="56" t="s">
        <v>2</v>
      </c>
      <c r="E1" s="54" t="s">
        <v>6</v>
      </c>
      <c r="F1" s="51" t="s">
        <v>7</v>
      </c>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3"/>
    </row>
    <row r="2" spans="1:35" s="12" customFormat="1">
      <c r="A2" s="55"/>
      <c r="B2" s="55"/>
      <c r="C2" s="9">
        <v>0.02</v>
      </c>
      <c r="D2" s="57"/>
      <c r="E2" s="55"/>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row>
    <row r="3" spans="1:35">
      <c r="A3" s="11" t="s">
        <v>31</v>
      </c>
      <c r="B3" s="11" t="s">
        <v>9</v>
      </c>
      <c r="C3">
        <v>0.02</v>
      </c>
      <c r="D3">
        <v>3000</v>
      </c>
      <c r="E3">
        <f>D3*C3</f>
        <v>60</v>
      </c>
      <c r="F3">
        <f>3000+(60*F2)</f>
        <v>3060</v>
      </c>
      <c r="G3">
        <f t="shared" ref="G3" si="0">3000+(60*G2)</f>
        <v>3120</v>
      </c>
      <c r="H3">
        <f>3000+(60*H2)</f>
        <v>3180</v>
      </c>
      <c r="I3">
        <f>3000+(60*I2)</f>
        <v>3240</v>
      </c>
      <c r="J3">
        <f t="shared" ref="J3:AI3" si="1">3000+(60*J2)</f>
        <v>3300</v>
      </c>
      <c r="K3">
        <f t="shared" si="1"/>
        <v>3360</v>
      </c>
      <c r="L3">
        <f t="shared" si="1"/>
        <v>3420</v>
      </c>
      <c r="M3">
        <f t="shared" si="1"/>
        <v>3480</v>
      </c>
      <c r="N3">
        <f t="shared" si="1"/>
        <v>3540</v>
      </c>
      <c r="O3">
        <f t="shared" si="1"/>
        <v>3600</v>
      </c>
      <c r="P3">
        <f t="shared" si="1"/>
        <v>3660</v>
      </c>
      <c r="Q3">
        <f t="shared" si="1"/>
        <v>3720</v>
      </c>
      <c r="R3">
        <f t="shared" si="1"/>
        <v>3780</v>
      </c>
      <c r="S3">
        <f t="shared" si="1"/>
        <v>3840</v>
      </c>
      <c r="T3">
        <f t="shared" si="1"/>
        <v>3900</v>
      </c>
      <c r="U3">
        <f t="shared" si="1"/>
        <v>3960</v>
      </c>
      <c r="V3">
        <f t="shared" si="1"/>
        <v>4020</v>
      </c>
      <c r="W3">
        <f t="shared" si="1"/>
        <v>4080</v>
      </c>
      <c r="X3">
        <f t="shared" si="1"/>
        <v>4140</v>
      </c>
      <c r="Y3">
        <f t="shared" si="1"/>
        <v>4200</v>
      </c>
      <c r="Z3">
        <f t="shared" si="1"/>
        <v>4260</v>
      </c>
      <c r="AA3">
        <f t="shared" si="1"/>
        <v>4320</v>
      </c>
      <c r="AB3">
        <f t="shared" si="1"/>
        <v>4380</v>
      </c>
      <c r="AC3">
        <f t="shared" si="1"/>
        <v>4440</v>
      </c>
      <c r="AD3">
        <f t="shared" si="1"/>
        <v>4500</v>
      </c>
      <c r="AE3">
        <f t="shared" si="1"/>
        <v>4560</v>
      </c>
      <c r="AF3">
        <f t="shared" si="1"/>
        <v>4620</v>
      </c>
      <c r="AG3">
        <f t="shared" si="1"/>
        <v>4680</v>
      </c>
      <c r="AH3">
        <f t="shared" si="1"/>
        <v>4740</v>
      </c>
      <c r="AI3">
        <f t="shared" si="1"/>
        <v>4800</v>
      </c>
    </row>
    <row r="4" spans="1:35">
      <c r="A4" s="11" t="s">
        <v>31</v>
      </c>
      <c r="B4" s="11" t="s">
        <v>9</v>
      </c>
      <c r="C4">
        <v>0.02</v>
      </c>
      <c r="D4">
        <v>4000</v>
      </c>
      <c r="E4">
        <f>D4*C4</f>
        <v>80</v>
      </c>
      <c r="F4">
        <f>4000+(80*F2)</f>
        <v>4080</v>
      </c>
      <c r="G4">
        <f>4000+(80*G2)</f>
        <v>4160</v>
      </c>
      <c r="H4">
        <f t="shared" ref="H4:AI4" si="2">4000+(80*H2)</f>
        <v>4240</v>
      </c>
      <c r="I4">
        <f t="shared" si="2"/>
        <v>4320</v>
      </c>
      <c r="J4">
        <f t="shared" si="2"/>
        <v>4400</v>
      </c>
      <c r="K4">
        <f t="shared" si="2"/>
        <v>4480</v>
      </c>
      <c r="L4">
        <f t="shared" si="2"/>
        <v>4560</v>
      </c>
      <c r="M4">
        <f t="shared" si="2"/>
        <v>4640</v>
      </c>
      <c r="N4">
        <f t="shared" si="2"/>
        <v>4720</v>
      </c>
      <c r="O4">
        <f t="shared" si="2"/>
        <v>4800</v>
      </c>
      <c r="P4">
        <f t="shared" si="2"/>
        <v>4880</v>
      </c>
      <c r="Q4">
        <f t="shared" si="2"/>
        <v>4960</v>
      </c>
      <c r="R4">
        <f t="shared" si="2"/>
        <v>5040</v>
      </c>
      <c r="S4">
        <f t="shared" si="2"/>
        <v>5120</v>
      </c>
      <c r="T4">
        <f t="shared" si="2"/>
        <v>5200</v>
      </c>
      <c r="U4">
        <f t="shared" si="2"/>
        <v>5280</v>
      </c>
      <c r="V4">
        <f t="shared" si="2"/>
        <v>5360</v>
      </c>
      <c r="W4">
        <f t="shared" si="2"/>
        <v>5440</v>
      </c>
      <c r="X4">
        <f t="shared" si="2"/>
        <v>5520</v>
      </c>
      <c r="Y4">
        <f t="shared" si="2"/>
        <v>5600</v>
      </c>
      <c r="Z4">
        <f t="shared" si="2"/>
        <v>5680</v>
      </c>
      <c r="AA4">
        <f t="shared" si="2"/>
        <v>5760</v>
      </c>
      <c r="AB4">
        <f t="shared" si="2"/>
        <v>5840</v>
      </c>
      <c r="AC4">
        <f t="shared" si="2"/>
        <v>5920</v>
      </c>
      <c r="AD4">
        <f t="shared" si="2"/>
        <v>6000</v>
      </c>
      <c r="AE4">
        <f t="shared" si="2"/>
        <v>6080</v>
      </c>
      <c r="AF4">
        <f t="shared" si="2"/>
        <v>6160</v>
      </c>
      <c r="AG4">
        <f t="shared" si="2"/>
        <v>6240</v>
      </c>
      <c r="AH4">
        <f t="shared" si="2"/>
        <v>6320</v>
      </c>
      <c r="AI4">
        <f t="shared" si="2"/>
        <v>6400</v>
      </c>
    </row>
    <row r="5" spans="1:35">
      <c r="A5" s="11" t="s">
        <v>31</v>
      </c>
      <c r="B5" s="11" t="s">
        <v>9</v>
      </c>
      <c r="C5">
        <v>0.02</v>
      </c>
      <c r="D5">
        <v>5000</v>
      </c>
      <c r="E5">
        <f>D5*C5</f>
        <v>100</v>
      </c>
      <c r="F5">
        <f>5000+(100*F2)</f>
        <v>5100</v>
      </c>
      <c r="G5">
        <f>5000+(100*G2)</f>
        <v>5200</v>
      </c>
      <c r="H5">
        <f t="shared" ref="H5:AI5" si="3">5000+(100*H2)</f>
        <v>5300</v>
      </c>
      <c r="I5">
        <f t="shared" si="3"/>
        <v>5400</v>
      </c>
      <c r="J5">
        <f t="shared" si="3"/>
        <v>5500</v>
      </c>
      <c r="K5">
        <f t="shared" si="3"/>
        <v>5600</v>
      </c>
      <c r="L5">
        <f t="shared" si="3"/>
        <v>5700</v>
      </c>
      <c r="M5">
        <f t="shared" si="3"/>
        <v>5800</v>
      </c>
      <c r="N5">
        <f t="shared" si="3"/>
        <v>5900</v>
      </c>
      <c r="O5">
        <f t="shared" si="3"/>
        <v>6000</v>
      </c>
      <c r="P5">
        <f t="shared" si="3"/>
        <v>6100</v>
      </c>
      <c r="Q5">
        <f t="shared" si="3"/>
        <v>6200</v>
      </c>
      <c r="R5">
        <f t="shared" si="3"/>
        <v>6300</v>
      </c>
      <c r="S5">
        <f t="shared" si="3"/>
        <v>6400</v>
      </c>
      <c r="T5">
        <f t="shared" si="3"/>
        <v>6500</v>
      </c>
      <c r="U5">
        <f t="shared" si="3"/>
        <v>6600</v>
      </c>
      <c r="V5">
        <f t="shared" si="3"/>
        <v>6700</v>
      </c>
      <c r="W5">
        <f t="shared" si="3"/>
        <v>6800</v>
      </c>
      <c r="X5">
        <f t="shared" si="3"/>
        <v>6900</v>
      </c>
      <c r="Y5">
        <f t="shared" si="3"/>
        <v>7000</v>
      </c>
      <c r="Z5">
        <f t="shared" si="3"/>
        <v>7100</v>
      </c>
      <c r="AA5">
        <f t="shared" si="3"/>
        <v>7200</v>
      </c>
      <c r="AB5">
        <f t="shared" si="3"/>
        <v>7300</v>
      </c>
      <c r="AC5">
        <f t="shared" si="3"/>
        <v>7400</v>
      </c>
      <c r="AD5">
        <f t="shared" si="3"/>
        <v>7500</v>
      </c>
      <c r="AE5">
        <f t="shared" si="3"/>
        <v>7600</v>
      </c>
      <c r="AF5">
        <f t="shared" si="3"/>
        <v>7700</v>
      </c>
      <c r="AG5">
        <f t="shared" si="3"/>
        <v>7800</v>
      </c>
      <c r="AH5">
        <f t="shared" si="3"/>
        <v>7900</v>
      </c>
      <c r="AI5">
        <f t="shared" si="3"/>
        <v>8000</v>
      </c>
    </row>
    <row r="6" spans="1:35">
      <c r="A6" s="11" t="s">
        <v>31</v>
      </c>
      <c r="B6" s="11" t="s">
        <v>9</v>
      </c>
      <c r="C6">
        <v>0.02</v>
      </c>
      <c r="D6">
        <v>6000</v>
      </c>
      <c r="E6">
        <f>D6*C6</f>
        <v>120</v>
      </c>
      <c r="F6">
        <f>6000+(120*F2)</f>
        <v>6120</v>
      </c>
      <c r="G6">
        <f t="shared" ref="G6:AI6" si="4">6000+(120*G2)</f>
        <v>6240</v>
      </c>
      <c r="H6">
        <f t="shared" si="4"/>
        <v>6360</v>
      </c>
      <c r="I6">
        <f t="shared" si="4"/>
        <v>6480</v>
      </c>
      <c r="J6">
        <f t="shared" si="4"/>
        <v>6600</v>
      </c>
      <c r="K6">
        <f t="shared" si="4"/>
        <v>6720</v>
      </c>
      <c r="L6">
        <f t="shared" si="4"/>
        <v>6840</v>
      </c>
      <c r="M6">
        <f t="shared" si="4"/>
        <v>6960</v>
      </c>
      <c r="N6">
        <f t="shared" si="4"/>
        <v>7080</v>
      </c>
      <c r="O6">
        <f t="shared" si="4"/>
        <v>7200</v>
      </c>
      <c r="P6">
        <f t="shared" si="4"/>
        <v>7320</v>
      </c>
      <c r="Q6">
        <f t="shared" si="4"/>
        <v>7440</v>
      </c>
      <c r="R6">
        <f t="shared" si="4"/>
        <v>7560</v>
      </c>
      <c r="S6">
        <f t="shared" si="4"/>
        <v>7680</v>
      </c>
      <c r="T6">
        <f t="shared" si="4"/>
        <v>7800</v>
      </c>
      <c r="U6">
        <f t="shared" si="4"/>
        <v>7920</v>
      </c>
      <c r="V6">
        <f t="shared" si="4"/>
        <v>8040</v>
      </c>
      <c r="W6">
        <f t="shared" si="4"/>
        <v>8160</v>
      </c>
      <c r="X6">
        <f t="shared" si="4"/>
        <v>8280</v>
      </c>
      <c r="Y6">
        <f t="shared" si="4"/>
        <v>8400</v>
      </c>
      <c r="Z6">
        <f t="shared" si="4"/>
        <v>8520</v>
      </c>
      <c r="AA6">
        <f t="shared" si="4"/>
        <v>8640</v>
      </c>
      <c r="AB6">
        <f t="shared" si="4"/>
        <v>8760</v>
      </c>
      <c r="AC6">
        <f t="shared" si="4"/>
        <v>8880</v>
      </c>
      <c r="AD6">
        <f t="shared" si="4"/>
        <v>9000</v>
      </c>
      <c r="AE6">
        <f t="shared" si="4"/>
        <v>9120</v>
      </c>
      <c r="AF6">
        <f t="shared" si="4"/>
        <v>9240</v>
      </c>
      <c r="AG6">
        <f t="shared" si="4"/>
        <v>9360</v>
      </c>
      <c r="AH6">
        <f t="shared" si="4"/>
        <v>9480</v>
      </c>
      <c r="AI6">
        <f t="shared" si="4"/>
        <v>9600</v>
      </c>
    </row>
    <row r="7" spans="1:35">
      <c r="A7" s="11" t="s">
        <v>31</v>
      </c>
      <c r="B7" s="11" t="s">
        <v>9</v>
      </c>
      <c r="C7">
        <v>0.02</v>
      </c>
      <c r="D7">
        <v>7000</v>
      </c>
      <c r="E7">
        <f t="shared" ref="E7:E13" si="5">D7*C7</f>
        <v>140</v>
      </c>
      <c r="F7">
        <f>7000+(140*F2)</f>
        <v>7140</v>
      </c>
      <c r="G7">
        <f t="shared" ref="G7:AI7" si="6">7000+(140*G2)</f>
        <v>7280</v>
      </c>
      <c r="H7">
        <f t="shared" si="6"/>
        <v>7420</v>
      </c>
      <c r="I7">
        <f t="shared" si="6"/>
        <v>7560</v>
      </c>
      <c r="J7">
        <f t="shared" si="6"/>
        <v>7700</v>
      </c>
      <c r="K7">
        <f t="shared" si="6"/>
        <v>7840</v>
      </c>
      <c r="L7">
        <f t="shared" si="6"/>
        <v>7980</v>
      </c>
      <c r="M7">
        <f t="shared" si="6"/>
        <v>8120</v>
      </c>
      <c r="N7">
        <f t="shared" si="6"/>
        <v>8260</v>
      </c>
      <c r="O7">
        <f t="shared" si="6"/>
        <v>8400</v>
      </c>
      <c r="P7">
        <f t="shared" si="6"/>
        <v>8540</v>
      </c>
      <c r="Q7">
        <f t="shared" si="6"/>
        <v>8680</v>
      </c>
      <c r="R7">
        <f t="shared" si="6"/>
        <v>8820</v>
      </c>
      <c r="S7">
        <f t="shared" si="6"/>
        <v>8960</v>
      </c>
      <c r="T7">
        <f t="shared" si="6"/>
        <v>9100</v>
      </c>
      <c r="U7">
        <f t="shared" si="6"/>
        <v>9240</v>
      </c>
      <c r="V7">
        <f t="shared" si="6"/>
        <v>9380</v>
      </c>
      <c r="W7">
        <f t="shared" si="6"/>
        <v>9520</v>
      </c>
      <c r="X7">
        <f t="shared" si="6"/>
        <v>9660</v>
      </c>
      <c r="Y7">
        <f t="shared" si="6"/>
        <v>9800</v>
      </c>
      <c r="Z7">
        <f t="shared" si="6"/>
        <v>9940</v>
      </c>
      <c r="AA7">
        <f t="shared" si="6"/>
        <v>10080</v>
      </c>
      <c r="AB7">
        <f t="shared" si="6"/>
        <v>10220</v>
      </c>
      <c r="AC7">
        <f t="shared" si="6"/>
        <v>10360</v>
      </c>
      <c r="AD7">
        <f t="shared" si="6"/>
        <v>10500</v>
      </c>
      <c r="AE7">
        <f t="shared" si="6"/>
        <v>10640</v>
      </c>
      <c r="AF7">
        <f t="shared" si="6"/>
        <v>10780</v>
      </c>
      <c r="AG7">
        <f t="shared" si="6"/>
        <v>10920</v>
      </c>
      <c r="AH7">
        <f t="shared" si="6"/>
        <v>11060</v>
      </c>
      <c r="AI7">
        <f t="shared" si="6"/>
        <v>11200</v>
      </c>
    </row>
    <row r="8" spans="1:35">
      <c r="A8" s="11" t="s">
        <v>31</v>
      </c>
      <c r="B8" s="11" t="s">
        <v>9</v>
      </c>
      <c r="C8">
        <v>0.02</v>
      </c>
      <c r="D8">
        <v>8000</v>
      </c>
      <c r="E8">
        <f t="shared" si="5"/>
        <v>160</v>
      </c>
      <c r="F8">
        <f>8000+(160*F2)</f>
        <v>8160</v>
      </c>
      <c r="G8">
        <f t="shared" ref="G8:AI8" si="7">8000+(160*G2)</f>
        <v>8320</v>
      </c>
      <c r="H8">
        <f t="shared" si="7"/>
        <v>8480</v>
      </c>
      <c r="I8">
        <f t="shared" si="7"/>
        <v>8640</v>
      </c>
      <c r="J8">
        <f t="shared" si="7"/>
        <v>8800</v>
      </c>
      <c r="K8">
        <f t="shared" si="7"/>
        <v>8960</v>
      </c>
      <c r="L8">
        <f t="shared" si="7"/>
        <v>9120</v>
      </c>
      <c r="M8">
        <f t="shared" si="7"/>
        <v>9280</v>
      </c>
      <c r="N8">
        <f t="shared" si="7"/>
        <v>9440</v>
      </c>
      <c r="O8">
        <f t="shared" si="7"/>
        <v>9600</v>
      </c>
      <c r="P8">
        <f t="shared" si="7"/>
        <v>9760</v>
      </c>
      <c r="Q8">
        <f t="shared" si="7"/>
        <v>9920</v>
      </c>
      <c r="R8">
        <f t="shared" si="7"/>
        <v>10080</v>
      </c>
      <c r="S8">
        <f t="shared" si="7"/>
        <v>10240</v>
      </c>
      <c r="T8">
        <f t="shared" si="7"/>
        <v>10400</v>
      </c>
      <c r="U8">
        <f t="shared" si="7"/>
        <v>10560</v>
      </c>
      <c r="V8">
        <f t="shared" si="7"/>
        <v>10720</v>
      </c>
      <c r="W8">
        <f t="shared" si="7"/>
        <v>10880</v>
      </c>
      <c r="X8">
        <f t="shared" si="7"/>
        <v>11040</v>
      </c>
      <c r="Y8">
        <f t="shared" si="7"/>
        <v>11200</v>
      </c>
      <c r="Z8">
        <f t="shared" si="7"/>
        <v>11360</v>
      </c>
      <c r="AA8">
        <f t="shared" si="7"/>
        <v>11520</v>
      </c>
      <c r="AB8">
        <f t="shared" si="7"/>
        <v>11680</v>
      </c>
      <c r="AC8">
        <f t="shared" si="7"/>
        <v>11840</v>
      </c>
      <c r="AD8">
        <f t="shared" si="7"/>
        <v>12000</v>
      </c>
      <c r="AE8">
        <f t="shared" si="7"/>
        <v>12160</v>
      </c>
      <c r="AF8">
        <f t="shared" si="7"/>
        <v>12320</v>
      </c>
      <c r="AG8">
        <f t="shared" si="7"/>
        <v>12480</v>
      </c>
      <c r="AH8">
        <f t="shared" si="7"/>
        <v>12640</v>
      </c>
      <c r="AI8">
        <f t="shared" si="7"/>
        <v>12800</v>
      </c>
    </row>
    <row r="9" spans="1:35">
      <c r="A9" s="11" t="s">
        <v>31</v>
      </c>
      <c r="B9" s="11" t="s">
        <v>9</v>
      </c>
      <c r="C9">
        <v>0.02</v>
      </c>
      <c r="D9">
        <v>9000</v>
      </c>
      <c r="E9">
        <f t="shared" si="5"/>
        <v>180</v>
      </c>
      <c r="F9">
        <f>9000+(180*F2)</f>
        <v>9180</v>
      </c>
      <c r="G9">
        <f t="shared" ref="G9:AI9" si="8">9000+(180*G2)</f>
        <v>9360</v>
      </c>
      <c r="H9">
        <f t="shared" si="8"/>
        <v>9540</v>
      </c>
      <c r="I9">
        <f t="shared" si="8"/>
        <v>9720</v>
      </c>
      <c r="J9">
        <f t="shared" si="8"/>
        <v>9900</v>
      </c>
      <c r="K9">
        <f t="shared" si="8"/>
        <v>10080</v>
      </c>
      <c r="L9">
        <f t="shared" si="8"/>
        <v>10260</v>
      </c>
      <c r="M9">
        <f t="shared" si="8"/>
        <v>10440</v>
      </c>
      <c r="N9">
        <f t="shared" si="8"/>
        <v>10620</v>
      </c>
      <c r="O9">
        <f t="shared" si="8"/>
        <v>10800</v>
      </c>
      <c r="P9">
        <f t="shared" si="8"/>
        <v>10980</v>
      </c>
      <c r="Q9">
        <f t="shared" si="8"/>
        <v>11160</v>
      </c>
      <c r="R9">
        <f t="shared" si="8"/>
        <v>11340</v>
      </c>
      <c r="S9">
        <f t="shared" si="8"/>
        <v>11520</v>
      </c>
      <c r="T9">
        <f t="shared" si="8"/>
        <v>11700</v>
      </c>
      <c r="U9">
        <f t="shared" si="8"/>
        <v>11880</v>
      </c>
      <c r="V9">
        <f t="shared" si="8"/>
        <v>12060</v>
      </c>
      <c r="W9">
        <f t="shared" si="8"/>
        <v>12240</v>
      </c>
      <c r="X9">
        <f t="shared" si="8"/>
        <v>12420</v>
      </c>
      <c r="Y9">
        <f t="shared" si="8"/>
        <v>12600</v>
      </c>
      <c r="Z9">
        <f t="shared" si="8"/>
        <v>12780</v>
      </c>
      <c r="AA9">
        <f t="shared" si="8"/>
        <v>12960</v>
      </c>
      <c r="AB9">
        <f t="shared" si="8"/>
        <v>13140</v>
      </c>
      <c r="AC9">
        <f t="shared" si="8"/>
        <v>13320</v>
      </c>
      <c r="AD9">
        <f t="shared" si="8"/>
        <v>13500</v>
      </c>
      <c r="AE9">
        <f t="shared" si="8"/>
        <v>13680</v>
      </c>
      <c r="AF9">
        <f t="shared" si="8"/>
        <v>13860</v>
      </c>
      <c r="AG9">
        <f t="shared" si="8"/>
        <v>14040</v>
      </c>
      <c r="AH9">
        <f t="shared" si="8"/>
        <v>14220</v>
      </c>
      <c r="AI9">
        <f t="shared" si="8"/>
        <v>14400</v>
      </c>
    </row>
    <row r="10" spans="1:35">
      <c r="A10" s="11" t="s">
        <v>31</v>
      </c>
      <c r="B10" s="11" t="s">
        <v>9</v>
      </c>
      <c r="C10">
        <v>0.02</v>
      </c>
      <c r="D10">
        <v>10000</v>
      </c>
      <c r="E10">
        <f t="shared" si="5"/>
        <v>200</v>
      </c>
      <c r="F10">
        <f>10000+(200*F2)</f>
        <v>10200</v>
      </c>
      <c r="G10">
        <f t="shared" ref="G10:AI10" si="9">10000+(200*G2)</f>
        <v>10400</v>
      </c>
      <c r="H10">
        <f t="shared" si="9"/>
        <v>10600</v>
      </c>
      <c r="I10">
        <f t="shared" si="9"/>
        <v>10800</v>
      </c>
      <c r="J10">
        <f t="shared" si="9"/>
        <v>11000</v>
      </c>
      <c r="K10">
        <f t="shared" si="9"/>
        <v>11200</v>
      </c>
      <c r="L10">
        <f t="shared" si="9"/>
        <v>11400</v>
      </c>
      <c r="M10">
        <f t="shared" si="9"/>
        <v>11600</v>
      </c>
      <c r="N10">
        <f t="shared" si="9"/>
        <v>11800</v>
      </c>
      <c r="O10">
        <f t="shared" si="9"/>
        <v>12000</v>
      </c>
      <c r="P10">
        <f t="shared" si="9"/>
        <v>12200</v>
      </c>
      <c r="Q10">
        <f t="shared" si="9"/>
        <v>12400</v>
      </c>
      <c r="R10">
        <f t="shared" si="9"/>
        <v>12600</v>
      </c>
      <c r="S10">
        <f t="shared" si="9"/>
        <v>12800</v>
      </c>
      <c r="T10">
        <f t="shared" si="9"/>
        <v>13000</v>
      </c>
      <c r="U10">
        <f t="shared" si="9"/>
        <v>13200</v>
      </c>
      <c r="V10">
        <f t="shared" si="9"/>
        <v>13400</v>
      </c>
      <c r="W10">
        <f t="shared" si="9"/>
        <v>13600</v>
      </c>
      <c r="X10">
        <f t="shared" si="9"/>
        <v>13800</v>
      </c>
      <c r="Y10">
        <f t="shared" si="9"/>
        <v>14000</v>
      </c>
      <c r="Z10">
        <f t="shared" si="9"/>
        <v>14200</v>
      </c>
      <c r="AA10">
        <f t="shared" si="9"/>
        <v>14400</v>
      </c>
      <c r="AB10">
        <f t="shared" si="9"/>
        <v>14600</v>
      </c>
      <c r="AC10">
        <f t="shared" si="9"/>
        <v>14800</v>
      </c>
      <c r="AD10">
        <f t="shared" si="9"/>
        <v>15000</v>
      </c>
      <c r="AE10">
        <f t="shared" si="9"/>
        <v>15200</v>
      </c>
      <c r="AF10">
        <f t="shared" si="9"/>
        <v>15400</v>
      </c>
      <c r="AG10">
        <f t="shared" si="9"/>
        <v>15600</v>
      </c>
      <c r="AH10">
        <f t="shared" si="9"/>
        <v>15800</v>
      </c>
      <c r="AI10">
        <f t="shared" si="9"/>
        <v>16000</v>
      </c>
    </row>
    <row r="11" spans="1:35">
      <c r="A11" s="11" t="s">
        <v>31</v>
      </c>
      <c r="B11" s="11" t="s">
        <v>9</v>
      </c>
      <c r="C11">
        <v>0.02</v>
      </c>
      <c r="D11">
        <v>11000</v>
      </c>
      <c r="E11">
        <f t="shared" si="5"/>
        <v>220</v>
      </c>
      <c r="F11">
        <f>11000+(220*F2)</f>
        <v>11220</v>
      </c>
      <c r="G11">
        <f t="shared" ref="G11:AI11" si="10">11000+(220*G2)</f>
        <v>11440</v>
      </c>
      <c r="H11">
        <f t="shared" si="10"/>
        <v>11660</v>
      </c>
      <c r="I11">
        <f t="shared" si="10"/>
        <v>11880</v>
      </c>
      <c r="J11">
        <f t="shared" si="10"/>
        <v>12100</v>
      </c>
      <c r="K11">
        <f t="shared" si="10"/>
        <v>12320</v>
      </c>
      <c r="L11">
        <f t="shared" si="10"/>
        <v>12540</v>
      </c>
      <c r="M11">
        <f t="shared" si="10"/>
        <v>12760</v>
      </c>
      <c r="N11">
        <f t="shared" si="10"/>
        <v>12980</v>
      </c>
      <c r="O11">
        <f t="shared" si="10"/>
        <v>13200</v>
      </c>
      <c r="P11">
        <f t="shared" si="10"/>
        <v>13420</v>
      </c>
      <c r="Q11">
        <f t="shared" si="10"/>
        <v>13640</v>
      </c>
      <c r="R11">
        <f t="shared" si="10"/>
        <v>13860</v>
      </c>
      <c r="S11">
        <f t="shared" si="10"/>
        <v>14080</v>
      </c>
      <c r="T11">
        <f t="shared" si="10"/>
        <v>14300</v>
      </c>
      <c r="U11">
        <f t="shared" si="10"/>
        <v>14520</v>
      </c>
      <c r="V11">
        <f t="shared" si="10"/>
        <v>14740</v>
      </c>
      <c r="W11">
        <f t="shared" si="10"/>
        <v>14960</v>
      </c>
      <c r="X11">
        <f t="shared" si="10"/>
        <v>15180</v>
      </c>
      <c r="Y11">
        <f t="shared" si="10"/>
        <v>15400</v>
      </c>
      <c r="Z11">
        <f t="shared" si="10"/>
        <v>15620</v>
      </c>
      <c r="AA11">
        <f t="shared" si="10"/>
        <v>15840</v>
      </c>
      <c r="AB11">
        <f t="shared" si="10"/>
        <v>16060</v>
      </c>
      <c r="AC11">
        <f t="shared" si="10"/>
        <v>16280</v>
      </c>
      <c r="AD11">
        <f t="shared" si="10"/>
        <v>16500</v>
      </c>
      <c r="AE11">
        <f t="shared" si="10"/>
        <v>16720</v>
      </c>
      <c r="AF11">
        <f t="shared" si="10"/>
        <v>16940</v>
      </c>
      <c r="AG11">
        <f t="shared" si="10"/>
        <v>17160</v>
      </c>
      <c r="AH11">
        <f t="shared" si="10"/>
        <v>17380</v>
      </c>
      <c r="AI11">
        <f t="shared" si="10"/>
        <v>17600</v>
      </c>
    </row>
    <row r="12" spans="1:35">
      <c r="A12" s="11" t="s">
        <v>31</v>
      </c>
      <c r="B12" s="11" t="s">
        <v>9</v>
      </c>
      <c r="C12">
        <v>0.02</v>
      </c>
      <c r="D12">
        <v>12000</v>
      </c>
      <c r="E12">
        <f t="shared" si="5"/>
        <v>240</v>
      </c>
      <c r="F12">
        <f>12000+(240*F2)</f>
        <v>12240</v>
      </c>
      <c r="G12">
        <f t="shared" ref="G12:AI12" si="11">12000+(240*G2)</f>
        <v>12480</v>
      </c>
      <c r="H12">
        <f t="shared" si="11"/>
        <v>12720</v>
      </c>
      <c r="I12">
        <f t="shared" si="11"/>
        <v>12960</v>
      </c>
      <c r="J12">
        <f t="shared" si="11"/>
        <v>13200</v>
      </c>
      <c r="K12">
        <f t="shared" si="11"/>
        <v>13440</v>
      </c>
      <c r="L12">
        <f t="shared" si="11"/>
        <v>13680</v>
      </c>
      <c r="M12">
        <f t="shared" si="11"/>
        <v>13920</v>
      </c>
      <c r="N12">
        <f t="shared" si="11"/>
        <v>14160</v>
      </c>
      <c r="O12">
        <f t="shared" si="11"/>
        <v>14400</v>
      </c>
      <c r="P12">
        <f t="shared" si="11"/>
        <v>14640</v>
      </c>
      <c r="Q12">
        <f t="shared" si="11"/>
        <v>14880</v>
      </c>
      <c r="R12">
        <f t="shared" si="11"/>
        <v>15120</v>
      </c>
      <c r="S12">
        <f t="shared" si="11"/>
        <v>15360</v>
      </c>
      <c r="T12">
        <f t="shared" si="11"/>
        <v>15600</v>
      </c>
      <c r="U12">
        <f t="shared" si="11"/>
        <v>15840</v>
      </c>
      <c r="V12">
        <f t="shared" si="11"/>
        <v>16080</v>
      </c>
      <c r="W12">
        <f t="shared" si="11"/>
        <v>16320</v>
      </c>
      <c r="X12">
        <f t="shared" si="11"/>
        <v>16560</v>
      </c>
      <c r="Y12">
        <f t="shared" si="11"/>
        <v>16800</v>
      </c>
      <c r="Z12">
        <f t="shared" si="11"/>
        <v>17040</v>
      </c>
      <c r="AA12">
        <f t="shared" si="11"/>
        <v>17280</v>
      </c>
      <c r="AB12">
        <f t="shared" si="11"/>
        <v>17520</v>
      </c>
      <c r="AC12">
        <f t="shared" si="11"/>
        <v>17760</v>
      </c>
      <c r="AD12">
        <f t="shared" si="11"/>
        <v>18000</v>
      </c>
      <c r="AE12">
        <f t="shared" si="11"/>
        <v>18240</v>
      </c>
      <c r="AF12">
        <f t="shared" si="11"/>
        <v>18480</v>
      </c>
      <c r="AG12">
        <f t="shared" si="11"/>
        <v>18720</v>
      </c>
      <c r="AH12">
        <f t="shared" si="11"/>
        <v>18960</v>
      </c>
      <c r="AI12">
        <f t="shared" si="11"/>
        <v>19200</v>
      </c>
    </row>
    <row r="13" spans="1:35">
      <c r="A13" s="11" t="s">
        <v>31</v>
      </c>
      <c r="B13" s="11" t="s">
        <v>9</v>
      </c>
      <c r="C13">
        <v>0.02</v>
      </c>
      <c r="D13">
        <v>13000</v>
      </c>
      <c r="E13">
        <f t="shared" si="5"/>
        <v>260</v>
      </c>
      <c r="F13">
        <f>13000+(260*F2)</f>
        <v>13260</v>
      </c>
      <c r="G13">
        <f t="shared" ref="G13:AI13" si="12">13000+(260*G2)</f>
        <v>13520</v>
      </c>
      <c r="H13">
        <f t="shared" si="12"/>
        <v>13780</v>
      </c>
      <c r="I13">
        <f t="shared" si="12"/>
        <v>14040</v>
      </c>
      <c r="J13">
        <f t="shared" si="12"/>
        <v>14300</v>
      </c>
      <c r="K13">
        <f t="shared" si="12"/>
        <v>14560</v>
      </c>
      <c r="L13">
        <f t="shared" si="12"/>
        <v>14820</v>
      </c>
      <c r="M13">
        <f t="shared" si="12"/>
        <v>15080</v>
      </c>
      <c r="N13">
        <f t="shared" si="12"/>
        <v>15340</v>
      </c>
      <c r="O13">
        <f t="shared" si="12"/>
        <v>15600</v>
      </c>
      <c r="P13">
        <f t="shared" si="12"/>
        <v>15860</v>
      </c>
      <c r="Q13">
        <f t="shared" si="12"/>
        <v>16120</v>
      </c>
      <c r="R13">
        <f t="shared" si="12"/>
        <v>16380</v>
      </c>
      <c r="S13">
        <f t="shared" si="12"/>
        <v>16640</v>
      </c>
      <c r="T13">
        <f t="shared" si="12"/>
        <v>16900</v>
      </c>
      <c r="U13">
        <f t="shared" si="12"/>
        <v>17160</v>
      </c>
      <c r="V13">
        <f t="shared" si="12"/>
        <v>17420</v>
      </c>
      <c r="W13">
        <f t="shared" si="12"/>
        <v>17680</v>
      </c>
      <c r="X13">
        <f t="shared" si="12"/>
        <v>17940</v>
      </c>
      <c r="Y13">
        <f t="shared" si="12"/>
        <v>18200</v>
      </c>
      <c r="Z13">
        <f t="shared" si="12"/>
        <v>18460</v>
      </c>
      <c r="AA13">
        <f t="shared" si="12"/>
        <v>18720</v>
      </c>
      <c r="AB13">
        <f t="shared" si="12"/>
        <v>18980</v>
      </c>
      <c r="AC13">
        <f t="shared" si="12"/>
        <v>19240</v>
      </c>
      <c r="AD13">
        <f t="shared" si="12"/>
        <v>19500</v>
      </c>
      <c r="AE13">
        <f t="shared" si="12"/>
        <v>19760</v>
      </c>
      <c r="AF13">
        <f t="shared" si="12"/>
        <v>20020</v>
      </c>
      <c r="AG13">
        <f t="shared" si="12"/>
        <v>20280</v>
      </c>
      <c r="AH13">
        <f t="shared" si="12"/>
        <v>20540</v>
      </c>
      <c r="AI13">
        <f t="shared" si="12"/>
        <v>20800</v>
      </c>
    </row>
    <row r="14" spans="1:35">
      <c r="A14" s="11" t="s">
        <v>31</v>
      </c>
      <c r="B14" s="11" t="s">
        <v>9</v>
      </c>
      <c r="C14">
        <v>0.02</v>
      </c>
      <c r="D14">
        <v>14000</v>
      </c>
      <c r="E14">
        <f>D14*C14</f>
        <v>280</v>
      </c>
      <c r="F14">
        <f>14000+(280*F2)</f>
        <v>14280</v>
      </c>
      <c r="G14">
        <f t="shared" ref="G14:AI14" si="13">14000+(280*G2)</f>
        <v>14560</v>
      </c>
      <c r="H14">
        <f t="shared" si="13"/>
        <v>14840</v>
      </c>
      <c r="I14">
        <f t="shared" si="13"/>
        <v>15120</v>
      </c>
      <c r="J14">
        <f t="shared" si="13"/>
        <v>15400</v>
      </c>
      <c r="K14">
        <f t="shared" si="13"/>
        <v>15680</v>
      </c>
      <c r="L14">
        <f t="shared" si="13"/>
        <v>15960</v>
      </c>
      <c r="M14">
        <f t="shared" si="13"/>
        <v>16240</v>
      </c>
      <c r="N14">
        <f t="shared" si="13"/>
        <v>16520</v>
      </c>
      <c r="O14">
        <f t="shared" si="13"/>
        <v>16800</v>
      </c>
      <c r="P14">
        <f t="shared" si="13"/>
        <v>17080</v>
      </c>
      <c r="Q14">
        <f t="shared" si="13"/>
        <v>17360</v>
      </c>
      <c r="R14">
        <f t="shared" si="13"/>
        <v>17640</v>
      </c>
      <c r="S14">
        <f t="shared" si="13"/>
        <v>17920</v>
      </c>
      <c r="T14">
        <f t="shared" si="13"/>
        <v>18200</v>
      </c>
      <c r="U14">
        <f t="shared" si="13"/>
        <v>18480</v>
      </c>
      <c r="V14">
        <f t="shared" si="13"/>
        <v>18760</v>
      </c>
      <c r="W14">
        <f t="shared" si="13"/>
        <v>19040</v>
      </c>
      <c r="X14">
        <f t="shared" si="13"/>
        <v>19320</v>
      </c>
      <c r="Y14">
        <f t="shared" si="13"/>
        <v>19600</v>
      </c>
      <c r="Z14">
        <f t="shared" si="13"/>
        <v>19880</v>
      </c>
      <c r="AA14">
        <f t="shared" si="13"/>
        <v>20160</v>
      </c>
      <c r="AB14">
        <f t="shared" si="13"/>
        <v>20440</v>
      </c>
      <c r="AC14">
        <f t="shared" si="13"/>
        <v>20720</v>
      </c>
      <c r="AD14">
        <f t="shared" si="13"/>
        <v>21000</v>
      </c>
      <c r="AE14">
        <f t="shared" si="13"/>
        <v>21280</v>
      </c>
      <c r="AF14">
        <f t="shared" si="13"/>
        <v>21560</v>
      </c>
      <c r="AG14">
        <f t="shared" si="13"/>
        <v>21840</v>
      </c>
      <c r="AH14">
        <f t="shared" si="13"/>
        <v>22120</v>
      </c>
      <c r="AI14">
        <f t="shared" si="13"/>
        <v>22400</v>
      </c>
    </row>
  </sheetData>
  <mergeCells count="5">
    <mergeCell ref="F1:AI1"/>
    <mergeCell ref="A1:A2"/>
    <mergeCell ref="B1:B2"/>
    <mergeCell ref="D1:D2"/>
    <mergeCell ref="E1:E2"/>
  </mergeCells>
  <pageMargins left="0.7" right="0.7" top="0.75" bottom="0.75" header="0.3" footer="0.3"/>
  <ignoredErrors>
    <ignoredError sqref="F6" formula="1"/>
  </ignoredErrors>
</worksheet>
</file>

<file path=xl/worksheets/sheet4.xml><?xml version="1.0" encoding="utf-8"?>
<worksheet xmlns="http://schemas.openxmlformats.org/spreadsheetml/2006/main" xmlns:r="http://schemas.openxmlformats.org/officeDocument/2006/relationships">
  <dimension ref="A1:I20"/>
  <sheetViews>
    <sheetView workbookViewId="0">
      <selection activeCell="F3" sqref="F3:G3"/>
    </sheetView>
  </sheetViews>
  <sheetFormatPr defaultRowHeight="15"/>
  <cols>
    <col min="1" max="1" width="23.28515625" customWidth="1"/>
    <col min="2" max="2" width="15.28515625" customWidth="1"/>
    <col min="6" max="6" width="15.140625" customWidth="1"/>
    <col min="7" max="9" width="11.140625" customWidth="1"/>
  </cols>
  <sheetData>
    <row r="1" spans="1:9" s="5" customFormat="1" ht="31.5" customHeight="1">
      <c r="A1" s="61" t="s">
        <v>32</v>
      </c>
      <c r="B1" s="60" t="s">
        <v>8</v>
      </c>
      <c r="C1" s="58" t="s">
        <v>0</v>
      </c>
      <c r="D1" s="13" t="s">
        <v>1</v>
      </c>
      <c r="E1" s="58" t="s">
        <v>2</v>
      </c>
      <c r="F1" s="58" t="s">
        <v>5</v>
      </c>
      <c r="G1" s="58" t="s">
        <v>3</v>
      </c>
      <c r="H1" s="58" t="s">
        <v>97</v>
      </c>
      <c r="I1" s="59"/>
    </row>
    <row r="2" spans="1:9" s="5" customFormat="1" ht="31.5" customHeight="1">
      <c r="A2" s="61"/>
      <c r="B2" s="60"/>
      <c r="C2" s="58"/>
      <c r="D2" s="15">
        <v>2.4E-2</v>
      </c>
      <c r="E2" s="58"/>
      <c r="F2" s="58"/>
      <c r="G2" s="58"/>
      <c r="H2" s="14">
        <v>1</v>
      </c>
      <c r="I2" s="14">
        <v>2</v>
      </c>
    </row>
    <row r="3" spans="1:9" ht="20.25" customHeight="1">
      <c r="A3" t="s">
        <v>87</v>
      </c>
      <c r="B3" t="s">
        <v>10</v>
      </c>
      <c r="C3">
        <v>30</v>
      </c>
      <c r="D3">
        <v>2.4E-2</v>
      </c>
      <c r="E3">
        <v>15000</v>
      </c>
      <c r="F3" s="35">
        <f>G3/2</f>
        <v>12900</v>
      </c>
      <c r="G3" s="35">
        <f>E3+(D3*E3*C3)</f>
        <v>25800</v>
      </c>
      <c r="H3">
        <f t="shared" ref="H3" si="0">F3</f>
        <v>12900</v>
      </c>
      <c r="I3">
        <f t="shared" ref="I3" si="1">F3</f>
        <v>12900</v>
      </c>
    </row>
    <row r="4" spans="1:9">
      <c r="A4" t="s">
        <v>87</v>
      </c>
      <c r="B4" t="s">
        <v>10</v>
      </c>
      <c r="C4">
        <v>30</v>
      </c>
      <c r="D4">
        <v>2.4E-2</v>
      </c>
      <c r="E4">
        <v>16000</v>
      </c>
      <c r="F4" s="35">
        <f t="shared" ref="F4:F18" si="2">G4/2</f>
        <v>13760</v>
      </c>
      <c r="G4" s="35">
        <f>E4+(D4*E4*C4)</f>
        <v>27520</v>
      </c>
      <c r="H4">
        <f t="shared" ref="H4" si="3">F4</f>
        <v>13760</v>
      </c>
      <c r="I4">
        <f t="shared" ref="I4" si="4">F4</f>
        <v>13760</v>
      </c>
    </row>
    <row r="5" spans="1:9">
      <c r="A5" t="s">
        <v>87</v>
      </c>
      <c r="B5" t="s">
        <v>10</v>
      </c>
      <c r="C5">
        <v>30</v>
      </c>
      <c r="D5">
        <v>2.4E-2</v>
      </c>
      <c r="E5">
        <v>17000</v>
      </c>
      <c r="F5" s="35">
        <f t="shared" si="2"/>
        <v>14620</v>
      </c>
      <c r="G5" s="35">
        <f t="shared" ref="G5:G17" si="5">E5+(D5*E5*C5)</f>
        <v>29240</v>
      </c>
      <c r="H5">
        <f t="shared" ref="H5:H8" si="6">F5</f>
        <v>14620</v>
      </c>
      <c r="I5">
        <f t="shared" ref="I5:I8" si="7">F5</f>
        <v>14620</v>
      </c>
    </row>
    <row r="6" spans="1:9">
      <c r="A6" t="s">
        <v>87</v>
      </c>
      <c r="B6" t="s">
        <v>10</v>
      </c>
      <c r="C6">
        <v>30</v>
      </c>
      <c r="D6">
        <v>2.4E-2</v>
      </c>
      <c r="E6">
        <v>18000</v>
      </c>
      <c r="F6" s="35">
        <f t="shared" si="2"/>
        <v>15480</v>
      </c>
      <c r="G6" s="35">
        <f t="shared" si="5"/>
        <v>30960</v>
      </c>
      <c r="H6">
        <f t="shared" si="6"/>
        <v>15480</v>
      </c>
      <c r="I6">
        <f t="shared" si="7"/>
        <v>15480</v>
      </c>
    </row>
    <row r="7" spans="1:9">
      <c r="A7" t="s">
        <v>87</v>
      </c>
      <c r="B7" t="s">
        <v>10</v>
      </c>
      <c r="C7">
        <v>30</v>
      </c>
      <c r="D7">
        <v>2.4E-2</v>
      </c>
      <c r="E7">
        <v>19000</v>
      </c>
      <c r="F7" s="35">
        <f t="shared" si="2"/>
        <v>16340</v>
      </c>
      <c r="G7" s="35">
        <f t="shared" si="5"/>
        <v>32680</v>
      </c>
      <c r="H7">
        <f t="shared" si="6"/>
        <v>16340</v>
      </c>
      <c r="I7">
        <f t="shared" si="7"/>
        <v>16340</v>
      </c>
    </row>
    <row r="8" spans="1:9">
      <c r="A8" t="s">
        <v>87</v>
      </c>
      <c r="B8" t="s">
        <v>10</v>
      </c>
      <c r="C8">
        <v>30</v>
      </c>
      <c r="D8">
        <v>2.4E-2</v>
      </c>
      <c r="E8">
        <v>20000</v>
      </c>
      <c r="F8" s="35">
        <f t="shared" si="2"/>
        <v>17200</v>
      </c>
      <c r="G8" s="35">
        <f t="shared" si="5"/>
        <v>34400</v>
      </c>
      <c r="H8">
        <f t="shared" si="6"/>
        <v>17200</v>
      </c>
      <c r="I8">
        <f t="shared" si="7"/>
        <v>17200</v>
      </c>
    </row>
    <row r="9" spans="1:9">
      <c r="A9" t="s">
        <v>87</v>
      </c>
      <c r="B9" t="s">
        <v>10</v>
      </c>
      <c r="C9">
        <v>30</v>
      </c>
      <c r="D9">
        <v>2.4E-2</v>
      </c>
      <c r="E9">
        <v>21000</v>
      </c>
      <c r="F9" s="35">
        <f t="shared" si="2"/>
        <v>18060</v>
      </c>
      <c r="G9" s="35">
        <f t="shared" si="5"/>
        <v>36120</v>
      </c>
      <c r="H9">
        <f t="shared" ref="H9:H18" si="8">F9</f>
        <v>18060</v>
      </c>
      <c r="I9">
        <f t="shared" ref="I9:I18" si="9">F9</f>
        <v>18060</v>
      </c>
    </row>
    <row r="10" spans="1:9">
      <c r="A10" t="s">
        <v>87</v>
      </c>
      <c r="B10" t="s">
        <v>10</v>
      </c>
      <c r="C10">
        <v>30</v>
      </c>
      <c r="D10">
        <v>2.4E-2</v>
      </c>
      <c r="E10">
        <v>22000</v>
      </c>
      <c r="F10" s="35">
        <f t="shared" si="2"/>
        <v>18920</v>
      </c>
      <c r="G10" s="35">
        <f t="shared" si="5"/>
        <v>37840</v>
      </c>
      <c r="H10">
        <f t="shared" si="8"/>
        <v>18920</v>
      </c>
      <c r="I10">
        <f t="shared" si="9"/>
        <v>18920</v>
      </c>
    </row>
    <row r="11" spans="1:9">
      <c r="A11" t="s">
        <v>87</v>
      </c>
      <c r="B11" t="s">
        <v>10</v>
      </c>
      <c r="C11">
        <v>30</v>
      </c>
      <c r="D11">
        <v>2.4E-2</v>
      </c>
      <c r="E11">
        <v>23000</v>
      </c>
      <c r="F11" s="35">
        <f t="shared" si="2"/>
        <v>19780</v>
      </c>
      <c r="G11" s="35">
        <f t="shared" si="5"/>
        <v>39560</v>
      </c>
      <c r="H11">
        <f t="shared" si="8"/>
        <v>19780</v>
      </c>
      <c r="I11">
        <f t="shared" si="9"/>
        <v>19780</v>
      </c>
    </row>
    <row r="12" spans="1:9">
      <c r="A12" t="s">
        <v>87</v>
      </c>
      <c r="B12" t="s">
        <v>10</v>
      </c>
      <c r="C12">
        <v>30</v>
      </c>
      <c r="D12">
        <v>2.4E-2</v>
      </c>
      <c r="E12">
        <v>24000</v>
      </c>
      <c r="F12" s="35">
        <f t="shared" si="2"/>
        <v>20640</v>
      </c>
      <c r="G12" s="35">
        <f t="shared" si="5"/>
        <v>41280</v>
      </c>
      <c r="H12">
        <f t="shared" si="8"/>
        <v>20640</v>
      </c>
      <c r="I12">
        <f t="shared" si="9"/>
        <v>20640</v>
      </c>
    </row>
    <row r="13" spans="1:9">
      <c r="A13" t="s">
        <v>87</v>
      </c>
      <c r="B13" t="s">
        <v>10</v>
      </c>
      <c r="C13">
        <v>30</v>
      </c>
      <c r="D13">
        <v>2.4E-2</v>
      </c>
      <c r="E13">
        <v>25000</v>
      </c>
      <c r="F13" s="35">
        <f t="shared" si="2"/>
        <v>21500</v>
      </c>
      <c r="G13" s="35">
        <f t="shared" si="5"/>
        <v>43000</v>
      </c>
      <c r="H13">
        <f t="shared" si="8"/>
        <v>21500</v>
      </c>
      <c r="I13">
        <f t="shared" si="9"/>
        <v>21500</v>
      </c>
    </row>
    <row r="14" spans="1:9">
      <c r="A14" t="s">
        <v>87</v>
      </c>
      <c r="B14" t="s">
        <v>10</v>
      </c>
      <c r="C14">
        <v>30</v>
      </c>
      <c r="D14">
        <v>2.4E-2</v>
      </c>
      <c r="E14">
        <v>26000</v>
      </c>
      <c r="F14" s="35">
        <f t="shared" si="2"/>
        <v>22360</v>
      </c>
      <c r="G14" s="35">
        <f t="shared" si="5"/>
        <v>44720</v>
      </c>
      <c r="H14">
        <f t="shared" si="8"/>
        <v>22360</v>
      </c>
      <c r="I14">
        <f t="shared" si="9"/>
        <v>22360</v>
      </c>
    </row>
    <row r="15" spans="1:9">
      <c r="A15" t="s">
        <v>87</v>
      </c>
      <c r="B15" t="s">
        <v>10</v>
      </c>
      <c r="C15">
        <v>30</v>
      </c>
      <c r="D15">
        <v>2.4E-2</v>
      </c>
      <c r="E15">
        <v>27000</v>
      </c>
      <c r="F15" s="35">
        <f t="shared" si="2"/>
        <v>23220</v>
      </c>
      <c r="G15" s="35">
        <f t="shared" si="5"/>
        <v>46440</v>
      </c>
      <c r="H15">
        <f t="shared" si="8"/>
        <v>23220</v>
      </c>
      <c r="I15">
        <f t="shared" si="9"/>
        <v>23220</v>
      </c>
    </row>
    <row r="16" spans="1:9">
      <c r="A16" t="s">
        <v>87</v>
      </c>
      <c r="B16" t="s">
        <v>10</v>
      </c>
      <c r="C16">
        <v>30</v>
      </c>
      <c r="D16">
        <v>2.4E-2</v>
      </c>
      <c r="E16">
        <v>28000</v>
      </c>
      <c r="F16" s="35">
        <f t="shared" si="2"/>
        <v>24080</v>
      </c>
      <c r="G16" s="35">
        <f t="shared" si="5"/>
        <v>48160</v>
      </c>
      <c r="H16">
        <f t="shared" si="8"/>
        <v>24080</v>
      </c>
      <c r="I16">
        <f t="shared" si="9"/>
        <v>24080</v>
      </c>
    </row>
    <row r="17" spans="1:9">
      <c r="A17" t="s">
        <v>87</v>
      </c>
      <c r="B17" t="s">
        <v>10</v>
      </c>
      <c r="C17">
        <v>30</v>
      </c>
      <c r="D17">
        <v>2.4E-2</v>
      </c>
      <c r="E17">
        <v>29000</v>
      </c>
      <c r="F17" s="35">
        <f t="shared" si="2"/>
        <v>24940</v>
      </c>
      <c r="G17" s="35">
        <f t="shared" si="5"/>
        <v>49880</v>
      </c>
      <c r="H17">
        <f t="shared" si="8"/>
        <v>24940</v>
      </c>
      <c r="I17">
        <f t="shared" si="9"/>
        <v>24940</v>
      </c>
    </row>
    <row r="18" spans="1:9">
      <c r="A18" t="s">
        <v>87</v>
      </c>
      <c r="B18" t="s">
        <v>10</v>
      </c>
      <c r="C18">
        <v>30</v>
      </c>
      <c r="D18">
        <v>2.4E-2</v>
      </c>
      <c r="E18">
        <v>30000</v>
      </c>
      <c r="F18" s="35">
        <f t="shared" si="2"/>
        <v>25800</v>
      </c>
      <c r="G18" s="35">
        <f>E18+(D18*E18*C18)</f>
        <v>51600</v>
      </c>
      <c r="H18">
        <f t="shared" si="8"/>
        <v>25800</v>
      </c>
      <c r="I18">
        <f t="shared" si="9"/>
        <v>25800</v>
      </c>
    </row>
    <row r="20" spans="1:9">
      <c r="A20">
        <v>15</v>
      </c>
    </row>
  </sheetData>
  <mergeCells count="7">
    <mergeCell ref="H1:I1"/>
    <mergeCell ref="B1:B2"/>
    <mergeCell ref="A1:A2"/>
    <mergeCell ref="C1:C2"/>
    <mergeCell ref="E1:E2"/>
    <mergeCell ref="F1:F2"/>
    <mergeCell ref="G1:G2"/>
  </mergeCell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I18"/>
  <sheetViews>
    <sheetView workbookViewId="0">
      <selection activeCell="A20" sqref="A20"/>
    </sheetView>
  </sheetViews>
  <sheetFormatPr defaultRowHeight="15"/>
  <cols>
    <col min="1" max="1" width="33.85546875" customWidth="1"/>
    <col min="2" max="2" width="17.28515625" customWidth="1"/>
    <col min="3" max="3" width="16" customWidth="1"/>
    <col min="4" max="4" width="14.7109375" customWidth="1"/>
    <col min="5" max="5" width="16.42578125" customWidth="1"/>
  </cols>
  <sheetData>
    <row r="1" spans="1:35" s="12" customFormat="1" ht="15" customHeight="1">
      <c r="A1" s="54" t="s">
        <v>32</v>
      </c>
      <c r="B1" s="54" t="s">
        <v>8</v>
      </c>
      <c r="C1" s="9" t="s">
        <v>1</v>
      </c>
      <c r="D1" s="56" t="s">
        <v>2</v>
      </c>
      <c r="E1" s="54" t="s">
        <v>6</v>
      </c>
      <c r="F1" s="51" t="s">
        <v>7</v>
      </c>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3"/>
    </row>
    <row r="2" spans="1:35" s="12" customFormat="1">
      <c r="A2" s="55"/>
      <c r="B2" s="55"/>
      <c r="C2" s="9">
        <v>2.4</v>
      </c>
      <c r="D2" s="57"/>
      <c r="E2" s="55"/>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row>
    <row r="3" spans="1:35">
      <c r="A3" s="11" t="s">
        <v>33</v>
      </c>
      <c r="B3" s="11" t="s">
        <v>9</v>
      </c>
      <c r="C3">
        <v>2.4E-2</v>
      </c>
      <c r="D3">
        <v>15000</v>
      </c>
      <c r="E3">
        <f>D3*C3</f>
        <v>360</v>
      </c>
      <c r="F3">
        <f>15000+(360*F2)</f>
        <v>15360</v>
      </c>
      <c r="G3">
        <f t="shared" ref="G3:AI3" si="0">15000+(360*G2)</f>
        <v>15720</v>
      </c>
      <c r="H3">
        <f t="shared" si="0"/>
        <v>16080</v>
      </c>
      <c r="I3">
        <f t="shared" si="0"/>
        <v>16440</v>
      </c>
      <c r="J3">
        <f t="shared" si="0"/>
        <v>16800</v>
      </c>
      <c r="K3">
        <f t="shared" si="0"/>
        <v>17160</v>
      </c>
      <c r="L3">
        <f t="shared" si="0"/>
        <v>17520</v>
      </c>
      <c r="M3">
        <f t="shared" si="0"/>
        <v>17880</v>
      </c>
      <c r="N3">
        <f t="shared" si="0"/>
        <v>18240</v>
      </c>
      <c r="O3">
        <f t="shared" si="0"/>
        <v>18600</v>
      </c>
      <c r="P3">
        <f t="shared" si="0"/>
        <v>18960</v>
      </c>
      <c r="Q3">
        <f t="shared" si="0"/>
        <v>19320</v>
      </c>
      <c r="R3">
        <f t="shared" si="0"/>
        <v>19680</v>
      </c>
      <c r="S3">
        <f t="shared" si="0"/>
        <v>20040</v>
      </c>
      <c r="T3">
        <f t="shared" si="0"/>
        <v>20400</v>
      </c>
      <c r="U3">
        <f t="shared" si="0"/>
        <v>20760</v>
      </c>
      <c r="V3">
        <f t="shared" si="0"/>
        <v>21120</v>
      </c>
      <c r="W3">
        <f t="shared" si="0"/>
        <v>21480</v>
      </c>
      <c r="X3">
        <f t="shared" si="0"/>
        <v>21840</v>
      </c>
      <c r="Y3">
        <f t="shared" si="0"/>
        <v>22200</v>
      </c>
      <c r="Z3">
        <f t="shared" si="0"/>
        <v>22560</v>
      </c>
      <c r="AA3">
        <f t="shared" si="0"/>
        <v>22920</v>
      </c>
      <c r="AB3">
        <f t="shared" si="0"/>
        <v>23280</v>
      </c>
      <c r="AC3">
        <f t="shared" si="0"/>
        <v>23640</v>
      </c>
      <c r="AD3">
        <f t="shared" si="0"/>
        <v>24000</v>
      </c>
      <c r="AE3">
        <f t="shared" si="0"/>
        <v>24360</v>
      </c>
      <c r="AF3">
        <f t="shared" si="0"/>
        <v>24720</v>
      </c>
      <c r="AG3">
        <f t="shared" si="0"/>
        <v>25080</v>
      </c>
      <c r="AH3">
        <f t="shared" si="0"/>
        <v>25440</v>
      </c>
      <c r="AI3">
        <f t="shared" si="0"/>
        <v>25800</v>
      </c>
    </row>
    <row r="4" spans="1:35">
      <c r="A4" s="11" t="s">
        <v>33</v>
      </c>
      <c r="B4" s="11" t="s">
        <v>9</v>
      </c>
      <c r="C4">
        <v>2.4E-2</v>
      </c>
      <c r="D4">
        <v>16000</v>
      </c>
      <c r="E4">
        <f>D4*C4</f>
        <v>384</v>
      </c>
      <c r="F4">
        <f t="shared" ref="F4:AI4" si="1">16000+(384*F2)</f>
        <v>16384</v>
      </c>
      <c r="G4">
        <f t="shared" si="1"/>
        <v>16768</v>
      </c>
      <c r="H4">
        <f t="shared" si="1"/>
        <v>17152</v>
      </c>
      <c r="I4">
        <f t="shared" si="1"/>
        <v>17536</v>
      </c>
      <c r="J4">
        <f t="shared" si="1"/>
        <v>17920</v>
      </c>
      <c r="K4">
        <f t="shared" si="1"/>
        <v>18304</v>
      </c>
      <c r="L4">
        <f t="shared" si="1"/>
        <v>18688</v>
      </c>
      <c r="M4">
        <f t="shared" si="1"/>
        <v>19072</v>
      </c>
      <c r="N4">
        <f t="shared" si="1"/>
        <v>19456</v>
      </c>
      <c r="O4">
        <f t="shared" si="1"/>
        <v>19840</v>
      </c>
      <c r="P4">
        <f t="shared" si="1"/>
        <v>20224</v>
      </c>
      <c r="Q4">
        <f t="shared" si="1"/>
        <v>20608</v>
      </c>
      <c r="R4">
        <f t="shared" si="1"/>
        <v>20992</v>
      </c>
      <c r="S4">
        <f t="shared" si="1"/>
        <v>21376</v>
      </c>
      <c r="T4">
        <f t="shared" si="1"/>
        <v>21760</v>
      </c>
      <c r="U4">
        <f t="shared" si="1"/>
        <v>22144</v>
      </c>
      <c r="V4">
        <f t="shared" si="1"/>
        <v>22528</v>
      </c>
      <c r="W4">
        <f t="shared" si="1"/>
        <v>22912</v>
      </c>
      <c r="X4">
        <f t="shared" si="1"/>
        <v>23296</v>
      </c>
      <c r="Y4">
        <f t="shared" si="1"/>
        <v>23680</v>
      </c>
      <c r="Z4">
        <f t="shared" si="1"/>
        <v>24064</v>
      </c>
      <c r="AA4">
        <f t="shared" si="1"/>
        <v>24448</v>
      </c>
      <c r="AB4">
        <f t="shared" si="1"/>
        <v>24832</v>
      </c>
      <c r="AC4">
        <f t="shared" si="1"/>
        <v>25216</v>
      </c>
      <c r="AD4">
        <f t="shared" si="1"/>
        <v>25600</v>
      </c>
      <c r="AE4">
        <f t="shared" si="1"/>
        <v>25984</v>
      </c>
      <c r="AF4">
        <f t="shared" si="1"/>
        <v>26368</v>
      </c>
      <c r="AG4">
        <f t="shared" si="1"/>
        <v>26752</v>
      </c>
      <c r="AH4">
        <f t="shared" si="1"/>
        <v>27136</v>
      </c>
      <c r="AI4">
        <f t="shared" si="1"/>
        <v>27520</v>
      </c>
    </row>
    <row r="5" spans="1:35">
      <c r="A5" s="11" t="s">
        <v>33</v>
      </c>
      <c r="B5" s="11" t="s">
        <v>9</v>
      </c>
      <c r="C5">
        <v>2.4E-2</v>
      </c>
      <c r="D5">
        <v>17000</v>
      </c>
      <c r="E5">
        <f>D5*C5</f>
        <v>408</v>
      </c>
      <c r="F5">
        <f t="shared" ref="F5:AI5" si="2">17000+(408*F2)</f>
        <v>17408</v>
      </c>
      <c r="G5">
        <f t="shared" si="2"/>
        <v>17816</v>
      </c>
      <c r="H5">
        <f t="shared" si="2"/>
        <v>18224</v>
      </c>
      <c r="I5">
        <f t="shared" si="2"/>
        <v>18632</v>
      </c>
      <c r="J5">
        <f t="shared" si="2"/>
        <v>19040</v>
      </c>
      <c r="K5">
        <f t="shared" si="2"/>
        <v>19448</v>
      </c>
      <c r="L5">
        <f t="shared" si="2"/>
        <v>19856</v>
      </c>
      <c r="M5">
        <f t="shared" si="2"/>
        <v>20264</v>
      </c>
      <c r="N5">
        <f t="shared" si="2"/>
        <v>20672</v>
      </c>
      <c r="O5">
        <f t="shared" si="2"/>
        <v>21080</v>
      </c>
      <c r="P5">
        <f t="shared" si="2"/>
        <v>21488</v>
      </c>
      <c r="Q5">
        <f t="shared" si="2"/>
        <v>21896</v>
      </c>
      <c r="R5">
        <f t="shared" si="2"/>
        <v>22304</v>
      </c>
      <c r="S5">
        <f t="shared" si="2"/>
        <v>22712</v>
      </c>
      <c r="T5">
        <f t="shared" si="2"/>
        <v>23120</v>
      </c>
      <c r="U5">
        <f t="shared" si="2"/>
        <v>23528</v>
      </c>
      <c r="V5">
        <f t="shared" si="2"/>
        <v>23936</v>
      </c>
      <c r="W5">
        <f t="shared" si="2"/>
        <v>24344</v>
      </c>
      <c r="X5">
        <f t="shared" si="2"/>
        <v>24752</v>
      </c>
      <c r="Y5">
        <f t="shared" si="2"/>
        <v>25160</v>
      </c>
      <c r="Z5">
        <f t="shared" si="2"/>
        <v>25568</v>
      </c>
      <c r="AA5">
        <f t="shared" si="2"/>
        <v>25976</v>
      </c>
      <c r="AB5">
        <f t="shared" si="2"/>
        <v>26384</v>
      </c>
      <c r="AC5">
        <f t="shared" si="2"/>
        <v>26792</v>
      </c>
      <c r="AD5">
        <f t="shared" si="2"/>
        <v>27200</v>
      </c>
      <c r="AE5">
        <f t="shared" si="2"/>
        <v>27608</v>
      </c>
      <c r="AF5">
        <f t="shared" si="2"/>
        <v>28016</v>
      </c>
      <c r="AG5">
        <f t="shared" si="2"/>
        <v>28424</v>
      </c>
      <c r="AH5">
        <f t="shared" si="2"/>
        <v>28832</v>
      </c>
      <c r="AI5">
        <f t="shared" si="2"/>
        <v>29240</v>
      </c>
    </row>
    <row r="6" spans="1:35">
      <c r="A6" s="11" t="s">
        <v>33</v>
      </c>
      <c r="B6" s="11" t="s">
        <v>9</v>
      </c>
      <c r="C6">
        <v>2.4E-2</v>
      </c>
      <c r="D6">
        <v>18000</v>
      </c>
      <c r="E6">
        <f>D6*C6</f>
        <v>432</v>
      </c>
      <c r="F6">
        <f t="shared" ref="F6:AI6" si="3">18000+(432*F2)</f>
        <v>18432</v>
      </c>
      <c r="G6">
        <f t="shared" si="3"/>
        <v>18864</v>
      </c>
      <c r="H6">
        <f t="shared" si="3"/>
        <v>19296</v>
      </c>
      <c r="I6">
        <f t="shared" si="3"/>
        <v>19728</v>
      </c>
      <c r="J6">
        <f t="shared" si="3"/>
        <v>20160</v>
      </c>
      <c r="K6">
        <f t="shared" si="3"/>
        <v>20592</v>
      </c>
      <c r="L6">
        <f t="shared" si="3"/>
        <v>21024</v>
      </c>
      <c r="M6">
        <f t="shared" si="3"/>
        <v>21456</v>
      </c>
      <c r="N6">
        <f t="shared" si="3"/>
        <v>21888</v>
      </c>
      <c r="O6">
        <f t="shared" si="3"/>
        <v>22320</v>
      </c>
      <c r="P6">
        <f t="shared" si="3"/>
        <v>22752</v>
      </c>
      <c r="Q6">
        <f t="shared" si="3"/>
        <v>23184</v>
      </c>
      <c r="R6">
        <f t="shared" si="3"/>
        <v>23616</v>
      </c>
      <c r="S6">
        <f t="shared" si="3"/>
        <v>24048</v>
      </c>
      <c r="T6">
        <f t="shared" si="3"/>
        <v>24480</v>
      </c>
      <c r="U6">
        <f t="shared" si="3"/>
        <v>24912</v>
      </c>
      <c r="V6">
        <f t="shared" si="3"/>
        <v>25344</v>
      </c>
      <c r="W6">
        <f t="shared" si="3"/>
        <v>25776</v>
      </c>
      <c r="X6">
        <f t="shared" si="3"/>
        <v>26208</v>
      </c>
      <c r="Y6">
        <f t="shared" si="3"/>
        <v>26640</v>
      </c>
      <c r="Z6">
        <f t="shared" si="3"/>
        <v>27072</v>
      </c>
      <c r="AA6">
        <f t="shared" si="3"/>
        <v>27504</v>
      </c>
      <c r="AB6">
        <f t="shared" si="3"/>
        <v>27936</v>
      </c>
      <c r="AC6">
        <f t="shared" si="3"/>
        <v>28368</v>
      </c>
      <c r="AD6">
        <f t="shared" si="3"/>
        <v>28800</v>
      </c>
      <c r="AE6">
        <f t="shared" si="3"/>
        <v>29232</v>
      </c>
      <c r="AF6">
        <f t="shared" si="3"/>
        <v>29664</v>
      </c>
      <c r="AG6">
        <f t="shared" si="3"/>
        <v>30096</v>
      </c>
      <c r="AH6">
        <f t="shared" si="3"/>
        <v>30528</v>
      </c>
      <c r="AI6">
        <f t="shared" si="3"/>
        <v>30960</v>
      </c>
    </row>
    <row r="7" spans="1:35">
      <c r="A7" s="11" t="s">
        <v>33</v>
      </c>
      <c r="B7" s="11" t="s">
        <v>9</v>
      </c>
      <c r="C7">
        <v>2.4E-2</v>
      </c>
      <c r="D7">
        <v>19000</v>
      </c>
      <c r="E7">
        <f>D7*C7</f>
        <v>456</v>
      </c>
      <c r="F7">
        <f t="shared" ref="F7:AI7" si="4">19000+(456*F2)</f>
        <v>19456</v>
      </c>
      <c r="G7">
        <f t="shared" si="4"/>
        <v>19912</v>
      </c>
      <c r="H7">
        <f t="shared" si="4"/>
        <v>20368</v>
      </c>
      <c r="I7">
        <f t="shared" si="4"/>
        <v>20824</v>
      </c>
      <c r="J7">
        <f t="shared" si="4"/>
        <v>21280</v>
      </c>
      <c r="K7">
        <f t="shared" si="4"/>
        <v>21736</v>
      </c>
      <c r="L7">
        <f t="shared" si="4"/>
        <v>22192</v>
      </c>
      <c r="M7">
        <f t="shared" si="4"/>
        <v>22648</v>
      </c>
      <c r="N7">
        <f t="shared" si="4"/>
        <v>23104</v>
      </c>
      <c r="O7">
        <f t="shared" si="4"/>
        <v>23560</v>
      </c>
      <c r="P7">
        <f t="shared" si="4"/>
        <v>24016</v>
      </c>
      <c r="Q7">
        <f t="shared" si="4"/>
        <v>24472</v>
      </c>
      <c r="R7">
        <f t="shared" si="4"/>
        <v>24928</v>
      </c>
      <c r="S7">
        <f t="shared" si="4"/>
        <v>25384</v>
      </c>
      <c r="T7">
        <f t="shared" si="4"/>
        <v>25840</v>
      </c>
      <c r="U7">
        <f t="shared" si="4"/>
        <v>26296</v>
      </c>
      <c r="V7">
        <f t="shared" si="4"/>
        <v>26752</v>
      </c>
      <c r="W7">
        <f t="shared" si="4"/>
        <v>27208</v>
      </c>
      <c r="X7">
        <f t="shared" si="4"/>
        <v>27664</v>
      </c>
      <c r="Y7">
        <f t="shared" si="4"/>
        <v>28120</v>
      </c>
      <c r="Z7">
        <f t="shared" si="4"/>
        <v>28576</v>
      </c>
      <c r="AA7">
        <f t="shared" si="4"/>
        <v>29032</v>
      </c>
      <c r="AB7">
        <f t="shared" si="4"/>
        <v>29488</v>
      </c>
      <c r="AC7">
        <f t="shared" si="4"/>
        <v>29944</v>
      </c>
      <c r="AD7">
        <f t="shared" si="4"/>
        <v>30400</v>
      </c>
      <c r="AE7">
        <f t="shared" si="4"/>
        <v>30856</v>
      </c>
      <c r="AF7">
        <f t="shared" si="4"/>
        <v>31312</v>
      </c>
      <c r="AG7">
        <f t="shared" si="4"/>
        <v>31768</v>
      </c>
      <c r="AH7">
        <f t="shared" si="4"/>
        <v>32224</v>
      </c>
      <c r="AI7">
        <f t="shared" si="4"/>
        <v>32680</v>
      </c>
    </row>
    <row r="8" spans="1:35">
      <c r="A8" s="11" t="s">
        <v>33</v>
      </c>
      <c r="B8" s="11" t="s">
        <v>9</v>
      </c>
      <c r="C8">
        <v>2.4E-2</v>
      </c>
      <c r="D8">
        <v>20000</v>
      </c>
      <c r="E8">
        <f t="shared" ref="E8:E14" si="5">D8*C8</f>
        <v>480</v>
      </c>
      <c r="F8">
        <f t="shared" ref="F8:AI8" si="6">20000+(480*F2)</f>
        <v>20480</v>
      </c>
      <c r="G8">
        <f t="shared" si="6"/>
        <v>20960</v>
      </c>
      <c r="H8">
        <f t="shared" si="6"/>
        <v>21440</v>
      </c>
      <c r="I8">
        <f t="shared" si="6"/>
        <v>21920</v>
      </c>
      <c r="J8">
        <f t="shared" si="6"/>
        <v>22400</v>
      </c>
      <c r="K8">
        <f t="shared" si="6"/>
        <v>22880</v>
      </c>
      <c r="L8">
        <f t="shared" si="6"/>
        <v>23360</v>
      </c>
      <c r="M8">
        <f t="shared" si="6"/>
        <v>23840</v>
      </c>
      <c r="N8">
        <f t="shared" si="6"/>
        <v>24320</v>
      </c>
      <c r="O8">
        <f t="shared" si="6"/>
        <v>24800</v>
      </c>
      <c r="P8">
        <f t="shared" si="6"/>
        <v>25280</v>
      </c>
      <c r="Q8">
        <f t="shared" si="6"/>
        <v>25760</v>
      </c>
      <c r="R8">
        <f t="shared" si="6"/>
        <v>26240</v>
      </c>
      <c r="S8">
        <f t="shared" si="6"/>
        <v>26720</v>
      </c>
      <c r="T8">
        <f t="shared" si="6"/>
        <v>27200</v>
      </c>
      <c r="U8">
        <f t="shared" si="6"/>
        <v>27680</v>
      </c>
      <c r="V8">
        <f t="shared" si="6"/>
        <v>28160</v>
      </c>
      <c r="W8">
        <f t="shared" si="6"/>
        <v>28640</v>
      </c>
      <c r="X8">
        <f t="shared" si="6"/>
        <v>29120</v>
      </c>
      <c r="Y8">
        <f t="shared" si="6"/>
        <v>29600</v>
      </c>
      <c r="Z8">
        <f t="shared" si="6"/>
        <v>30080</v>
      </c>
      <c r="AA8">
        <f t="shared" si="6"/>
        <v>30560</v>
      </c>
      <c r="AB8">
        <f t="shared" si="6"/>
        <v>31040</v>
      </c>
      <c r="AC8">
        <f t="shared" si="6"/>
        <v>31520</v>
      </c>
      <c r="AD8">
        <f t="shared" si="6"/>
        <v>32000</v>
      </c>
      <c r="AE8">
        <f t="shared" si="6"/>
        <v>32480</v>
      </c>
      <c r="AF8">
        <f t="shared" si="6"/>
        <v>32960</v>
      </c>
      <c r="AG8">
        <f t="shared" si="6"/>
        <v>33440</v>
      </c>
      <c r="AH8">
        <f t="shared" si="6"/>
        <v>33920</v>
      </c>
      <c r="AI8">
        <f t="shared" si="6"/>
        <v>34400</v>
      </c>
    </row>
    <row r="9" spans="1:35">
      <c r="A9" s="11" t="s">
        <v>33</v>
      </c>
      <c r="B9" s="11" t="s">
        <v>9</v>
      </c>
      <c r="C9">
        <v>2.4E-2</v>
      </c>
      <c r="D9">
        <v>21000</v>
      </c>
      <c r="E9">
        <f t="shared" si="5"/>
        <v>504</v>
      </c>
      <c r="F9">
        <f>21000+(504*F2)</f>
        <v>21504</v>
      </c>
      <c r="G9">
        <f t="shared" ref="G9:AI9" si="7">21000+(504*G2)</f>
        <v>22008</v>
      </c>
      <c r="H9">
        <f t="shared" si="7"/>
        <v>22512</v>
      </c>
      <c r="I9">
        <f t="shared" si="7"/>
        <v>23016</v>
      </c>
      <c r="J9">
        <f t="shared" si="7"/>
        <v>23520</v>
      </c>
      <c r="K9">
        <f t="shared" si="7"/>
        <v>24024</v>
      </c>
      <c r="L9">
        <f t="shared" si="7"/>
        <v>24528</v>
      </c>
      <c r="M9">
        <f t="shared" si="7"/>
        <v>25032</v>
      </c>
      <c r="N9">
        <f t="shared" si="7"/>
        <v>25536</v>
      </c>
      <c r="O9">
        <f t="shared" si="7"/>
        <v>26040</v>
      </c>
      <c r="P9">
        <f t="shared" si="7"/>
        <v>26544</v>
      </c>
      <c r="Q9">
        <f t="shared" si="7"/>
        <v>27048</v>
      </c>
      <c r="R9">
        <f t="shared" si="7"/>
        <v>27552</v>
      </c>
      <c r="S9">
        <f t="shared" si="7"/>
        <v>28056</v>
      </c>
      <c r="T9">
        <f t="shared" si="7"/>
        <v>28560</v>
      </c>
      <c r="U9">
        <f t="shared" si="7"/>
        <v>29064</v>
      </c>
      <c r="V9">
        <f t="shared" si="7"/>
        <v>29568</v>
      </c>
      <c r="W9">
        <f t="shared" si="7"/>
        <v>30072</v>
      </c>
      <c r="X9">
        <f t="shared" si="7"/>
        <v>30576</v>
      </c>
      <c r="Y9">
        <f t="shared" si="7"/>
        <v>31080</v>
      </c>
      <c r="Z9">
        <f t="shared" si="7"/>
        <v>31584</v>
      </c>
      <c r="AA9">
        <f t="shared" si="7"/>
        <v>32088</v>
      </c>
      <c r="AB9">
        <f t="shared" si="7"/>
        <v>32592</v>
      </c>
      <c r="AC9">
        <f t="shared" si="7"/>
        <v>33096</v>
      </c>
      <c r="AD9">
        <f t="shared" si="7"/>
        <v>33600</v>
      </c>
      <c r="AE9">
        <f t="shared" si="7"/>
        <v>34104</v>
      </c>
      <c r="AF9">
        <f t="shared" si="7"/>
        <v>34608</v>
      </c>
      <c r="AG9">
        <f t="shared" si="7"/>
        <v>35112</v>
      </c>
      <c r="AH9">
        <f t="shared" si="7"/>
        <v>35616</v>
      </c>
      <c r="AI9">
        <f t="shared" si="7"/>
        <v>36120</v>
      </c>
    </row>
    <row r="10" spans="1:35">
      <c r="A10" s="11" t="s">
        <v>33</v>
      </c>
      <c r="B10" s="11" t="s">
        <v>9</v>
      </c>
      <c r="C10">
        <v>2.4E-2</v>
      </c>
      <c r="D10">
        <v>22000</v>
      </c>
      <c r="E10">
        <f t="shared" si="5"/>
        <v>528</v>
      </c>
      <c r="F10">
        <f t="shared" ref="F10:AI10" si="8">22000+(528*F2)</f>
        <v>22528</v>
      </c>
      <c r="G10">
        <f t="shared" si="8"/>
        <v>23056</v>
      </c>
      <c r="H10">
        <f t="shared" si="8"/>
        <v>23584</v>
      </c>
      <c r="I10">
        <f t="shared" si="8"/>
        <v>24112</v>
      </c>
      <c r="J10">
        <f t="shared" si="8"/>
        <v>24640</v>
      </c>
      <c r="K10">
        <f t="shared" si="8"/>
        <v>25168</v>
      </c>
      <c r="L10">
        <f t="shared" si="8"/>
        <v>25696</v>
      </c>
      <c r="M10">
        <f t="shared" si="8"/>
        <v>26224</v>
      </c>
      <c r="N10">
        <f t="shared" si="8"/>
        <v>26752</v>
      </c>
      <c r="O10">
        <f t="shared" si="8"/>
        <v>27280</v>
      </c>
      <c r="P10">
        <f t="shared" si="8"/>
        <v>27808</v>
      </c>
      <c r="Q10">
        <f t="shared" si="8"/>
        <v>28336</v>
      </c>
      <c r="R10">
        <f t="shared" si="8"/>
        <v>28864</v>
      </c>
      <c r="S10">
        <f t="shared" si="8"/>
        <v>29392</v>
      </c>
      <c r="T10">
        <f t="shared" si="8"/>
        <v>29920</v>
      </c>
      <c r="U10">
        <f t="shared" si="8"/>
        <v>30448</v>
      </c>
      <c r="V10">
        <f t="shared" si="8"/>
        <v>30976</v>
      </c>
      <c r="W10">
        <f t="shared" si="8"/>
        <v>31504</v>
      </c>
      <c r="X10">
        <f t="shared" si="8"/>
        <v>32032</v>
      </c>
      <c r="Y10">
        <f t="shared" si="8"/>
        <v>32560</v>
      </c>
      <c r="Z10">
        <f t="shared" si="8"/>
        <v>33088</v>
      </c>
      <c r="AA10">
        <f t="shared" si="8"/>
        <v>33616</v>
      </c>
      <c r="AB10">
        <f t="shared" si="8"/>
        <v>34144</v>
      </c>
      <c r="AC10">
        <f t="shared" si="8"/>
        <v>34672</v>
      </c>
      <c r="AD10">
        <f t="shared" si="8"/>
        <v>35200</v>
      </c>
      <c r="AE10">
        <f t="shared" si="8"/>
        <v>35728</v>
      </c>
      <c r="AF10">
        <f t="shared" si="8"/>
        <v>36256</v>
      </c>
      <c r="AG10">
        <f t="shared" si="8"/>
        <v>36784</v>
      </c>
      <c r="AH10">
        <f t="shared" si="8"/>
        <v>37312</v>
      </c>
      <c r="AI10">
        <f t="shared" si="8"/>
        <v>37840</v>
      </c>
    </row>
    <row r="11" spans="1:35">
      <c r="A11" s="11" t="s">
        <v>33</v>
      </c>
      <c r="B11" s="11" t="s">
        <v>9</v>
      </c>
      <c r="C11">
        <v>2.4E-2</v>
      </c>
      <c r="D11">
        <v>23000</v>
      </c>
      <c r="E11">
        <f t="shared" si="5"/>
        <v>552</v>
      </c>
      <c r="F11">
        <f t="shared" ref="F11:AI11" si="9">23000+(552*F2)</f>
        <v>23552</v>
      </c>
      <c r="G11">
        <f t="shared" si="9"/>
        <v>24104</v>
      </c>
      <c r="H11">
        <f t="shared" si="9"/>
        <v>24656</v>
      </c>
      <c r="I11">
        <f t="shared" si="9"/>
        <v>25208</v>
      </c>
      <c r="J11">
        <f t="shared" si="9"/>
        <v>25760</v>
      </c>
      <c r="K11">
        <f t="shared" si="9"/>
        <v>26312</v>
      </c>
      <c r="L11">
        <f t="shared" si="9"/>
        <v>26864</v>
      </c>
      <c r="M11">
        <f t="shared" si="9"/>
        <v>27416</v>
      </c>
      <c r="N11">
        <f t="shared" si="9"/>
        <v>27968</v>
      </c>
      <c r="O11">
        <f t="shared" si="9"/>
        <v>28520</v>
      </c>
      <c r="P11">
        <f t="shared" si="9"/>
        <v>29072</v>
      </c>
      <c r="Q11">
        <f t="shared" si="9"/>
        <v>29624</v>
      </c>
      <c r="R11">
        <f t="shared" si="9"/>
        <v>30176</v>
      </c>
      <c r="S11">
        <f t="shared" si="9"/>
        <v>30728</v>
      </c>
      <c r="T11">
        <f t="shared" si="9"/>
        <v>31280</v>
      </c>
      <c r="U11">
        <f t="shared" si="9"/>
        <v>31832</v>
      </c>
      <c r="V11">
        <f t="shared" si="9"/>
        <v>32384</v>
      </c>
      <c r="W11">
        <f t="shared" si="9"/>
        <v>32936</v>
      </c>
      <c r="X11">
        <f t="shared" si="9"/>
        <v>33488</v>
      </c>
      <c r="Y11">
        <f t="shared" si="9"/>
        <v>34040</v>
      </c>
      <c r="Z11">
        <f t="shared" si="9"/>
        <v>34592</v>
      </c>
      <c r="AA11">
        <f t="shared" si="9"/>
        <v>35144</v>
      </c>
      <c r="AB11">
        <f t="shared" si="9"/>
        <v>35696</v>
      </c>
      <c r="AC11">
        <f t="shared" si="9"/>
        <v>36248</v>
      </c>
      <c r="AD11">
        <f t="shared" si="9"/>
        <v>36800</v>
      </c>
      <c r="AE11">
        <f t="shared" si="9"/>
        <v>37352</v>
      </c>
      <c r="AF11">
        <f t="shared" si="9"/>
        <v>37904</v>
      </c>
      <c r="AG11">
        <f t="shared" si="9"/>
        <v>38456</v>
      </c>
      <c r="AH11">
        <f t="shared" si="9"/>
        <v>39008</v>
      </c>
      <c r="AI11">
        <f t="shared" si="9"/>
        <v>39560</v>
      </c>
    </row>
    <row r="12" spans="1:35">
      <c r="A12" s="11" t="s">
        <v>33</v>
      </c>
      <c r="B12" s="11" t="s">
        <v>9</v>
      </c>
      <c r="C12">
        <v>2.4E-2</v>
      </c>
      <c r="D12">
        <v>24000</v>
      </c>
      <c r="E12">
        <f t="shared" si="5"/>
        <v>576</v>
      </c>
      <c r="F12">
        <f t="shared" ref="F12:AI12" si="10">24000+(576*F2)</f>
        <v>24576</v>
      </c>
      <c r="G12">
        <f t="shared" si="10"/>
        <v>25152</v>
      </c>
      <c r="H12">
        <f t="shared" si="10"/>
        <v>25728</v>
      </c>
      <c r="I12">
        <f t="shared" si="10"/>
        <v>26304</v>
      </c>
      <c r="J12">
        <f t="shared" si="10"/>
        <v>26880</v>
      </c>
      <c r="K12">
        <f t="shared" si="10"/>
        <v>27456</v>
      </c>
      <c r="L12">
        <f t="shared" si="10"/>
        <v>28032</v>
      </c>
      <c r="M12">
        <f t="shared" si="10"/>
        <v>28608</v>
      </c>
      <c r="N12">
        <f t="shared" si="10"/>
        <v>29184</v>
      </c>
      <c r="O12">
        <f t="shared" si="10"/>
        <v>29760</v>
      </c>
      <c r="P12">
        <f t="shared" si="10"/>
        <v>30336</v>
      </c>
      <c r="Q12">
        <f t="shared" si="10"/>
        <v>30912</v>
      </c>
      <c r="R12">
        <f t="shared" si="10"/>
        <v>31488</v>
      </c>
      <c r="S12">
        <f t="shared" si="10"/>
        <v>32064</v>
      </c>
      <c r="T12">
        <f t="shared" si="10"/>
        <v>32640</v>
      </c>
      <c r="U12">
        <f t="shared" si="10"/>
        <v>33216</v>
      </c>
      <c r="V12">
        <f t="shared" si="10"/>
        <v>33792</v>
      </c>
      <c r="W12">
        <f t="shared" si="10"/>
        <v>34368</v>
      </c>
      <c r="X12">
        <f t="shared" si="10"/>
        <v>34944</v>
      </c>
      <c r="Y12">
        <f t="shared" si="10"/>
        <v>35520</v>
      </c>
      <c r="Z12">
        <f t="shared" si="10"/>
        <v>36096</v>
      </c>
      <c r="AA12">
        <f t="shared" si="10"/>
        <v>36672</v>
      </c>
      <c r="AB12">
        <f t="shared" si="10"/>
        <v>37248</v>
      </c>
      <c r="AC12">
        <f t="shared" si="10"/>
        <v>37824</v>
      </c>
      <c r="AD12">
        <f t="shared" si="10"/>
        <v>38400</v>
      </c>
      <c r="AE12">
        <f t="shared" si="10"/>
        <v>38976</v>
      </c>
      <c r="AF12">
        <f t="shared" si="10"/>
        <v>39552</v>
      </c>
      <c r="AG12">
        <f t="shared" si="10"/>
        <v>40128</v>
      </c>
      <c r="AH12">
        <f t="shared" si="10"/>
        <v>40704</v>
      </c>
      <c r="AI12">
        <f t="shared" si="10"/>
        <v>41280</v>
      </c>
    </row>
    <row r="13" spans="1:35">
      <c r="A13" s="11" t="s">
        <v>33</v>
      </c>
      <c r="B13" s="11" t="s">
        <v>9</v>
      </c>
      <c r="C13">
        <v>2.4E-2</v>
      </c>
      <c r="D13">
        <v>25000</v>
      </c>
      <c r="E13">
        <f t="shared" si="5"/>
        <v>600</v>
      </c>
      <c r="F13">
        <f t="shared" ref="F13:AI13" si="11">25000+(600*F2)</f>
        <v>25600</v>
      </c>
      <c r="G13">
        <f t="shared" si="11"/>
        <v>26200</v>
      </c>
      <c r="H13">
        <f t="shared" si="11"/>
        <v>26800</v>
      </c>
      <c r="I13">
        <f t="shared" si="11"/>
        <v>27400</v>
      </c>
      <c r="J13">
        <f t="shared" si="11"/>
        <v>28000</v>
      </c>
      <c r="K13">
        <f t="shared" si="11"/>
        <v>28600</v>
      </c>
      <c r="L13">
        <f t="shared" si="11"/>
        <v>29200</v>
      </c>
      <c r="M13">
        <f t="shared" si="11"/>
        <v>29800</v>
      </c>
      <c r="N13">
        <f t="shared" si="11"/>
        <v>30400</v>
      </c>
      <c r="O13">
        <f t="shared" si="11"/>
        <v>31000</v>
      </c>
      <c r="P13">
        <f t="shared" si="11"/>
        <v>31600</v>
      </c>
      <c r="Q13">
        <f t="shared" si="11"/>
        <v>32200</v>
      </c>
      <c r="R13">
        <f t="shared" si="11"/>
        <v>32800</v>
      </c>
      <c r="S13">
        <f t="shared" si="11"/>
        <v>33400</v>
      </c>
      <c r="T13">
        <f t="shared" si="11"/>
        <v>34000</v>
      </c>
      <c r="U13">
        <f t="shared" si="11"/>
        <v>34600</v>
      </c>
      <c r="V13">
        <f t="shared" si="11"/>
        <v>35200</v>
      </c>
      <c r="W13">
        <f t="shared" si="11"/>
        <v>35800</v>
      </c>
      <c r="X13">
        <f t="shared" si="11"/>
        <v>36400</v>
      </c>
      <c r="Y13">
        <f t="shared" si="11"/>
        <v>37000</v>
      </c>
      <c r="Z13">
        <f t="shared" si="11"/>
        <v>37600</v>
      </c>
      <c r="AA13">
        <f t="shared" si="11"/>
        <v>38200</v>
      </c>
      <c r="AB13">
        <f t="shared" si="11"/>
        <v>38800</v>
      </c>
      <c r="AC13">
        <f t="shared" si="11"/>
        <v>39400</v>
      </c>
      <c r="AD13">
        <f t="shared" si="11"/>
        <v>40000</v>
      </c>
      <c r="AE13">
        <f t="shared" si="11"/>
        <v>40600</v>
      </c>
      <c r="AF13">
        <f t="shared" si="11"/>
        <v>41200</v>
      </c>
      <c r="AG13">
        <f t="shared" si="11"/>
        <v>41800</v>
      </c>
      <c r="AH13">
        <f t="shared" si="11"/>
        <v>42400</v>
      </c>
      <c r="AI13">
        <f t="shared" si="11"/>
        <v>43000</v>
      </c>
    </row>
    <row r="14" spans="1:35">
      <c r="A14" s="11" t="s">
        <v>33</v>
      </c>
      <c r="B14" s="11" t="s">
        <v>9</v>
      </c>
      <c r="C14">
        <v>2.4E-2</v>
      </c>
      <c r="D14">
        <v>26000</v>
      </c>
      <c r="E14">
        <f t="shared" si="5"/>
        <v>624</v>
      </c>
      <c r="F14">
        <f t="shared" ref="F14:AI14" si="12">26000+(624*F2)</f>
        <v>26624</v>
      </c>
      <c r="G14">
        <f t="shared" si="12"/>
        <v>27248</v>
      </c>
      <c r="H14">
        <f t="shared" si="12"/>
        <v>27872</v>
      </c>
      <c r="I14">
        <f t="shared" si="12"/>
        <v>28496</v>
      </c>
      <c r="J14">
        <f t="shared" si="12"/>
        <v>29120</v>
      </c>
      <c r="K14">
        <f t="shared" si="12"/>
        <v>29744</v>
      </c>
      <c r="L14">
        <f t="shared" si="12"/>
        <v>30368</v>
      </c>
      <c r="M14">
        <f t="shared" si="12"/>
        <v>30992</v>
      </c>
      <c r="N14">
        <f t="shared" si="12"/>
        <v>31616</v>
      </c>
      <c r="O14">
        <f t="shared" si="12"/>
        <v>32240</v>
      </c>
      <c r="P14">
        <f t="shared" si="12"/>
        <v>32864</v>
      </c>
      <c r="Q14">
        <f t="shared" si="12"/>
        <v>33488</v>
      </c>
      <c r="R14">
        <f t="shared" si="12"/>
        <v>34112</v>
      </c>
      <c r="S14">
        <f t="shared" si="12"/>
        <v>34736</v>
      </c>
      <c r="T14">
        <f t="shared" si="12"/>
        <v>35360</v>
      </c>
      <c r="U14">
        <f t="shared" si="12"/>
        <v>35984</v>
      </c>
      <c r="V14">
        <f t="shared" si="12"/>
        <v>36608</v>
      </c>
      <c r="W14">
        <f t="shared" si="12"/>
        <v>37232</v>
      </c>
      <c r="X14">
        <f t="shared" si="12"/>
        <v>37856</v>
      </c>
      <c r="Y14">
        <f t="shared" si="12"/>
        <v>38480</v>
      </c>
      <c r="Z14">
        <f t="shared" si="12"/>
        <v>39104</v>
      </c>
      <c r="AA14">
        <f t="shared" si="12"/>
        <v>39728</v>
      </c>
      <c r="AB14">
        <f t="shared" si="12"/>
        <v>40352</v>
      </c>
      <c r="AC14">
        <f t="shared" si="12"/>
        <v>40976</v>
      </c>
      <c r="AD14">
        <f t="shared" si="12"/>
        <v>41600</v>
      </c>
      <c r="AE14">
        <f t="shared" si="12"/>
        <v>42224</v>
      </c>
      <c r="AF14">
        <f t="shared" si="12"/>
        <v>42848</v>
      </c>
      <c r="AG14">
        <f t="shared" si="12"/>
        <v>43472</v>
      </c>
      <c r="AH14">
        <f t="shared" si="12"/>
        <v>44096</v>
      </c>
      <c r="AI14">
        <f t="shared" si="12"/>
        <v>44720</v>
      </c>
    </row>
    <row r="15" spans="1:35">
      <c r="A15" s="11" t="s">
        <v>33</v>
      </c>
      <c r="B15" s="11" t="s">
        <v>9</v>
      </c>
      <c r="C15">
        <v>2.4E-2</v>
      </c>
      <c r="D15">
        <v>27000</v>
      </c>
      <c r="E15">
        <f>D15*C15</f>
        <v>648</v>
      </c>
      <c r="F15">
        <f t="shared" ref="F15:AI15" si="13">27000+(648*F2)</f>
        <v>27648</v>
      </c>
      <c r="G15">
        <f t="shared" si="13"/>
        <v>28296</v>
      </c>
      <c r="H15">
        <f t="shared" si="13"/>
        <v>28944</v>
      </c>
      <c r="I15">
        <f t="shared" si="13"/>
        <v>29592</v>
      </c>
      <c r="J15">
        <f t="shared" si="13"/>
        <v>30240</v>
      </c>
      <c r="K15">
        <f t="shared" si="13"/>
        <v>30888</v>
      </c>
      <c r="L15">
        <f t="shared" si="13"/>
        <v>31536</v>
      </c>
      <c r="M15">
        <f t="shared" si="13"/>
        <v>32184</v>
      </c>
      <c r="N15">
        <f t="shared" si="13"/>
        <v>32832</v>
      </c>
      <c r="O15">
        <f t="shared" si="13"/>
        <v>33480</v>
      </c>
      <c r="P15">
        <f t="shared" si="13"/>
        <v>34128</v>
      </c>
      <c r="Q15">
        <f t="shared" si="13"/>
        <v>34776</v>
      </c>
      <c r="R15">
        <f t="shared" si="13"/>
        <v>35424</v>
      </c>
      <c r="S15">
        <f t="shared" si="13"/>
        <v>36072</v>
      </c>
      <c r="T15">
        <f t="shared" si="13"/>
        <v>36720</v>
      </c>
      <c r="U15">
        <f t="shared" si="13"/>
        <v>37368</v>
      </c>
      <c r="V15">
        <f t="shared" si="13"/>
        <v>38016</v>
      </c>
      <c r="W15">
        <f t="shared" si="13"/>
        <v>38664</v>
      </c>
      <c r="X15">
        <f t="shared" si="13"/>
        <v>39312</v>
      </c>
      <c r="Y15">
        <f t="shared" si="13"/>
        <v>39960</v>
      </c>
      <c r="Z15">
        <f t="shared" si="13"/>
        <v>40608</v>
      </c>
      <c r="AA15">
        <f t="shared" si="13"/>
        <v>41256</v>
      </c>
      <c r="AB15">
        <f t="shared" si="13"/>
        <v>41904</v>
      </c>
      <c r="AC15">
        <f t="shared" si="13"/>
        <v>42552</v>
      </c>
      <c r="AD15">
        <f t="shared" si="13"/>
        <v>43200</v>
      </c>
      <c r="AE15">
        <f t="shared" si="13"/>
        <v>43848</v>
      </c>
      <c r="AF15">
        <f t="shared" si="13"/>
        <v>44496</v>
      </c>
      <c r="AG15">
        <f t="shared" si="13"/>
        <v>45144</v>
      </c>
      <c r="AH15">
        <f t="shared" si="13"/>
        <v>45792</v>
      </c>
      <c r="AI15">
        <f t="shared" si="13"/>
        <v>46440</v>
      </c>
    </row>
    <row r="16" spans="1:35">
      <c r="A16" s="11" t="s">
        <v>33</v>
      </c>
      <c r="B16" s="11" t="s">
        <v>9</v>
      </c>
      <c r="C16">
        <v>2.4E-2</v>
      </c>
      <c r="D16">
        <v>28000</v>
      </c>
      <c r="E16">
        <f t="shared" ref="E16:E18" si="14">D16*C16</f>
        <v>672</v>
      </c>
      <c r="F16">
        <f t="shared" ref="F16:AI16" si="15">28000+(672*F2)</f>
        <v>28672</v>
      </c>
      <c r="G16">
        <f t="shared" si="15"/>
        <v>29344</v>
      </c>
      <c r="H16">
        <f t="shared" si="15"/>
        <v>30016</v>
      </c>
      <c r="I16">
        <f t="shared" si="15"/>
        <v>30688</v>
      </c>
      <c r="J16">
        <f t="shared" si="15"/>
        <v>31360</v>
      </c>
      <c r="K16">
        <f t="shared" si="15"/>
        <v>32032</v>
      </c>
      <c r="L16">
        <f t="shared" si="15"/>
        <v>32704</v>
      </c>
      <c r="M16">
        <f t="shared" si="15"/>
        <v>33376</v>
      </c>
      <c r="N16">
        <f t="shared" si="15"/>
        <v>34048</v>
      </c>
      <c r="O16">
        <f t="shared" si="15"/>
        <v>34720</v>
      </c>
      <c r="P16">
        <f t="shared" si="15"/>
        <v>35392</v>
      </c>
      <c r="Q16">
        <f t="shared" si="15"/>
        <v>36064</v>
      </c>
      <c r="R16">
        <f t="shared" si="15"/>
        <v>36736</v>
      </c>
      <c r="S16">
        <f t="shared" si="15"/>
        <v>37408</v>
      </c>
      <c r="T16">
        <f t="shared" si="15"/>
        <v>38080</v>
      </c>
      <c r="U16">
        <f t="shared" si="15"/>
        <v>38752</v>
      </c>
      <c r="V16">
        <f t="shared" si="15"/>
        <v>39424</v>
      </c>
      <c r="W16">
        <f t="shared" si="15"/>
        <v>40096</v>
      </c>
      <c r="X16">
        <f t="shared" si="15"/>
        <v>40768</v>
      </c>
      <c r="Y16">
        <f t="shared" si="15"/>
        <v>41440</v>
      </c>
      <c r="Z16">
        <f t="shared" si="15"/>
        <v>42112</v>
      </c>
      <c r="AA16">
        <f t="shared" si="15"/>
        <v>42784</v>
      </c>
      <c r="AB16">
        <f t="shared" si="15"/>
        <v>43456</v>
      </c>
      <c r="AC16">
        <f t="shared" si="15"/>
        <v>44128</v>
      </c>
      <c r="AD16">
        <f t="shared" si="15"/>
        <v>44800</v>
      </c>
      <c r="AE16">
        <f t="shared" si="15"/>
        <v>45472</v>
      </c>
      <c r="AF16">
        <f t="shared" si="15"/>
        <v>46144</v>
      </c>
      <c r="AG16">
        <f t="shared" si="15"/>
        <v>46816</v>
      </c>
      <c r="AH16">
        <f t="shared" si="15"/>
        <v>47488</v>
      </c>
      <c r="AI16">
        <f t="shared" si="15"/>
        <v>48160</v>
      </c>
    </row>
    <row r="17" spans="1:35">
      <c r="A17" s="11" t="s">
        <v>33</v>
      </c>
      <c r="B17" s="11" t="s">
        <v>9</v>
      </c>
      <c r="C17">
        <v>2.4E-2</v>
      </c>
      <c r="D17">
        <v>29000</v>
      </c>
      <c r="E17">
        <f t="shared" si="14"/>
        <v>696</v>
      </c>
      <c r="F17">
        <f t="shared" ref="F17:AI17" si="16">29000+(696*F2)</f>
        <v>29696</v>
      </c>
      <c r="G17">
        <f t="shared" si="16"/>
        <v>30392</v>
      </c>
      <c r="H17">
        <f t="shared" si="16"/>
        <v>31088</v>
      </c>
      <c r="I17">
        <f t="shared" si="16"/>
        <v>31784</v>
      </c>
      <c r="J17">
        <f t="shared" si="16"/>
        <v>32480</v>
      </c>
      <c r="K17">
        <f t="shared" si="16"/>
        <v>33176</v>
      </c>
      <c r="L17">
        <f t="shared" si="16"/>
        <v>33872</v>
      </c>
      <c r="M17">
        <f t="shared" si="16"/>
        <v>34568</v>
      </c>
      <c r="N17">
        <f t="shared" si="16"/>
        <v>35264</v>
      </c>
      <c r="O17">
        <f t="shared" si="16"/>
        <v>35960</v>
      </c>
      <c r="P17">
        <f t="shared" si="16"/>
        <v>36656</v>
      </c>
      <c r="Q17">
        <f t="shared" si="16"/>
        <v>37352</v>
      </c>
      <c r="R17">
        <f t="shared" si="16"/>
        <v>38048</v>
      </c>
      <c r="S17">
        <f t="shared" si="16"/>
        <v>38744</v>
      </c>
      <c r="T17">
        <f t="shared" si="16"/>
        <v>39440</v>
      </c>
      <c r="U17">
        <f t="shared" si="16"/>
        <v>40136</v>
      </c>
      <c r="V17">
        <f t="shared" si="16"/>
        <v>40832</v>
      </c>
      <c r="W17">
        <f t="shared" si="16"/>
        <v>41528</v>
      </c>
      <c r="X17">
        <f t="shared" si="16"/>
        <v>42224</v>
      </c>
      <c r="Y17">
        <f t="shared" si="16"/>
        <v>42920</v>
      </c>
      <c r="Z17">
        <f t="shared" si="16"/>
        <v>43616</v>
      </c>
      <c r="AA17">
        <f t="shared" si="16"/>
        <v>44312</v>
      </c>
      <c r="AB17">
        <f t="shared" si="16"/>
        <v>45008</v>
      </c>
      <c r="AC17">
        <f t="shared" si="16"/>
        <v>45704</v>
      </c>
      <c r="AD17">
        <f t="shared" si="16"/>
        <v>46400</v>
      </c>
      <c r="AE17">
        <f t="shared" si="16"/>
        <v>47096</v>
      </c>
      <c r="AF17">
        <f t="shared" si="16"/>
        <v>47792</v>
      </c>
      <c r="AG17">
        <f t="shared" si="16"/>
        <v>48488</v>
      </c>
      <c r="AH17">
        <f t="shared" si="16"/>
        <v>49184</v>
      </c>
      <c r="AI17">
        <f t="shared" si="16"/>
        <v>49880</v>
      </c>
    </row>
    <row r="18" spans="1:35">
      <c r="A18" s="11" t="s">
        <v>33</v>
      </c>
      <c r="B18" s="11" t="s">
        <v>9</v>
      </c>
      <c r="C18">
        <v>2.4E-2</v>
      </c>
      <c r="D18">
        <v>30000</v>
      </c>
      <c r="E18">
        <f t="shared" si="14"/>
        <v>720</v>
      </c>
      <c r="F18">
        <f t="shared" ref="F18:AI18" si="17">30000+(720*F2)</f>
        <v>30720</v>
      </c>
      <c r="G18">
        <f t="shared" si="17"/>
        <v>31440</v>
      </c>
      <c r="H18">
        <f t="shared" si="17"/>
        <v>32160</v>
      </c>
      <c r="I18">
        <f t="shared" si="17"/>
        <v>32880</v>
      </c>
      <c r="J18">
        <f t="shared" si="17"/>
        <v>33600</v>
      </c>
      <c r="K18">
        <f t="shared" si="17"/>
        <v>34320</v>
      </c>
      <c r="L18">
        <f t="shared" si="17"/>
        <v>35040</v>
      </c>
      <c r="M18">
        <f t="shared" si="17"/>
        <v>35760</v>
      </c>
      <c r="N18">
        <f t="shared" si="17"/>
        <v>36480</v>
      </c>
      <c r="O18">
        <f t="shared" si="17"/>
        <v>37200</v>
      </c>
      <c r="P18">
        <f t="shared" si="17"/>
        <v>37920</v>
      </c>
      <c r="Q18">
        <f t="shared" si="17"/>
        <v>38640</v>
      </c>
      <c r="R18">
        <f t="shared" si="17"/>
        <v>39360</v>
      </c>
      <c r="S18">
        <f t="shared" si="17"/>
        <v>40080</v>
      </c>
      <c r="T18">
        <f t="shared" si="17"/>
        <v>40800</v>
      </c>
      <c r="U18">
        <f t="shared" si="17"/>
        <v>41520</v>
      </c>
      <c r="V18">
        <f t="shared" si="17"/>
        <v>42240</v>
      </c>
      <c r="W18">
        <f t="shared" si="17"/>
        <v>42960</v>
      </c>
      <c r="X18">
        <f t="shared" si="17"/>
        <v>43680</v>
      </c>
      <c r="Y18">
        <f t="shared" si="17"/>
        <v>44400</v>
      </c>
      <c r="Z18">
        <f t="shared" si="17"/>
        <v>45120</v>
      </c>
      <c r="AA18">
        <f t="shared" si="17"/>
        <v>45840</v>
      </c>
      <c r="AB18">
        <f t="shared" si="17"/>
        <v>46560</v>
      </c>
      <c r="AC18">
        <f t="shared" si="17"/>
        <v>47280</v>
      </c>
      <c r="AD18">
        <f t="shared" si="17"/>
        <v>48000</v>
      </c>
      <c r="AE18">
        <f t="shared" si="17"/>
        <v>48720</v>
      </c>
      <c r="AF18">
        <f t="shared" si="17"/>
        <v>49440</v>
      </c>
      <c r="AG18">
        <f t="shared" si="17"/>
        <v>50160</v>
      </c>
      <c r="AH18">
        <f t="shared" si="17"/>
        <v>50880</v>
      </c>
      <c r="AI18">
        <f t="shared" si="17"/>
        <v>51600</v>
      </c>
    </row>
  </sheetData>
  <mergeCells count="5">
    <mergeCell ref="A1:A2"/>
    <mergeCell ref="B1:B2"/>
    <mergeCell ref="D1:D2"/>
    <mergeCell ref="E1:E2"/>
    <mergeCell ref="F1:AI1"/>
  </mergeCells>
  <pageMargins left="0.7" right="0.7" top="0.75" bottom="0.75" header="0.3" footer="0.3"/>
  <ignoredErrors>
    <ignoredError sqref="F16" formula="1"/>
  </ignoredErrors>
</worksheet>
</file>

<file path=xl/worksheets/sheet6.xml><?xml version="1.0" encoding="utf-8"?>
<worksheet xmlns="http://schemas.openxmlformats.org/spreadsheetml/2006/main" xmlns:r="http://schemas.openxmlformats.org/officeDocument/2006/relationships">
  <dimension ref="A1:AI14"/>
  <sheetViews>
    <sheetView workbookViewId="0">
      <selection activeCell="A3" sqref="A3:A14"/>
    </sheetView>
  </sheetViews>
  <sheetFormatPr defaultRowHeight="15"/>
  <cols>
    <col min="1" max="1" width="29.85546875" customWidth="1"/>
    <col min="2" max="2" width="17.5703125" customWidth="1"/>
    <col min="3" max="3" width="16" customWidth="1"/>
    <col min="4" max="4" width="14.7109375" customWidth="1"/>
    <col min="5" max="5" width="16.42578125" customWidth="1"/>
  </cols>
  <sheetData>
    <row r="1" spans="1:35" s="12" customFormat="1" ht="15" customHeight="1">
      <c r="A1" s="54" t="s">
        <v>25</v>
      </c>
      <c r="B1" s="54" t="s">
        <v>8</v>
      </c>
      <c r="C1" s="17" t="s">
        <v>1</v>
      </c>
      <c r="D1" s="56" t="s">
        <v>2</v>
      </c>
      <c r="E1" s="54" t="s">
        <v>6</v>
      </c>
      <c r="F1" s="51" t="s">
        <v>7</v>
      </c>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3"/>
    </row>
    <row r="2" spans="1:35" s="12" customFormat="1">
      <c r="A2" s="55"/>
      <c r="B2" s="55"/>
      <c r="C2" s="17">
        <v>0.02</v>
      </c>
      <c r="D2" s="57"/>
      <c r="E2" s="55"/>
      <c r="F2" s="17">
        <v>1</v>
      </c>
      <c r="G2" s="17">
        <v>2</v>
      </c>
      <c r="H2" s="17">
        <v>3</v>
      </c>
      <c r="I2" s="17">
        <v>4</v>
      </c>
      <c r="J2" s="17">
        <v>5</v>
      </c>
      <c r="K2" s="17">
        <v>6</v>
      </c>
      <c r="L2" s="17">
        <v>7</v>
      </c>
      <c r="M2" s="17">
        <v>8</v>
      </c>
      <c r="N2" s="17">
        <v>9</v>
      </c>
      <c r="O2" s="17">
        <v>10</v>
      </c>
      <c r="P2" s="17">
        <v>11</v>
      </c>
      <c r="Q2" s="17">
        <v>12</v>
      </c>
      <c r="R2" s="17">
        <v>13</v>
      </c>
      <c r="S2" s="17">
        <v>14</v>
      </c>
      <c r="T2" s="17">
        <v>15</v>
      </c>
      <c r="U2" s="17">
        <v>16</v>
      </c>
      <c r="V2" s="17">
        <v>17</v>
      </c>
      <c r="W2" s="17">
        <v>18</v>
      </c>
      <c r="X2" s="17">
        <v>19</v>
      </c>
      <c r="Y2" s="17">
        <v>20</v>
      </c>
      <c r="Z2" s="17">
        <v>21</v>
      </c>
      <c r="AA2" s="17">
        <v>22</v>
      </c>
      <c r="AB2" s="17">
        <v>23</v>
      </c>
      <c r="AC2" s="17">
        <v>24</v>
      </c>
      <c r="AD2" s="17">
        <v>25</v>
      </c>
      <c r="AE2" s="17">
        <v>26</v>
      </c>
      <c r="AF2" s="17">
        <v>27</v>
      </c>
      <c r="AG2" s="17">
        <v>28</v>
      </c>
      <c r="AH2" s="17">
        <v>29</v>
      </c>
      <c r="AI2" s="17">
        <v>30</v>
      </c>
    </row>
    <row r="3" spans="1:35">
      <c r="A3" s="11" t="s">
        <v>34</v>
      </c>
      <c r="B3" s="11" t="s">
        <v>9</v>
      </c>
      <c r="C3">
        <v>0.02</v>
      </c>
      <c r="D3">
        <v>3000</v>
      </c>
      <c r="E3">
        <f>D3*C3</f>
        <v>60</v>
      </c>
      <c r="F3">
        <f>3000+(60*F2)</f>
        <v>3060</v>
      </c>
      <c r="G3">
        <f t="shared" ref="G3" si="0">3000+(60*G2)</f>
        <v>3120</v>
      </c>
      <c r="H3">
        <f>3000+(60*H2)</f>
        <v>3180</v>
      </c>
      <c r="I3">
        <f>3000+(60*I2)</f>
        <v>3240</v>
      </c>
      <c r="J3">
        <f t="shared" ref="J3:AI3" si="1">3000+(60*J2)</f>
        <v>3300</v>
      </c>
      <c r="K3">
        <f t="shared" si="1"/>
        <v>3360</v>
      </c>
      <c r="L3">
        <f t="shared" si="1"/>
        <v>3420</v>
      </c>
      <c r="M3">
        <f t="shared" si="1"/>
        <v>3480</v>
      </c>
      <c r="N3">
        <f t="shared" si="1"/>
        <v>3540</v>
      </c>
      <c r="O3">
        <f t="shared" si="1"/>
        <v>3600</v>
      </c>
      <c r="P3">
        <f t="shared" si="1"/>
        <v>3660</v>
      </c>
      <c r="Q3">
        <f t="shared" si="1"/>
        <v>3720</v>
      </c>
      <c r="R3">
        <f t="shared" si="1"/>
        <v>3780</v>
      </c>
      <c r="S3">
        <f t="shared" si="1"/>
        <v>3840</v>
      </c>
      <c r="T3">
        <f t="shared" si="1"/>
        <v>3900</v>
      </c>
      <c r="U3">
        <f t="shared" si="1"/>
        <v>3960</v>
      </c>
      <c r="V3">
        <f t="shared" si="1"/>
        <v>4020</v>
      </c>
      <c r="W3">
        <f t="shared" si="1"/>
        <v>4080</v>
      </c>
      <c r="X3">
        <f t="shared" si="1"/>
        <v>4140</v>
      </c>
      <c r="Y3">
        <f t="shared" si="1"/>
        <v>4200</v>
      </c>
      <c r="Z3">
        <f t="shared" si="1"/>
        <v>4260</v>
      </c>
      <c r="AA3">
        <f t="shared" si="1"/>
        <v>4320</v>
      </c>
      <c r="AB3">
        <f t="shared" si="1"/>
        <v>4380</v>
      </c>
      <c r="AC3">
        <f t="shared" si="1"/>
        <v>4440</v>
      </c>
      <c r="AD3">
        <f t="shared" si="1"/>
        <v>4500</v>
      </c>
      <c r="AE3">
        <f t="shared" si="1"/>
        <v>4560</v>
      </c>
      <c r="AF3">
        <f t="shared" si="1"/>
        <v>4620</v>
      </c>
      <c r="AG3">
        <f t="shared" si="1"/>
        <v>4680</v>
      </c>
      <c r="AH3">
        <f t="shared" si="1"/>
        <v>4740</v>
      </c>
      <c r="AI3">
        <f t="shared" si="1"/>
        <v>4800</v>
      </c>
    </row>
    <row r="4" spans="1:35">
      <c r="A4" s="11" t="s">
        <v>34</v>
      </c>
      <c r="B4" s="11" t="s">
        <v>9</v>
      </c>
      <c r="C4">
        <v>0.02</v>
      </c>
      <c r="D4">
        <v>4000</v>
      </c>
      <c r="E4">
        <f>D4*C4</f>
        <v>80</v>
      </c>
      <c r="F4">
        <f>4000+(80*F2)</f>
        <v>4080</v>
      </c>
      <c r="G4">
        <f>4000+(80*G2)</f>
        <v>4160</v>
      </c>
      <c r="H4">
        <f t="shared" ref="H4:AI4" si="2">4000+(80*H2)</f>
        <v>4240</v>
      </c>
      <c r="I4">
        <f t="shared" si="2"/>
        <v>4320</v>
      </c>
      <c r="J4">
        <f t="shared" si="2"/>
        <v>4400</v>
      </c>
      <c r="K4">
        <f t="shared" si="2"/>
        <v>4480</v>
      </c>
      <c r="L4">
        <f t="shared" si="2"/>
        <v>4560</v>
      </c>
      <c r="M4">
        <f t="shared" si="2"/>
        <v>4640</v>
      </c>
      <c r="N4">
        <f t="shared" si="2"/>
        <v>4720</v>
      </c>
      <c r="O4">
        <f t="shared" si="2"/>
        <v>4800</v>
      </c>
      <c r="P4">
        <f t="shared" si="2"/>
        <v>4880</v>
      </c>
      <c r="Q4">
        <f t="shared" si="2"/>
        <v>4960</v>
      </c>
      <c r="R4">
        <f t="shared" si="2"/>
        <v>5040</v>
      </c>
      <c r="S4">
        <f t="shared" si="2"/>
        <v>5120</v>
      </c>
      <c r="T4">
        <f t="shared" si="2"/>
        <v>5200</v>
      </c>
      <c r="U4">
        <f t="shared" si="2"/>
        <v>5280</v>
      </c>
      <c r="V4">
        <f t="shared" si="2"/>
        <v>5360</v>
      </c>
      <c r="W4">
        <f t="shared" si="2"/>
        <v>5440</v>
      </c>
      <c r="X4">
        <f t="shared" si="2"/>
        <v>5520</v>
      </c>
      <c r="Y4">
        <f t="shared" si="2"/>
        <v>5600</v>
      </c>
      <c r="Z4">
        <f t="shared" si="2"/>
        <v>5680</v>
      </c>
      <c r="AA4">
        <f t="shared" si="2"/>
        <v>5760</v>
      </c>
      <c r="AB4">
        <f t="shared" si="2"/>
        <v>5840</v>
      </c>
      <c r="AC4">
        <f t="shared" si="2"/>
        <v>5920</v>
      </c>
      <c r="AD4">
        <f t="shared" si="2"/>
        <v>6000</v>
      </c>
      <c r="AE4">
        <f t="shared" si="2"/>
        <v>6080</v>
      </c>
      <c r="AF4">
        <f t="shared" si="2"/>
        <v>6160</v>
      </c>
      <c r="AG4">
        <f t="shared" si="2"/>
        <v>6240</v>
      </c>
      <c r="AH4">
        <f t="shared" si="2"/>
        <v>6320</v>
      </c>
      <c r="AI4">
        <f t="shared" si="2"/>
        <v>6400</v>
      </c>
    </row>
    <row r="5" spans="1:35">
      <c r="A5" s="11" t="s">
        <v>34</v>
      </c>
      <c r="B5" s="11" t="s">
        <v>9</v>
      </c>
      <c r="C5">
        <v>0.02</v>
      </c>
      <c r="D5">
        <v>5000</v>
      </c>
      <c r="E5">
        <f>D5*C5</f>
        <v>100</v>
      </c>
      <c r="F5">
        <f>5000+(100*F2)</f>
        <v>5100</v>
      </c>
      <c r="G5">
        <f>5000+(100*G2)</f>
        <v>5200</v>
      </c>
      <c r="H5">
        <f t="shared" ref="H5:AI5" si="3">5000+(100*H2)</f>
        <v>5300</v>
      </c>
      <c r="I5">
        <f t="shared" si="3"/>
        <v>5400</v>
      </c>
      <c r="J5">
        <f t="shared" si="3"/>
        <v>5500</v>
      </c>
      <c r="K5">
        <f t="shared" si="3"/>
        <v>5600</v>
      </c>
      <c r="L5">
        <f t="shared" si="3"/>
        <v>5700</v>
      </c>
      <c r="M5">
        <f t="shared" si="3"/>
        <v>5800</v>
      </c>
      <c r="N5">
        <f t="shared" si="3"/>
        <v>5900</v>
      </c>
      <c r="O5">
        <f t="shared" si="3"/>
        <v>6000</v>
      </c>
      <c r="P5">
        <f t="shared" si="3"/>
        <v>6100</v>
      </c>
      <c r="Q5">
        <f t="shared" si="3"/>
        <v>6200</v>
      </c>
      <c r="R5">
        <f t="shared" si="3"/>
        <v>6300</v>
      </c>
      <c r="S5">
        <f t="shared" si="3"/>
        <v>6400</v>
      </c>
      <c r="T5">
        <f t="shared" si="3"/>
        <v>6500</v>
      </c>
      <c r="U5">
        <f t="shared" si="3"/>
        <v>6600</v>
      </c>
      <c r="V5">
        <f t="shared" si="3"/>
        <v>6700</v>
      </c>
      <c r="W5">
        <f t="shared" si="3"/>
        <v>6800</v>
      </c>
      <c r="X5">
        <f t="shared" si="3"/>
        <v>6900</v>
      </c>
      <c r="Y5">
        <f t="shared" si="3"/>
        <v>7000</v>
      </c>
      <c r="Z5">
        <f t="shared" si="3"/>
        <v>7100</v>
      </c>
      <c r="AA5">
        <f t="shared" si="3"/>
        <v>7200</v>
      </c>
      <c r="AB5">
        <f t="shared" si="3"/>
        <v>7300</v>
      </c>
      <c r="AC5">
        <f t="shared" si="3"/>
        <v>7400</v>
      </c>
      <c r="AD5">
        <f t="shared" si="3"/>
        <v>7500</v>
      </c>
      <c r="AE5">
        <f t="shared" si="3"/>
        <v>7600</v>
      </c>
      <c r="AF5">
        <f t="shared" si="3"/>
        <v>7700</v>
      </c>
      <c r="AG5">
        <f t="shared" si="3"/>
        <v>7800</v>
      </c>
      <c r="AH5">
        <f t="shared" si="3"/>
        <v>7900</v>
      </c>
      <c r="AI5">
        <f t="shared" si="3"/>
        <v>8000</v>
      </c>
    </row>
    <row r="6" spans="1:35">
      <c r="A6" s="11" t="s">
        <v>34</v>
      </c>
      <c r="B6" s="11" t="s">
        <v>9</v>
      </c>
      <c r="C6">
        <v>0.02</v>
      </c>
      <c r="D6">
        <v>6000</v>
      </c>
      <c r="E6">
        <f>D6*C6</f>
        <v>120</v>
      </c>
      <c r="F6">
        <f>6000+(120*F2)</f>
        <v>6120</v>
      </c>
      <c r="G6">
        <f t="shared" ref="G6:AI6" si="4">6000+(120*G2)</f>
        <v>6240</v>
      </c>
      <c r="H6">
        <f t="shared" si="4"/>
        <v>6360</v>
      </c>
      <c r="I6">
        <f t="shared" si="4"/>
        <v>6480</v>
      </c>
      <c r="J6">
        <f t="shared" si="4"/>
        <v>6600</v>
      </c>
      <c r="K6">
        <f t="shared" si="4"/>
        <v>6720</v>
      </c>
      <c r="L6">
        <f t="shared" si="4"/>
        <v>6840</v>
      </c>
      <c r="M6">
        <f t="shared" si="4"/>
        <v>6960</v>
      </c>
      <c r="N6">
        <f t="shared" si="4"/>
        <v>7080</v>
      </c>
      <c r="O6">
        <f t="shared" si="4"/>
        <v>7200</v>
      </c>
      <c r="P6">
        <f t="shared" si="4"/>
        <v>7320</v>
      </c>
      <c r="Q6">
        <f t="shared" si="4"/>
        <v>7440</v>
      </c>
      <c r="R6">
        <f t="shared" si="4"/>
        <v>7560</v>
      </c>
      <c r="S6">
        <f t="shared" si="4"/>
        <v>7680</v>
      </c>
      <c r="T6">
        <f t="shared" si="4"/>
        <v>7800</v>
      </c>
      <c r="U6">
        <f t="shared" si="4"/>
        <v>7920</v>
      </c>
      <c r="V6">
        <f t="shared" si="4"/>
        <v>8040</v>
      </c>
      <c r="W6">
        <f t="shared" si="4"/>
        <v>8160</v>
      </c>
      <c r="X6">
        <f t="shared" si="4"/>
        <v>8280</v>
      </c>
      <c r="Y6">
        <f t="shared" si="4"/>
        <v>8400</v>
      </c>
      <c r="Z6">
        <f t="shared" si="4"/>
        <v>8520</v>
      </c>
      <c r="AA6">
        <f t="shared" si="4"/>
        <v>8640</v>
      </c>
      <c r="AB6">
        <f t="shared" si="4"/>
        <v>8760</v>
      </c>
      <c r="AC6">
        <f t="shared" si="4"/>
        <v>8880</v>
      </c>
      <c r="AD6">
        <f t="shared" si="4"/>
        <v>9000</v>
      </c>
      <c r="AE6">
        <f t="shared" si="4"/>
        <v>9120</v>
      </c>
      <c r="AF6">
        <f t="shared" si="4"/>
        <v>9240</v>
      </c>
      <c r="AG6">
        <f t="shared" si="4"/>
        <v>9360</v>
      </c>
      <c r="AH6">
        <f t="shared" si="4"/>
        <v>9480</v>
      </c>
      <c r="AI6">
        <f t="shared" si="4"/>
        <v>9600</v>
      </c>
    </row>
    <row r="7" spans="1:35">
      <c r="A7" s="11" t="s">
        <v>34</v>
      </c>
      <c r="B7" s="11" t="s">
        <v>9</v>
      </c>
      <c r="C7">
        <v>0.02</v>
      </c>
      <c r="D7">
        <v>7000</v>
      </c>
      <c r="E7">
        <f t="shared" ref="E7:E13" si="5">D7*C7</f>
        <v>140</v>
      </c>
      <c r="F7">
        <f>7000+(140*F2)</f>
        <v>7140</v>
      </c>
      <c r="G7">
        <f t="shared" ref="G7:AI7" si="6">7000+(140*G2)</f>
        <v>7280</v>
      </c>
      <c r="H7">
        <f t="shared" si="6"/>
        <v>7420</v>
      </c>
      <c r="I7">
        <f t="shared" si="6"/>
        <v>7560</v>
      </c>
      <c r="J7">
        <f t="shared" si="6"/>
        <v>7700</v>
      </c>
      <c r="K7">
        <f t="shared" si="6"/>
        <v>7840</v>
      </c>
      <c r="L7">
        <f t="shared" si="6"/>
        <v>7980</v>
      </c>
      <c r="M7">
        <f t="shared" si="6"/>
        <v>8120</v>
      </c>
      <c r="N7">
        <f t="shared" si="6"/>
        <v>8260</v>
      </c>
      <c r="O7">
        <f t="shared" si="6"/>
        <v>8400</v>
      </c>
      <c r="P7">
        <f t="shared" si="6"/>
        <v>8540</v>
      </c>
      <c r="Q7">
        <f t="shared" si="6"/>
        <v>8680</v>
      </c>
      <c r="R7">
        <f t="shared" si="6"/>
        <v>8820</v>
      </c>
      <c r="S7">
        <f t="shared" si="6"/>
        <v>8960</v>
      </c>
      <c r="T7">
        <f t="shared" si="6"/>
        <v>9100</v>
      </c>
      <c r="U7">
        <f t="shared" si="6"/>
        <v>9240</v>
      </c>
      <c r="V7">
        <f t="shared" si="6"/>
        <v>9380</v>
      </c>
      <c r="W7">
        <f t="shared" si="6"/>
        <v>9520</v>
      </c>
      <c r="X7">
        <f t="shared" si="6"/>
        <v>9660</v>
      </c>
      <c r="Y7">
        <f t="shared" si="6"/>
        <v>9800</v>
      </c>
      <c r="Z7">
        <f t="shared" si="6"/>
        <v>9940</v>
      </c>
      <c r="AA7">
        <f t="shared" si="6"/>
        <v>10080</v>
      </c>
      <c r="AB7">
        <f t="shared" si="6"/>
        <v>10220</v>
      </c>
      <c r="AC7">
        <f t="shared" si="6"/>
        <v>10360</v>
      </c>
      <c r="AD7">
        <f t="shared" si="6"/>
        <v>10500</v>
      </c>
      <c r="AE7">
        <f t="shared" si="6"/>
        <v>10640</v>
      </c>
      <c r="AF7">
        <f t="shared" si="6"/>
        <v>10780</v>
      </c>
      <c r="AG7">
        <f t="shared" si="6"/>
        <v>10920</v>
      </c>
      <c r="AH7">
        <f t="shared" si="6"/>
        <v>11060</v>
      </c>
      <c r="AI7">
        <f t="shared" si="6"/>
        <v>11200</v>
      </c>
    </row>
    <row r="8" spans="1:35">
      <c r="A8" s="11" t="s">
        <v>34</v>
      </c>
      <c r="B8" s="11" t="s">
        <v>9</v>
      </c>
      <c r="C8">
        <v>0.02</v>
      </c>
      <c r="D8">
        <v>8000</v>
      </c>
      <c r="E8">
        <f t="shared" si="5"/>
        <v>160</v>
      </c>
      <c r="F8">
        <f>8000+(160*F2)</f>
        <v>8160</v>
      </c>
      <c r="G8">
        <f t="shared" ref="G8:AI8" si="7">8000+(160*G2)</f>
        <v>8320</v>
      </c>
      <c r="H8">
        <f t="shared" si="7"/>
        <v>8480</v>
      </c>
      <c r="I8">
        <f t="shared" si="7"/>
        <v>8640</v>
      </c>
      <c r="J8">
        <f t="shared" si="7"/>
        <v>8800</v>
      </c>
      <c r="K8">
        <f t="shared" si="7"/>
        <v>8960</v>
      </c>
      <c r="L8">
        <f t="shared" si="7"/>
        <v>9120</v>
      </c>
      <c r="M8">
        <f t="shared" si="7"/>
        <v>9280</v>
      </c>
      <c r="N8">
        <f t="shared" si="7"/>
        <v>9440</v>
      </c>
      <c r="O8">
        <f t="shared" si="7"/>
        <v>9600</v>
      </c>
      <c r="P8">
        <f t="shared" si="7"/>
        <v>9760</v>
      </c>
      <c r="Q8">
        <f t="shared" si="7"/>
        <v>9920</v>
      </c>
      <c r="R8">
        <f t="shared" si="7"/>
        <v>10080</v>
      </c>
      <c r="S8">
        <f t="shared" si="7"/>
        <v>10240</v>
      </c>
      <c r="T8">
        <f t="shared" si="7"/>
        <v>10400</v>
      </c>
      <c r="U8">
        <f t="shared" si="7"/>
        <v>10560</v>
      </c>
      <c r="V8">
        <f t="shared" si="7"/>
        <v>10720</v>
      </c>
      <c r="W8">
        <f t="shared" si="7"/>
        <v>10880</v>
      </c>
      <c r="X8">
        <f t="shared" si="7"/>
        <v>11040</v>
      </c>
      <c r="Y8">
        <f t="shared" si="7"/>
        <v>11200</v>
      </c>
      <c r="Z8">
        <f t="shared" si="7"/>
        <v>11360</v>
      </c>
      <c r="AA8">
        <f t="shared" si="7"/>
        <v>11520</v>
      </c>
      <c r="AB8">
        <f t="shared" si="7"/>
        <v>11680</v>
      </c>
      <c r="AC8">
        <f t="shared" si="7"/>
        <v>11840</v>
      </c>
      <c r="AD8">
        <f t="shared" si="7"/>
        <v>12000</v>
      </c>
      <c r="AE8">
        <f t="shared" si="7"/>
        <v>12160</v>
      </c>
      <c r="AF8">
        <f t="shared" si="7"/>
        <v>12320</v>
      </c>
      <c r="AG8">
        <f t="shared" si="7"/>
        <v>12480</v>
      </c>
      <c r="AH8">
        <f t="shared" si="7"/>
        <v>12640</v>
      </c>
      <c r="AI8">
        <f t="shared" si="7"/>
        <v>12800</v>
      </c>
    </row>
    <row r="9" spans="1:35">
      <c r="A9" s="11" t="s">
        <v>34</v>
      </c>
      <c r="B9" s="11" t="s">
        <v>9</v>
      </c>
      <c r="C9">
        <v>0.02</v>
      </c>
      <c r="D9">
        <v>9000</v>
      </c>
      <c r="E9">
        <f t="shared" si="5"/>
        <v>180</v>
      </c>
      <c r="F9">
        <f>9000+(180*F2)</f>
        <v>9180</v>
      </c>
      <c r="G9">
        <f t="shared" ref="G9:AI9" si="8">9000+(180*G2)</f>
        <v>9360</v>
      </c>
      <c r="H9">
        <f t="shared" si="8"/>
        <v>9540</v>
      </c>
      <c r="I9">
        <f t="shared" si="8"/>
        <v>9720</v>
      </c>
      <c r="J9">
        <f t="shared" si="8"/>
        <v>9900</v>
      </c>
      <c r="K9">
        <f t="shared" si="8"/>
        <v>10080</v>
      </c>
      <c r="L9">
        <f t="shared" si="8"/>
        <v>10260</v>
      </c>
      <c r="M9">
        <f t="shared" si="8"/>
        <v>10440</v>
      </c>
      <c r="N9">
        <f t="shared" si="8"/>
        <v>10620</v>
      </c>
      <c r="O9">
        <f t="shared" si="8"/>
        <v>10800</v>
      </c>
      <c r="P9">
        <f t="shared" si="8"/>
        <v>10980</v>
      </c>
      <c r="Q9">
        <f t="shared" si="8"/>
        <v>11160</v>
      </c>
      <c r="R9">
        <f t="shared" si="8"/>
        <v>11340</v>
      </c>
      <c r="S9">
        <f t="shared" si="8"/>
        <v>11520</v>
      </c>
      <c r="T9">
        <f t="shared" si="8"/>
        <v>11700</v>
      </c>
      <c r="U9">
        <f t="shared" si="8"/>
        <v>11880</v>
      </c>
      <c r="V9">
        <f t="shared" si="8"/>
        <v>12060</v>
      </c>
      <c r="W9">
        <f t="shared" si="8"/>
        <v>12240</v>
      </c>
      <c r="X9">
        <f t="shared" si="8"/>
        <v>12420</v>
      </c>
      <c r="Y9">
        <f t="shared" si="8"/>
        <v>12600</v>
      </c>
      <c r="Z9">
        <f t="shared" si="8"/>
        <v>12780</v>
      </c>
      <c r="AA9">
        <f t="shared" si="8"/>
        <v>12960</v>
      </c>
      <c r="AB9">
        <f t="shared" si="8"/>
        <v>13140</v>
      </c>
      <c r="AC9">
        <f t="shared" si="8"/>
        <v>13320</v>
      </c>
      <c r="AD9">
        <f t="shared" si="8"/>
        <v>13500</v>
      </c>
      <c r="AE9">
        <f t="shared" si="8"/>
        <v>13680</v>
      </c>
      <c r="AF9">
        <f t="shared" si="8"/>
        <v>13860</v>
      </c>
      <c r="AG9">
        <f t="shared" si="8"/>
        <v>14040</v>
      </c>
      <c r="AH9">
        <f t="shared" si="8"/>
        <v>14220</v>
      </c>
      <c r="AI9">
        <f t="shared" si="8"/>
        <v>14400</v>
      </c>
    </row>
    <row r="10" spans="1:35">
      <c r="A10" s="11" t="s">
        <v>34</v>
      </c>
      <c r="B10" s="11" t="s">
        <v>9</v>
      </c>
      <c r="C10">
        <v>0.02</v>
      </c>
      <c r="D10">
        <v>10000</v>
      </c>
      <c r="E10">
        <f t="shared" si="5"/>
        <v>200</v>
      </c>
      <c r="F10">
        <f>10000+(200*F2)</f>
        <v>10200</v>
      </c>
      <c r="G10">
        <f t="shared" ref="G10:AI10" si="9">10000+(200*G2)</f>
        <v>10400</v>
      </c>
      <c r="H10">
        <f t="shared" si="9"/>
        <v>10600</v>
      </c>
      <c r="I10">
        <f t="shared" si="9"/>
        <v>10800</v>
      </c>
      <c r="J10">
        <f t="shared" si="9"/>
        <v>11000</v>
      </c>
      <c r="K10">
        <f t="shared" si="9"/>
        <v>11200</v>
      </c>
      <c r="L10">
        <f t="shared" si="9"/>
        <v>11400</v>
      </c>
      <c r="M10">
        <f t="shared" si="9"/>
        <v>11600</v>
      </c>
      <c r="N10">
        <f t="shared" si="9"/>
        <v>11800</v>
      </c>
      <c r="O10">
        <f t="shared" si="9"/>
        <v>12000</v>
      </c>
      <c r="P10">
        <f t="shared" si="9"/>
        <v>12200</v>
      </c>
      <c r="Q10">
        <f t="shared" si="9"/>
        <v>12400</v>
      </c>
      <c r="R10">
        <f t="shared" si="9"/>
        <v>12600</v>
      </c>
      <c r="S10">
        <f t="shared" si="9"/>
        <v>12800</v>
      </c>
      <c r="T10">
        <f t="shared" si="9"/>
        <v>13000</v>
      </c>
      <c r="U10">
        <f t="shared" si="9"/>
        <v>13200</v>
      </c>
      <c r="V10">
        <f t="shared" si="9"/>
        <v>13400</v>
      </c>
      <c r="W10">
        <f t="shared" si="9"/>
        <v>13600</v>
      </c>
      <c r="X10">
        <f t="shared" si="9"/>
        <v>13800</v>
      </c>
      <c r="Y10">
        <f t="shared" si="9"/>
        <v>14000</v>
      </c>
      <c r="Z10">
        <f t="shared" si="9"/>
        <v>14200</v>
      </c>
      <c r="AA10">
        <f t="shared" si="9"/>
        <v>14400</v>
      </c>
      <c r="AB10">
        <f t="shared" si="9"/>
        <v>14600</v>
      </c>
      <c r="AC10">
        <f t="shared" si="9"/>
        <v>14800</v>
      </c>
      <c r="AD10">
        <f t="shared" si="9"/>
        <v>15000</v>
      </c>
      <c r="AE10">
        <f t="shared" si="9"/>
        <v>15200</v>
      </c>
      <c r="AF10">
        <f t="shared" si="9"/>
        <v>15400</v>
      </c>
      <c r="AG10">
        <f t="shared" si="9"/>
        <v>15600</v>
      </c>
      <c r="AH10">
        <f t="shared" si="9"/>
        <v>15800</v>
      </c>
      <c r="AI10">
        <f t="shared" si="9"/>
        <v>16000</v>
      </c>
    </row>
    <row r="11" spans="1:35">
      <c r="A11" s="11" t="s">
        <v>34</v>
      </c>
      <c r="B11" s="11" t="s">
        <v>9</v>
      </c>
      <c r="C11">
        <v>0.02</v>
      </c>
      <c r="D11">
        <v>11000</v>
      </c>
      <c r="E11">
        <f t="shared" si="5"/>
        <v>220</v>
      </c>
      <c r="F11">
        <f>11000+(220*F2)</f>
        <v>11220</v>
      </c>
      <c r="G11">
        <f t="shared" ref="G11:AI11" si="10">11000+(220*G2)</f>
        <v>11440</v>
      </c>
      <c r="H11">
        <f t="shared" si="10"/>
        <v>11660</v>
      </c>
      <c r="I11">
        <f t="shared" si="10"/>
        <v>11880</v>
      </c>
      <c r="J11">
        <f t="shared" si="10"/>
        <v>12100</v>
      </c>
      <c r="K11">
        <f t="shared" si="10"/>
        <v>12320</v>
      </c>
      <c r="L11">
        <f t="shared" si="10"/>
        <v>12540</v>
      </c>
      <c r="M11">
        <f t="shared" si="10"/>
        <v>12760</v>
      </c>
      <c r="N11">
        <f t="shared" si="10"/>
        <v>12980</v>
      </c>
      <c r="O11">
        <f t="shared" si="10"/>
        <v>13200</v>
      </c>
      <c r="P11">
        <f t="shared" si="10"/>
        <v>13420</v>
      </c>
      <c r="Q11">
        <f t="shared" si="10"/>
        <v>13640</v>
      </c>
      <c r="R11">
        <f t="shared" si="10"/>
        <v>13860</v>
      </c>
      <c r="S11">
        <f t="shared" si="10"/>
        <v>14080</v>
      </c>
      <c r="T11">
        <f t="shared" si="10"/>
        <v>14300</v>
      </c>
      <c r="U11">
        <f t="shared" si="10"/>
        <v>14520</v>
      </c>
      <c r="V11">
        <f t="shared" si="10"/>
        <v>14740</v>
      </c>
      <c r="W11">
        <f t="shared" si="10"/>
        <v>14960</v>
      </c>
      <c r="X11">
        <f t="shared" si="10"/>
        <v>15180</v>
      </c>
      <c r="Y11">
        <f t="shared" si="10"/>
        <v>15400</v>
      </c>
      <c r="Z11">
        <f t="shared" si="10"/>
        <v>15620</v>
      </c>
      <c r="AA11">
        <f t="shared" si="10"/>
        <v>15840</v>
      </c>
      <c r="AB11">
        <f t="shared" si="10"/>
        <v>16060</v>
      </c>
      <c r="AC11">
        <f t="shared" si="10"/>
        <v>16280</v>
      </c>
      <c r="AD11">
        <f t="shared" si="10"/>
        <v>16500</v>
      </c>
      <c r="AE11">
        <f t="shared" si="10"/>
        <v>16720</v>
      </c>
      <c r="AF11">
        <f t="shared" si="10"/>
        <v>16940</v>
      </c>
      <c r="AG11">
        <f t="shared" si="10"/>
        <v>17160</v>
      </c>
      <c r="AH11">
        <f t="shared" si="10"/>
        <v>17380</v>
      </c>
      <c r="AI11">
        <f t="shared" si="10"/>
        <v>17600</v>
      </c>
    </row>
    <row r="12" spans="1:35">
      <c r="A12" s="11" t="s">
        <v>34</v>
      </c>
      <c r="B12" s="11" t="s">
        <v>9</v>
      </c>
      <c r="C12">
        <v>0.02</v>
      </c>
      <c r="D12">
        <v>12000</v>
      </c>
      <c r="E12">
        <f t="shared" si="5"/>
        <v>240</v>
      </c>
      <c r="F12">
        <f>12000+(240*F2)</f>
        <v>12240</v>
      </c>
      <c r="G12">
        <f t="shared" ref="G12:AI12" si="11">12000+(240*G2)</f>
        <v>12480</v>
      </c>
      <c r="H12">
        <f t="shared" si="11"/>
        <v>12720</v>
      </c>
      <c r="I12">
        <f t="shared" si="11"/>
        <v>12960</v>
      </c>
      <c r="J12">
        <f t="shared" si="11"/>
        <v>13200</v>
      </c>
      <c r="K12">
        <f t="shared" si="11"/>
        <v>13440</v>
      </c>
      <c r="L12">
        <f t="shared" si="11"/>
        <v>13680</v>
      </c>
      <c r="M12">
        <f t="shared" si="11"/>
        <v>13920</v>
      </c>
      <c r="N12">
        <f t="shared" si="11"/>
        <v>14160</v>
      </c>
      <c r="O12">
        <f t="shared" si="11"/>
        <v>14400</v>
      </c>
      <c r="P12">
        <f t="shared" si="11"/>
        <v>14640</v>
      </c>
      <c r="Q12">
        <f t="shared" si="11"/>
        <v>14880</v>
      </c>
      <c r="R12">
        <f t="shared" si="11"/>
        <v>15120</v>
      </c>
      <c r="S12">
        <f t="shared" si="11"/>
        <v>15360</v>
      </c>
      <c r="T12">
        <f t="shared" si="11"/>
        <v>15600</v>
      </c>
      <c r="U12">
        <f t="shared" si="11"/>
        <v>15840</v>
      </c>
      <c r="V12">
        <f t="shared" si="11"/>
        <v>16080</v>
      </c>
      <c r="W12">
        <f t="shared" si="11"/>
        <v>16320</v>
      </c>
      <c r="X12">
        <f t="shared" si="11"/>
        <v>16560</v>
      </c>
      <c r="Y12">
        <f t="shared" si="11"/>
        <v>16800</v>
      </c>
      <c r="Z12">
        <f t="shared" si="11"/>
        <v>17040</v>
      </c>
      <c r="AA12">
        <f t="shared" si="11"/>
        <v>17280</v>
      </c>
      <c r="AB12">
        <f t="shared" si="11"/>
        <v>17520</v>
      </c>
      <c r="AC12">
        <f t="shared" si="11"/>
        <v>17760</v>
      </c>
      <c r="AD12">
        <f t="shared" si="11"/>
        <v>18000</v>
      </c>
      <c r="AE12">
        <f t="shared" si="11"/>
        <v>18240</v>
      </c>
      <c r="AF12">
        <f t="shared" si="11"/>
        <v>18480</v>
      </c>
      <c r="AG12">
        <f t="shared" si="11"/>
        <v>18720</v>
      </c>
      <c r="AH12">
        <f t="shared" si="11"/>
        <v>18960</v>
      </c>
      <c r="AI12">
        <f t="shared" si="11"/>
        <v>19200</v>
      </c>
    </row>
    <row r="13" spans="1:35">
      <c r="A13" s="11" t="s">
        <v>34</v>
      </c>
      <c r="B13" s="11" t="s">
        <v>9</v>
      </c>
      <c r="C13">
        <v>0.02</v>
      </c>
      <c r="D13">
        <v>13000</v>
      </c>
      <c r="E13">
        <f t="shared" si="5"/>
        <v>260</v>
      </c>
      <c r="F13">
        <f>13000+(260*F2)</f>
        <v>13260</v>
      </c>
      <c r="G13">
        <f t="shared" ref="G13:AI13" si="12">13000+(260*G2)</f>
        <v>13520</v>
      </c>
      <c r="H13">
        <f t="shared" si="12"/>
        <v>13780</v>
      </c>
      <c r="I13">
        <f t="shared" si="12"/>
        <v>14040</v>
      </c>
      <c r="J13">
        <f t="shared" si="12"/>
        <v>14300</v>
      </c>
      <c r="K13">
        <f t="shared" si="12"/>
        <v>14560</v>
      </c>
      <c r="L13">
        <f t="shared" si="12"/>
        <v>14820</v>
      </c>
      <c r="M13">
        <f t="shared" si="12"/>
        <v>15080</v>
      </c>
      <c r="N13">
        <f t="shared" si="12"/>
        <v>15340</v>
      </c>
      <c r="O13">
        <f t="shared" si="12"/>
        <v>15600</v>
      </c>
      <c r="P13">
        <f t="shared" si="12"/>
        <v>15860</v>
      </c>
      <c r="Q13">
        <f t="shared" si="12"/>
        <v>16120</v>
      </c>
      <c r="R13">
        <f t="shared" si="12"/>
        <v>16380</v>
      </c>
      <c r="S13">
        <f t="shared" si="12"/>
        <v>16640</v>
      </c>
      <c r="T13">
        <f t="shared" si="12"/>
        <v>16900</v>
      </c>
      <c r="U13">
        <f t="shared" si="12"/>
        <v>17160</v>
      </c>
      <c r="V13">
        <f t="shared" si="12"/>
        <v>17420</v>
      </c>
      <c r="W13">
        <f t="shared" si="12"/>
        <v>17680</v>
      </c>
      <c r="X13">
        <f t="shared" si="12"/>
        <v>17940</v>
      </c>
      <c r="Y13">
        <f t="shared" si="12"/>
        <v>18200</v>
      </c>
      <c r="Z13">
        <f t="shared" si="12"/>
        <v>18460</v>
      </c>
      <c r="AA13">
        <f t="shared" si="12"/>
        <v>18720</v>
      </c>
      <c r="AB13">
        <f t="shared" si="12"/>
        <v>18980</v>
      </c>
      <c r="AC13">
        <f t="shared" si="12"/>
        <v>19240</v>
      </c>
      <c r="AD13">
        <f t="shared" si="12"/>
        <v>19500</v>
      </c>
      <c r="AE13">
        <f t="shared" si="12"/>
        <v>19760</v>
      </c>
      <c r="AF13">
        <f t="shared" si="12"/>
        <v>20020</v>
      </c>
      <c r="AG13">
        <f t="shared" si="12"/>
        <v>20280</v>
      </c>
      <c r="AH13">
        <f t="shared" si="12"/>
        <v>20540</v>
      </c>
      <c r="AI13">
        <f t="shared" si="12"/>
        <v>20800</v>
      </c>
    </row>
    <row r="14" spans="1:35">
      <c r="A14" s="11" t="s">
        <v>34</v>
      </c>
      <c r="B14" s="11" t="s">
        <v>9</v>
      </c>
      <c r="C14">
        <v>0.02</v>
      </c>
      <c r="D14">
        <v>14000</v>
      </c>
      <c r="E14">
        <f>D14*C14</f>
        <v>280</v>
      </c>
      <c r="F14">
        <f>14000+(280*F2)</f>
        <v>14280</v>
      </c>
      <c r="G14">
        <f t="shared" ref="G14:AI14" si="13">14000+(280*G2)</f>
        <v>14560</v>
      </c>
      <c r="H14">
        <f t="shared" si="13"/>
        <v>14840</v>
      </c>
      <c r="I14">
        <f t="shared" si="13"/>
        <v>15120</v>
      </c>
      <c r="J14">
        <f t="shared" si="13"/>
        <v>15400</v>
      </c>
      <c r="K14">
        <f t="shared" si="13"/>
        <v>15680</v>
      </c>
      <c r="L14">
        <f t="shared" si="13"/>
        <v>15960</v>
      </c>
      <c r="M14">
        <f t="shared" si="13"/>
        <v>16240</v>
      </c>
      <c r="N14">
        <f t="shared" si="13"/>
        <v>16520</v>
      </c>
      <c r="O14">
        <f t="shared" si="13"/>
        <v>16800</v>
      </c>
      <c r="P14">
        <f t="shared" si="13"/>
        <v>17080</v>
      </c>
      <c r="Q14">
        <f t="shared" si="13"/>
        <v>17360</v>
      </c>
      <c r="R14">
        <f t="shared" si="13"/>
        <v>17640</v>
      </c>
      <c r="S14">
        <f t="shared" si="13"/>
        <v>17920</v>
      </c>
      <c r="T14">
        <f t="shared" si="13"/>
        <v>18200</v>
      </c>
      <c r="U14">
        <f t="shared" si="13"/>
        <v>18480</v>
      </c>
      <c r="V14">
        <f t="shared" si="13"/>
        <v>18760</v>
      </c>
      <c r="W14">
        <f t="shared" si="13"/>
        <v>19040</v>
      </c>
      <c r="X14">
        <f t="shared" si="13"/>
        <v>19320</v>
      </c>
      <c r="Y14">
        <f t="shared" si="13"/>
        <v>19600</v>
      </c>
      <c r="Z14">
        <f t="shared" si="13"/>
        <v>19880</v>
      </c>
      <c r="AA14">
        <f t="shared" si="13"/>
        <v>20160</v>
      </c>
      <c r="AB14">
        <f t="shared" si="13"/>
        <v>20440</v>
      </c>
      <c r="AC14">
        <f t="shared" si="13"/>
        <v>20720</v>
      </c>
      <c r="AD14">
        <f t="shared" si="13"/>
        <v>21000</v>
      </c>
      <c r="AE14">
        <f t="shared" si="13"/>
        <v>21280</v>
      </c>
      <c r="AF14">
        <f t="shared" si="13"/>
        <v>21560</v>
      </c>
      <c r="AG14">
        <f t="shared" si="13"/>
        <v>21840</v>
      </c>
      <c r="AH14">
        <f t="shared" si="13"/>
        <v>22120</v>
      </c>
      <c r="AI14">
        <f t="shared" si="13"/>
        <v>22400</v>
      </c>
    </row>
  </sheetData>
  <mergeCells count="5">
    <mergeCell ref="A1:A2"/>
    <mergeCell ref="B1:B2"/>
    <mergeCell ref="D1:D2"/>
    <mergeCell ref="E1:E2"/>
    <mergeCell ref="F1:AI1"/>
  </mergeCell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I18"/>
  <sheetViews>
    <sheetView workbookViewId="0">
      <selection activeCell="F3" sqref="F3:G3"/>
    </sheetView>
  </sheetViews>
  <sheetFormatPr defaultRowHeight="15"/>
  <cols>
    <col min="1" max="1" width="24" style="12" customWidth="1"/>
    <col min="2" max="2" width="13.140625" style="12" customWidth="1"/>
    <col min="3" max="16384" width="9.140625" style="12"/>
  </cols>
  <sheetData>
    <row r="1" spans="1:9" ht="31.5">
      <c r="A1" s="61" t="s">
        <v>25</v>
      </c>
      <c r="B1" s="61" t="s">
        <v>8</v>
      </c>
      <c r="C1" s="62" t="s">
        <v>0</v>
      </c>
      <c r="D1" s="16" t="s">
        <v>1</v>
      </c>
      <c r="E1" s="62" t="s">
        <v>2</v>
      </c>
      <c r="F1" s="62" t="s">
        <v>5</v>
      </c>
      <c r="G1" s="62" t="s">
        <v>3</v>
      </c>
      <c r="H1" s="62" t="s">
        <v>97</v>
      </c>
      <c r="I1" s="63"/>
    </row>
    <row r="2" spans="1:9">
      <c r="A2" s="61"/>
      <c r="B2" s="61"/>
      <c r="C2" s="62"/>
      <c r="D2" s="15">
        <v>2.1999999999999999E-2</v>
      </c>
      <c r="E2" s="62"/>
      <c r="F2" s="62"/>
      <c r="G2" s="62"/>
      <c r="H2" s="14">
        <v>1</v>
      </c>
      <c r="I2" s="14">
        <v>2</v>
      </c>
    </row>
    <row r="3" spans="1:9">
      <c r="A3" t="s">
        <v>88</v>
      </c>
      <c r="B3" s="12" t="s">
        <v>10</v>
      </c>
      <c r="C3" s="12">
        <v>30</v>
      </c>
      <c r="D3" s="12">
        <v>2.1999999999999999E-2</v>
      </c>
      <c r="E3" s="12">
        <v>15000</v>
      </c>
      <c r="F3" s="12">
        <f>G3/2</f>
        <v>12450</v>
      </c>
      <c r="G3" s="12">
        <f>E3+(D3*E3*C3)</f>
        <v>24900</v>
      </c>
      <c r="H3" s="12">
        <f t="shared" ref="H3:H18" si="0">F3</f>
        <v>12450</v>
      </c>
      <c r="I3" s="12">
        <f t="shared" ref="I3:I18" si="1">F3</f>
        <v>12450</v>
      </c>
    </row>
    <row r="4" spans="1:9">
      <c r="A4" t="s">
        <v>88</v>
      </c>
      <c r="B4" s="12" t="s">
        <v>10</v>
      </c>
      <c r="C4" s="12">
        <v>30</v>
      </c>
      <c r="D4" s="12">
        <v>2.1999999999999999E-2</v>
      </c>
      <c r="E4" s="12">
        <v>16000</v>
      </c>
      <c r="F4" s="12">
        <f t="shared" ref="F4:F18" si="2">G4/2</f>
        <v>13280</v>
      </c>
      <c r="G4" s="12">
        <f t="shared" ref="G4:G18" si="3">E4+(D4*E4*C4)</f>
        <v>26560</v>
      </c>
      <c r="H4" s="12">
        <f t="shared" si="0"/>
        <v>13280</v>
      </c>
      <c r="I4" s="12">
        <f t="shared" si="1"/>
        <v>13280</v>
      </c>
    </row>
    <row r="5" spans="1:9">
      <c r="A5" t="s">
        <v>88</v>
      </c>
      <c r="B5" s="12" t="s">
        <v>10</v>
      </c>
      <c r="C5" s="12">
        <v>30</v>
      </c>
      <c r="D5" s="12">
        <v>2.1999999999999999E-2</v>
      </c>
      <c r="E5" s="12">
        <v>17000</v>
      </c>
      <c r="F5" s="12">
        <f t="shared" si="2"/>
        <v>14110</v>
      </c>
      <c r="G5" s="12">
        <f t="shared" si="3"/>
        <v>28220</v>
      </c>
      <c r="H5" s="12">
        <f t="shared" si="0"/>
        <v>14110</v>
      </c>
      <c r="I5" s="12">
        <f t="shared" si="1"/>
        <v>14110</v>
      </c>
    </row>
    <row r="6" spans="1:9">
      <c r="A6" t="s">
        <v>88</v>
      </c>
      <c r="B6" s="12" t="s">
        <v>10</v>
      </c>
      <c r="C6" s="12">
        <v>30</v>
      </c>
      <c r="D6" s="12">
        <v>2.1999999999999999E-2</v>
      </c>
      <c r="E6" s="12">
        <v>18000</v>
      </c>
      <c r="F6" s="12">
        <f t="shared" si="2"/>
        <v>14940</v>
      </c>
      <c r="G6" s="12">
        <f t="shared" si="3"/>
        <v>29880</v>
      </c>
      <c r="H6" s="12">
        <f t="shared" si="0"/>
        <v>14940</v>
      </c>
      <c r="I6" s="12">
        <f t="shared" si="1"/>
        <v>14940</v>
      </c>
    </row>
    <row r="7" spans="1:9">
      <c r="A7" t="s">
        <v>88</v>
      </c>
      <c r="B7" s="12" t="s">
        <v>10</v>
      </c>
      <c r="C7" s="12">
        <v>30</v>
      </c>
      <c r="D7" s="12">
        <v>2.1999999999999999E-2</v>
      </c>
      <c r="E7" s="12">
        <v>19000</v>
      </c>
      <c r="F7" s="12">
        <f t="shared" si="2"/>
        <v>15770</v>
      </c>
      <c r="G7" s="12">
        <f t="shared" si="3"/>
        <v>31540</v>
      </c>
      <c r="H7" s="12">
        <f t="shared" si="0"/>
        <v>15770</v>
      </c>
      <c r="I7" s="12">
        <f t="shared" si="1"/>
        <v>15770</v>
      </c>
    </row>
    <row r="8" spans="1:9">
      <c r="A8" t="s">
        <v>88</v>
      </c>
      <c r="B8" s="12" t="s">
        <v>10</v>
      </c>
      <c r="C8" s="12">
        <v>30</v>
      </c>
      <c r="D8" s="12">
        <v>2.1999999999999999E-2</v>
      </c>
      <c r="E8" s="12">
        <v>20000</v>
      </c>
      <c r="F8" s="12">
        <f t="shared" si="2"/>
        <v>16600</v>
      </c>
      <c r="G8" s="12">
        <f t="shared" si="3"/>
        <v>33200</v>
      </c>
      <c r="H8" s="12">
        <f t="shared" si="0"/>
        <v>16600</v>
      </c>
      <c r="I8" s="12">
        <f t="shared" si="1"/>
        <v>16600</v>
      </c>
    </row>
    <row r="9" spans="1:9">
      <c r="A9" t="s">
        <v>88</v>
      </c>
      <c r="B9" s="12" t="s">
        <v>10</v>
      </c>
      <c r="C9" s="12">
        <v>30</v>
      </c>
      <c r="D9" s="12">
        <v>2.1999999999999999E-2</v>
      </c>
      <c r="E9" s="12">
        <v>21000</v>
      </c>
      <c r="F9" s="12">
        <f t="shared" si="2"/>
        <v>17430</v>
      </c>
      <c r="G9" s="12">
        <f t="shared" si="3"/>
        <v>34860</v>
      </c>
      <c r="H9" s="12">
        <f t="shared" si="0"/>
        <v>17430</v>
      </c>
      <c r="I9" s="12">
        <f t="shared" si="1"/>
        <v>17430</v>
      </c>
    </row>
    <row r="10" spans="1:9">
      <c r="A10" t="s">
        <v>88</v>
      </c>
      <c r="B10" s="12" t="s">
        <v>10</v>
      </c>
      <c r="C10" s="12">
        <v>30</v>
      </c>
      <c r="D10" s="12">
        <v>2.1999999999999999E-2</v>
      </c>
      <c r="E10" s="12">
        <v>22000</v>
      </c>
      <c r="F10" s="12">
        <f t="shared" si="2"/>
        <v>18260</v>
      </c>
      <c r="G10" s="12">
        <f t="shared" si="3"/>
        <v>36520</v>
      </c>
      <c r="H10" s="12">
        <f t="shared" si="0"/>
        <v>18260</v>
      </c>
      <c r="I10" s="12">
        <f t="shared" si="1"/>
        <v>18260</v>
      </c>
    </row>
    <row r="11" spans="1:9">
      <c r="A11" t="s">
        <v>88</v>
      </c>
      <c r="B11" s="12" t="s">
        <v>10</v>
      </c>
      <c r="C11" s="12">
        <v>30</v>
      </c>
      <c r="D11" s="12">
        <v>2.1999999999999999E-2</v>
      </c>
      <c r="E11" s="12">
        <v>23000</v>
      </c>
      <c r="F11" s="12">
        <f t="shared" si="2"/>
        <v>19090</v>
      </c>
      <c r="G11" s="12">
        <f t="shared" si="3"/>
        <v>38180</v>
      </c>
      <c r="H11" s="12">
        <f t="shared" si="0"/>
        <v>19090</v>
      </c>
      <c r="I11" s="12">
        <f t="shared" si="1"/>
        <v>19090</v>
      </c>
    </row>
    <row r="12" spans="1:9">
      <c r="A12" t="s">
        <v>88</v>
      </c>
      <c r="B12" s="12" t="s">
        <v>10</v>
      </c>
      <c r="C12" s="12">
        <v>30</v>
      </c>
      <c r="D12" s="12">
        <v>2.1999999999999999E-2</v>
      </c>
      <c r="E12" s="12">
        <v>24000</v>
      </c>
      <c r="F12" s="12">
        <f t="shared" si="2"/>
        <v>19920</v>
      </c>
      <c r="G12" s="12">
        <f t="shared" si="3"/>
        <v>39840</v>
      </c>
      <c r="H12" s="12">
        <f t="shared" si="0"/>
        <v>19920</v>
      </c>
      <c r="I12" s="12">
        <f t="shared" si="1"/>
        <v>19920</v>
      </c>
    </row>
    <row r="13" spans="1:9">
      <c r="A13" t="s">
        <v>88</v>
      </c>
      <c r="B13" s="12" t="s">
        <v>10</v>
      </c>
      <c r="C13" s="12">
        <v>30</v>
      </c>
      <c r="D13" s="12">
        <v>2.1999999999999999E-2</v>
      </c>
      <c r="E13" s="12">
        <v>25000</v>
      </c>
      <c r="F13" s="12">
        <f t="shared" si="2"/>
        <v>20750</v>
      </c>
      <c r="G13" s="12">
        <f t="shared" si="3"/>
        <v>41500</v>
      </c>
      <c r="H13" s="12">
        <f t="shared" si="0"/>
        <v>20750</v>
      </c>
      <c r="I13" s="12">
        <f t="shared" si="1"/>
        <v>20750</v>
      </c>
    </row>
    <row r="14" spans="1:9">
      <c r="A14" t="s">
        <v>88</v>
      </c>
      <c r="B14" s="12" t="s">
        <v>10</v>
      </c>
      <c r="C14" s="12">
        <v>30</v>
      </c>
      <c r="D14" s="12">
        <v>2.1999999999999999E-2</v>
      </c>
      <c r="E14" s="12">
        <v>26000</v>
      </c>
      <c r="F14" s="12">
        <f t="shared" si="2"/>
        <v>21580</v>
      </c>
      <c r="G14" s="12">
        <f t="shared" si="3"/>
        <v>43160</v>
      </c>
      <c r="H14" s="12">
        <f t="shared" si="0"/>
        <v>21580</v>
      </c>
      <c r="I14" s="12">
        <f t="shared" si="1"/>
        <v>21580</v>
      </c>
    </row>
    <row r="15" spans="1:9">
      <c r="A15" t="s">
        <v>88</v>
      </c>
      <c r="B15" s="12" t="s">
        <v>10</v>
      </c>
      <c r="C15" s="12">
        <v>30</v>
      </c>
      <c r="D15" s="12">
        <v>2.1999999999999999E-2</v>
      </c>
      <c r="E15" s="12">
        <v>27000</v>
      </c>
      <c r="F15" s="12">
        <f t="shared" si="2"/>
        <v>22410</v>
      </c>
      <c r="G15" s="12">
        <f t="shared" si="3"/>
        <v>44820</v>
      </c>
      <c r="H15" s="12">
        <f t="shared" si="0"/>
        <v>22410</v>
      </c>
      <c r="I15" s="12">
        <f t="shared" si="1"/>
        <v>22410</v>
      </c>
    </row>
    <row r="16" spans="1:9">
      <c r="A16" t="s">
        <v>88</v>
      </c>
      <c r="B16" s="12" t="s">
        <v>10</v>
      </c>
      <c r="C16" s="12">
        <v>30</v>
      </c>
      <c r="D16" s="12">
        <v>2.1999999999999999E-2</v>
      </c>
      <c r="E16" s="12">
        <v>28000</v>
      </c>
      <c r="F16" s="12">
        <f t="shared" si="2"/>
        <v>23240</v>
      </c>
      <c r="G16" s="12">
        <f t="shared" si="3"/>
        <v>46480</v>
      </c>
      <c r="H16" s="12">
        <f t="shared" si="0"/>
        <v>23240</v>
      </c>
      <c r="I16" s="12">
        <f t="shared" si="1"/>
        <v>23240</v>
      </c>
    </row>
    <row r="17" spans="1:9">
      <c r="A17" t="s">
        <v>88</v>
      </c>
      <c r="B17" s="12" t="s">
        <v>10</v>
      </c>
      <c r="C17" s="12">
        <v>30</v>
      </c>
      <c r="D17" s="12">
        <v>2.1999999999999999E-2</v>
      </c>
      <c r="E17" s="12">
        <v>29000</v>
      </c>
      <c r="F17" s="12">
        <f t="shared" si="2"/>
        <v>24070</v>
      </c>
      <c r="G17" s="12">
        <f t="shared" si="3"/>
        <v>48140</v>
      </c>
      <c r="H17" s="12">
        <f t="shared" si="0"/>
        <v>24070</v>
      </c>
      <c r="I17" s="12">
        <f t="shared" si="1"/>
        <v>24070</v>
      </c>
    </row>
    <row r="18" spans="1:9">
      <c r="A18" t="s">
        <v>88</v>
      </c>
      <c r="B18" s="12" t="s">
        <v>10</v>
      </c>
      <c r="C18" s="12">
        <v>30</v>
      </c>
      <c r="D18" s="12">
        <v>2.1999999999999999E-2</v>
      </c>
      <c r="E18" s="12">
        <v>30000</v>
      </c>
      <c r="F18" s="12">
        <f t="shared" si="2"/>
        <v>24900</v>
      </c>
      <c r="G18" s="12">
        <f t="shared" si="3"/>
        <v>49800</v>
      </c>
      <c r="H18" s="12">
        <f t="shared" si="0"/>
        <v>24900</v>
      </c>
      <c r="I18" s="12">
        <f t="shared" si="1"/>
        <v>24900</v>
      </c>
    </row>
  </sheetData>
  <mergeCells count="7">
    <mergeCell ref="H1:I1"/>
    <mergeCell ref="A1:A2"/>
    <mergeCell ref="B1:B2"/>
    <mergeCell ref="C1:C2"/>
    <mergeCell ref="E1:E2"/>
    <mergeCell ref="F1:F2"/>
    <mergeCell ref="G1:G2"/>
  </mergeCell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I18"/>
  <sheetViews>
    <sheetView workbookViewId="0">
      <selection activeCell="A21" sqref="A21"/>
    </sheetView>
  </sheetViews>
  <sheetFormatPr defaultRowHeight="15"/>
  <cols>
    <col min="1" max="1" width="34" customWidth="1"/>
    <col min="2" max="2" width="19.140625" customWidth="1"/>
    <col min="3" max="3" width="14.85546875" customWidth="1"/>
    <col min="4" max="4" width="12.85546875" customWidth="1"/>
    <col min="5" max="5" width="13.5703125" customWidth="1"/>
  </cols>
  <sheetData>
    <row r="1" spans="1:35" s="12" customFormat="1" ht="15" customHeight="1">
      <c r="A1" s="54" t="s">
        <v>25</v>
      </c>
      <c r="B1" s="54" t="s">
        <v>8</v>
      </c>
      <c r="C1" s="9" t="s">
        <v>1</v>
      </c>
      <c r="D1" s="56" t="s">
        <v>2</v>
      </c>
      <c r="E1" s="54" t="s">
        <v>6</v>
      </c>
      <c r="F1" s="51" t="s">
        <v>7</v>
      </c>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3"/>
    </row>
    <row r="2" spans="1:35" s="12" customFormat="1">
      <c r="A2" s="55"/>
      <c r="B2" s="55"/>
      <c r="C2" s="9">
        <v>2.2000000000000002</v>
      </c>
      <c r="D2" s="57"/>
      <c r="E2" s="55"/>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row>
    <row r="3" spans="1:35">
      <c r="A3" t="s">
        <v>35</v>
      </c>
      <c r="B3" t="s">
        <v>9</v>
      </c>
      <c r="C3">
        <v>2.1999999999999999E-2</v>
      </c>
      <c r="D3">
        <v>15000</v>
      </c>
      <c r="E3">
        <f>D3*C3</f>
        <v>330</v>
      </c>
      <c r="F3">
        <f>15000+(330*F2)</f>
        <v>15330</v>
      </c>
      <c r="G3">
        <f t="shared" ref="G3:AI3" si="0">15000+(330*G2)</f>
        <v>15660</v>
      </c>
      <c r="H3">
        <f t="shared" si="0"/>
        <v>15990</v>
      </c>
      <c r="I3">
        <f t="shared" si="0"/>
        <v>16320</v>
      </c>
      <c r="J3">
        <f t="shared" si="0"/>
        <v>16650</v>
      </c>
      <c r="K3">
        <f t="shared" si="0"/>
        <v>16980</v>
      </c>
      <c r="L3">
        <f t="shared" si="0"/>
        <v>17310</v>
      </c>
      <c r="M3">
        <f t="shared" si="0"/>
        <v>17640</v>
      </c>
      <c r="N3">
        <f t="shared" si="0"/>
        <v>17970</v>
      </c>
      <c r="O3">
        <f t="shared" si="0"/>
        <v>18300</v>
      </c>
      <c r="P3">
        <f t="shared" si="0"/>
        <v>18630</v>
      </c>
      <c r="Q3">
        <f t="shared" si="0"/>
        <v>18960</v>
      </c>
      <c r="R3">
        <f t="shared" si="0"/>
        <v>19290</v>
      </c>
      <c r="S3">
        <f t="shared" si="0"/>
        <v>19620</v>
      </c>
      <c r="T3">
        <f t="shared" si="0"/>
        <v>19950</v>
      </c>
      <c r="U3">
        <f t="shared" si="0"/>
        <v>20280</v>
      </c>
      <c r="V3">
        <f t="shared" si="0"/>
        <v>20610</v>
      </c>
      <c r="W3">
        <f t="shared" si="0"/>
        <v>20940</v>
      </c>
      <c r="X3">
        <f t="shared" si="0"/>
        <v>21270</v>
      </c>
      <c r="Y3">
        <f t="shared" si="0"/>
        <v>21600</v>
      </c>
      <c r="Z3">
        <f t="shared" si="0"/>
        <v>21930</v>
      </c>
      <c r="AA3">
        <f t="shared" si="0"/>
        <v>22260</v>
      </c>
      <c r="AB3">
        <f t="shared" si="0"/>
        <v>22590</v>
      </c>
      <c r="AC3">
        <f t="shared" si="0"/>
        <v>22920</v>
      </c>
      <c r="AD3">
        <f t="shared" si="0"/>
        <v>23250</v>
      </c>
      <c r="AE3">
        <f t="shared" si="0"/>
        <v>23580</v>
      </c>
      <c r="AF3">
        <f t="shared" si="0"/>
        <v>23910</v>
      </c>
      <c r="AG3">
        <f t="shared" si="0"/>
        <v>24240</v>
      </c>
      <c r="AH3">
        <f t="shared" si="0"/>
        <v>24570</v>
      </c>
      <c r="AI3">
        <f t="shared" si="0"/>
        <v>24900</v>
      </c>
    </row>
    <row r="4" spans="1:35">
      <c r="A4" t="s">
        <v>35</v>
      </c>
      <c r="B4" t="s">
        <v>9</v>
      </c>
      <c r="C4">
        <v>2.1999999999999999E-2</v>
      </c>
      <c r="D4">
        <v>16000</v>
      </c>
      <c r="E4">
        <f>D4*C4</f>
        <v>352</v>
      </c>
      <c r="F4">
        <f>16000+(352*F2)</f>
        <v>16352</v>
      </c>
      <c r="G4">
        <f t="shared" ref="G4:AI4" si="1">16000+(352*G2)</f>
        <v>16704</v>
      </c>
      <c r="H4">
        <f t="shared" si="1"/>
        <v>17056</v>
      </c>
      <c r="I4">
        <f t="shared" si="1"/>
        <v>17408</v>
      </c>
      <c r="J4">
        <f t="shared" si="1"/>
        <v>17760</v>
      </c>
      <c r="K4">
        <f t="shared" si="1"/>
        <v>18112</v>
      </c>
      <c r="L4">
        <f t="shared" si="1"/>
        <v>18464</v>
      </c>
      <c r="M4">
        <f t="shared" si="1"/>
        <v>18816</v>
      </c>
      <c r="N4">
        <f t="shared" si="1"/>
        <v>19168</v>
      </c>
      <c r="O4">
        <f t="shared" si="1"/>
        <v>19520</v>
      </c>
      <c r="P4">
        <f t="shared" si="1"/>
        <v>19872</v>
      </c>
      <c r="Q4">
        <f t="shared" si="1"/>
        <v>20224</v>
      </c>
      <c r="R4">
        <f t="shared" si="1"/>
        <v>20576</v>
      </c>
      <c r="S4">
        <f t="shared" si="1"/>
        <v>20928</v>
      </c>
      <c r="T4">
        <f t="shared" si="1"/>
        <v>21280</v>
      </c>
      <c r="U4">
        <f t="shared" si="1"/>
        <v>21632</v>
      </c>
      <c r="V4">
        <f t="shared" si="1"/>
        <v>21984</v>
      </c>
      <c r="W4">
        <f t="shared" si="1"/>
        <v>22336</v>
      </c>
      <c r="X4">
        <f t="shared" si="1"/>
        <v>22688</v>
      </c>
      <c r="Y4">
        <f t="shared" si="1"/>
        <v>23040</v>
      </c>
      <c r="Z4">
        <f t="shared" si="1"/>
        <v>23392</v>
      </c>
      <c r="AA4">
        <f t="shared" si="1"/>
        <v>23744</v>
      </c>
      <c r="AB4">
        <f t="shared" si="1"/>
        <v>24096</v>
      </c>
      <c r="AC4">
        <f t="shared" si="1"/>
        <v>24448</v>
      </c>
      <c r="AD4">
        <f t="shared" si="1"/>
        <v>24800</v>
      </c>
      <c r="AE4">
        <f t="shared" si="1"/>
        <v>25152</v>
      </c>
      <c r="AF4">
        <f t="shared" si="1"/>
        <v>25504</v>
      </c>
      <c r="AG4">
        <f t="shared" si="1"/>
        <v>25856</v>
      </c>
      <c r="AH4">
        <f t="shared" si="1"/>
        <v>26208</v>
      </c>
      <c r="AI4">
        <f t="shared" si="1"/>
        <v>26560</v>
      </c>
    </row>
    <row r="5" spans="1:35">
      <c r="A5" t="s">
        <v>35</v>
      </c>
      <c r="B5" t="s">
        <v>9</v>
      </c>
      <c r="C5">
        <v>2.1999999999999999E-2</v>
      </c>
      <c r="D5">
        <v>17000</v>
      </c>
      <c r="E5">
        <f>D5*C5</f>
        <v>374</v>
      </c>
      <c r="F5">
        <f>17000+(374*F2)</f>
        <v>17374</v>
      </c>
      <c r="G5">
        <f t="shared" ref="G5:AI5" si="2">17000+(374*G2)</f>
        <v>17748</v>
      </c>
      <c r="H5">
        <f t="shared" si="2"/>
        <v>18122</v>
      </c>
      <c r="I5">
        <f t="shared" si="2"/>
        <v>18496</v>
      </c>
      <c r="J5">
        <f t="shared" si="2"/>
        <v>18870</v>
      </c>
      <c r="K5">
        <f t="shared" si="2"/>
        <v>19244</v>
      </c>
      <c r="L5">
        <f t="shared" si="2"/>
        <v>19618</v>
      </c>
      <c r="M5">
        <f t="shared" si="2"/>
        <v>19992</v>
      </c>
      <c r="N5">
        <f t="shared" si="2"/>
        <v>20366</v>
      </c>
      <c r="O5">
        <f t="shared" si="2"/>
        <v>20740</v>
      </c>
      <c r="P5">
        <f t="shared" si="2"/>
        <v>21114</v>
      </c>
      <c r="Q5">
        <f t="shared" si="2"/>
        <v>21488</v>
      </c>
      <c r="R5">
        <f t="shared" si="2"/>
        <v>21862</v>
      </c>
      <c r="S5">
        <f t="shared" si="2"/>
        <v>22236</v>
      </c>
      <c r="T5">
        <f t="shared" si="2"/>
        <v>22610</v>
      </c>
      <c r="U5">
        <f t="shared" si="2"/>
        <v>22984</v>
      </c>
      <c r="V5">
        <f t="shared" si="2"/>
        <v>23358</v>
      </c>
      <c r="W5">
        <f t="shared" si="2"/>
        <v>23732</v>
      </c>
      <c r="X5">
        <f t="shared" si="2"/>
        <v>24106</v>
      </c>
      <c r="Y5">
        <f t="shared" si="2"/>
        <v>24480</v>
      </c>
      <c r="Z5">
        <f t="shared" si="2"/>
        <v>24854</v>
      </c>
      <c r="AA5">
        <f t="shared" si="2"/>
        <v>25228</v>
      </c>
      <c r="AB5">
        <f t="shared" si="2"/>
        <v>25602</v>
      </c>
      <c r="AC5">
        <f t="shared" si="2"/>
        <v>25976</v>
      </c>
      <c r="AD5">
        <f t="shared" si="2"/>
        <v>26350</v>
      </c>
      <c r="AE5">
        <f t="shared" si="2"/>
        <v>26724</v>
      </c>
      <c r="AF5">
        <f t="shared" si="2"/>
        <v>27098</v>
      </c>
      <c r="AG5">
        <f t="shared" si="2"/>
        <v>27472</v>
      </c>
      <c r="AH5">
        <f t="shared" si="2"/>
        <v>27846</v>
      </c>
      <c r="AI5">
        <f t="shared" si="2"/>
        <v>28220</v>
      </c>
    </row>
    <row r="6" spans="1:35">
      <c r="A6" t="s">
        <v>35</v>
      </c>
      <c r="B6" t="s">
        <v>9</v>
      </c>
      <c r="C6">
        <v>2.1999999999999999E-2</v>
      </c>
      <c r="D6">
        <v>18000</v>
      </c>
      <c r="E6">
        <f>D6*C6</f>
        <v>396</v>
      </c>
      <c r="F6">
        <f>18000+(396*F2)</f>
        <v>18396</v>
      </c>
      <c r="G6">
        <f t="shared" ref="G6:AI6" si="3">18000+(396*G2)</f>
        <v>18792</v>
      </c>
      <c r="H6">
        <f t="shared" si="3"/>
        <v>19188</v>
      </c>
      <c r="I6">
        <f t="shared" si="3"/>
        <v>19584</v>
      </c>
      <c r="J6">
        <f t="shared" si="3"/>
        <v>19980</v>
      </c>
      <c r="K6">
        <f t="shared" si="3"/>
        <v>20376</v>
      </c>
      <c r="L6">
        <f t="shared" si="3"/>
        <v>20772</v>
      </c>
      <c r="M6">
        <f t="shared" si="3"/>
        <v>21168</v>
      </c>
      <c r="N6">
        <f t="shared" si="3"/>
        <v>21564</v>
      </c>
      <c r="O6">
        <f t="shared" si="3"/>
        <v>21960</v>
      </c>
      <c r="P6">
        <f t="shared" si="3"/>
        <v>22356</v>
      </c>
      <c r="Q6">
        <f t="shared" si="3"/>
        <v>22752</v>
      </c>
      <c r="R6">
        <f t="shared" si="3"/>
        <v>23148</v>
      </c>
      <c r="S6">
        <f t="shared" si="3"/>
        <v>23544</v>
      </c>
      <c r="T6">
        <f t="shared" si="3"/>
        <v>23940</v>
      </c>
      <c r="U6">
        <f t="shared" si="3"/>
        <v>24336</v>
      </c>
      <c r="V6">
        <f t="shared" si="3"/>
        <v>24732</v>
      </c>
      <c r="W6">
        <f t="shared" si="3"/>
        <v>25128</v>
      </c>
      <c r="X6">
        <f t="shared" si="3"/>
        <v>25524</v>
      </c>
      <c r="Y6">
        <f t="shared" si="3"/>
        <v>25920</v>
      </c>
      <c r="Z6">
        <f t="shared" si="3"/>
        <v>26316</v>
      </c>
      <c r="AA6">
        <f t="shared" si="3"/>
        <v>26712</v>
      </c>
      <c r="AB6">
        <f t="shared" si="3"/>
        <v>27108</v>
      </c>
      <c r="AC6">
        <f t="shared" si="3"/>
        <v>27504</v>
      </c>
      <c r="AD6">
        <f t="shared" si="3"/>
        <v>27900</v>
      </c>
      <c r="AE6">
        <f t="shared" si="3"/>
        <v>28296</v>
      </c>
      <c r="AF6">
        <f t="shared" si="3"/>
        <v>28692</v>
      </c>
      <c r="AG6">
        <f t="shared" si="3"/>
        <v>29088</v>
      </c>
      <c r="AH6">
        <f t="shared" si="3"/>
        <v>29484</v>
      </c>
      <c r="AI6">
        <f t="shared" si="3"/>
        <v>29880</v>
      </c>
    </row>
    <row r="7" spans="1:35">
      <c r="A7" t="s">
        <v>35</v>
      </c>
      <c r="B7" t="s">
        <v>9</v>
      </c>
      <c r="C7">
        <v>2.1999999999999999E-2</v>
      </c>
      <c r="D7">
        <v>19000</v>
      </c>
      <c r="E7">
        <f>D7*C7</f>
        <v>418</v>
      </c>
      <c r="F7">
        <f>19000+(418*F2)</f>
        <v>19418</v>
      </c>
      <c r="G7">
        <f t="shared" ref="G7:AI7" si="4">19000+(418*G2)</f>
        <v>19836</v>
      </c>
      <c r="H7">
        <f t="shared" si="4"/>
        <v>20254</v>
      </c>
      <c r="I7">
        <f t="shared" si="4"/>
        <v>20672</v>
      </c>
      <c r="J7">
        <f t="shared" si="4"/>
        <v>21090</v>
      </c>
      <c r="K7">
        <f t="shared" si="4"/>
        <v>21508</v>
      </c>
      <c r="L7">
        <f t="shared" si="4"/>
        <v>21926</v>
      </c>
      <c r="M7">
        <f t="shared" si="4"/>
        <v>22344</v>
      </c>
      <c r="N7">
        <f t="shared" si="4"/>
        <v>22762</v>
      </c>
      <c r="O7">
        <f t="shared" si="4"/>
        <v>23180</v>
      </c>
      <c r="P7">
        <f t="shared" si="4"/>
        <v>23598</v>
      </c>
      <c r="Q7">
        <f t="shared" si="4"/>
        <v>24016</v>
      </c>
      <c r="R7">
        <f t="shared" si="4"/>
        <v>24434</v>
      </c>
      <c r="S7">
        <f t="shared" si="4"/>
        <v>24852</v>
      </c>
      <c r="T7">
        <f t="shared" si="4"/>
        <v>25270</v>
      </c>
      <c r="U7">
        <f t="shared" si="4"/>
        <v>25688</v>
      </c>
      <c r="V7">
        <f t="shared" si="4"/>
        <v>26106</v>
      </c>
      <c r="W7">
        <f t="shared" si="4"/>
        <v>26524</v>
      </c>
      <c r="X7">
        <f t="shared" si="4"/>
        <v>26942</v>
      </c>
      <c r="Y7">
        <f t="shared" si="4"/>
        <v>27360</v>
      </c>
      <c r="Z7">
        <f t="shared" si="4"/>
        <v>27778</v>
      </c>
      <c r="AA7">
        <f t="shared" si="4"/>
        <v>28196</v>
      </c>
      <c r="AB7">
        <f t="shared" si="4"/>
        <v>28614</v>
      </c>
      <c r="AC7">
        <f t="shared" si="4"/>
        <v>29032</v>
      </c>
      <c r="AD7">
        <f t="shared" si="4"/>
        <v>29450</v>
      </c>
      <c r="AE7">
        <f t="shared" si="4"/>
        <v>29868</v>
      </c>
      <c r="AF7">
        <f t="shared" si="4"/>
        <v>30286</v>
      </c>
      <c r="AG7">
        <f t="shared" si="4"/>
        <v>30704</v>
      </c>
      <c r="AH7">
        <f t="shared" si="4"/>
        <v>31122</v>
      </c>
      <c r="AI7">
        <f t="shared" si="4"/>
        <v>31540</v>
      </c>
    </row>
    <row r="8" spans="1:35">
      <c r="A8" t="s">
        <v>35</v>
      </c>
      <c r="B8" t="s">
        <v>9</v>
      </c>
      <c r="C8">
        <v>2.1999999999999999E-2</v>
      </c>
      <c r="D8">
        <v>20000</v>
      </c>
      <c r="E8">
        <f t="shared" ref="E8:E14" si="5">D8*C8</f>
        <v>440</v>
      </c>
      <c r="F8">
        <f>20000+(440*F2)</f>
        <v>20440</v>
      </c>
      <c r="G8">
        <f t="shared" ref="G8:AI8" si="6">20000+(440*G2)</f>
        <v>20880</v>
      </c>
      <c r="H8">
        <f t="shared" si="6"/>
        <v>21320</v>
      </c>
      <c r="I8">
        <f t="shared" si="6"/>
        <v>21760</v>
      </c>
      <c r="J8">
        <f t="shared" si="6"/>
        <v>22200</v>
      </c>
      <c r="K8">
        <f t="shared" si="6"/>
        <v>22640</v>
      </c>
      <c r="L8">
        <f t="shared" si="6"/>
        <v>23080</v>
      </c>
      <c r="M8">
        <f t="shared" si="6"/>
        <v>23520</v>
      </c>
      <c r="N8">
        <f t="shared" si="6"/>
        <v>23960</v>
      </c>
      <c r="O8">
        <f t="shared" si="6"/>
        <v>24400</v>
      </c>
      <c r="P8">
        <f t="shared" si="6"/>
        <v>24840</v>
      </c>
      <c r="Q8">
        <f t="shared" si="6"/>
        <v>25280</v>
      </c>
      <c r="R8">
        <f t="shared" si="6"/>
        <v>25720</v>
      </c>
      <c r="S8">
        <f t="shared" si="6"/>
        <v>26160</v>
      </c>
      <c r="T8">
        <f t="shared" si="6"/>
        <v>26600</v>
      </c>
      <c r="U8">
        <f t="shared" si="6"/>
        <v>27040</v>
      </c>
      <c r="V8">
        <f t="shared" si="6"/>
        <v>27480</v>
      </c>
      <c r="W8">
        <f t="shared" si="6"/>
        <v>27920</v>
      </c>
      <c r="X8">
        <f t="shared" si="6"/>
        <v>28360</v>
      </c>
      <c r="Y8">
        <f t="shared" si="6"/>
        <v>28800</v>
      </c>
      <c r="Z8">
        <f t="shared" si="6"/>
        <v>29240</v>
      </c>
      <c r="AA8">
        <f t="shared" si="6"/>
        <v>29680</v>
      </c>
      <c r="AB8">
        <f t="shared" si="6"/>
        <v>30120</v>
      </c>
      <c r="AC8">
        <f t="shared" si="6"/>
        <v>30560</v>
      </c>
      <c r="AD8">
        <f t="shared" si="6"/>
        <v>31000</v>
      </c>
      <c r="AE8">
        <f t="shared" si="6"/>
        <v>31440</v>
      </c>
      <c r="AF8">
        <f t="shared" si="6"/>
        <v>31880</v>
      </c>
      <c r="AG8">
        <f t="shared" si="6"/>
        <v>32320</v>
      </c>
      <c r="AH8">
        <f t="shared" si="6"/>
        <v>32760</v>
      </c>
      <c r="AI8">
        <f t="shared" si="6"/>
        <v>33200</v>
      </c>
    </row>
    <row r="9" spans="1:35">
      <c r="A9" t="s">
        <v>35</v>
      </c>
      <c r="B9" t="s">
        <v>9</v>
      </c>
      <c r="C9">
        <v>2.1999999999999999E-2</v>
      </c>
      <c r="D9">
        <v>21000</v>
      </c>
      <c r="E9">
        <f t="shared" si="5"/>
        <v>462</v>
      </c>
      <c r="F9">
        <f>21000+(462*F2)</f>
        <v>21462</v>
      </c>
      <c r="G9">
        <f t="shared" ref="G9:AI9" si="7">21000+(462*G2)</f>
        <v>21924</v>
      </c>
      <c r="H9">
        <f t="shared" si="7"/>
        <v>22386</v>
      </c>
      <c r="I9">
        <f t="shared" si="7"/>
        <v>22848</v>
      </c>
      <c r="J9">
        <f t="shared" si="7"/>
        <v>23310</v>
      </c>
      <c r="K9">
        <f t="shared" si="7"/>
        <v>23772</v>
      </c>
      <c r="L9">
        <f t="shared" si="7"/>
        <v>24234</v>
      </c>
      <c r="M9">
        <f t="shared" si="7"/>
        <v>24696</v>
      </c>
      <c r="N9">
        <f t="shared" si="7"/>
        <v>25158</v>
      </c>
      <c r="O9">
        <f t="shared" si="7"/>
        <v>25620</v>
      </c>
      <c r="P9">
        <f t="shared" si="7"/>
        <v>26082</v>
      </c>
      <c r="Q9">
        <f t="shared" si="7"/>
        <v>26544</v>
      </c>
      <c r="R9">
        <f t="shared" si="7"/>
        <v>27006</v>
      </c>
      <c r="S9">
        <f t="shared" si="7"/>
        <v>27468</v>
      </c>
      <c r="T9">
        <f t="shared" si="7"/>
        <v>27930</v>
      </c>
      <c r="U9">
        <f t="shared" si="7"/>
        <v>28392</v>
      </c>
      <c r="V9">
        <f t="shared" si="7"/>
        <v>28854</v>
      </c>
      <c r="W9">
        <f t="shared" si="7"/>
        <v>29316</v>
      </c>
      <c r="X9">
        <f t="shared" si="7"/>
        <v>29778</v>
      </c>
      <c r="Y9">
        <f t="shared" si="7"/>
        <v>30240</v>
      </c>
      <c r="Z9">
        <f t="shared" si="7"/>
        <v>30702</v>
      </c>
      <c r="AA9">
        <f t="shared" si="7"/>
        <v>31164</v>
      </c>
      <c r="AB9">
        <f t="shared" si="7"/>
        <v>31626</v>
      </c>
      <c r="AC9">
        <f t="shared" si="7"/>
        <v>32088</v>
      </c>
      <c r="AD9">
        <f t="shared" si="7"/>
        <v>32550</v>
      </c>
      <c r="AE9">
        <f t="shared" si="7"/>
        <v>33012</v>
      </c>
      <c r="AF9">
        <f t="shared" si="7"/>
        <v>33474</v>
      </c>
      <c r="AG9">
        <f t="shared" si="7"/>
        <v>33936</v>
      </c>
      <c r="AH9">
        <f t="shared" si="7"/>
        <v>34398</v>
      </c>
      <c r="AI9">
        <f t="shared" si="7"/>
        <v>34860</v>
      </c>
    </row>
    <row r="10" spans="1:35">
      <c r="A10" t="s">
        <v>35</v>
      </c>
      <c r="B10" t="s">
        <v>9</v>
      </c>
      <c r="C10">
        <v>2.1999999999999999E-2</v>
      </c>
      <c r="D10">
        <v>22000</v>
      </c>
      <c r="E10">
        <f t="shared" si="5"/>
        <v>484</v>
      </c>
      <c r="F10">
        <f>22000+(484*F2)</f>
        <v>22484</v>
      </c>
      <c r="G10">
        <f t="shared" ref="G10:AI10" si="8">22000+(484*G2)</f>
        <v>22968</v>
      </c>
      <c r="H10">
        <f t="shared" si="8"/>
        <v>23452</v>
      </c>
      <c r="I10">
        <f t="shared" si="8"/>
        <v>23936</v>
      </c>
      <c r="J10">
        <f t="shared" si="8"/>
        <v>24420</v>
      </c>
      <c r="K10">
        <f t="shared" si="8"/>
        <v>24904</v>
      </c>
      <c r="L10">
        <f t="shared" si="8"/>
        <v>25388</v>
      </c>
      <c r="M10">
        <f t="shared" si="8"/>
        <v>25872</v>
      </c>
      <c r="N10">
        <f t="shared" si="8"/>
        <v>26356</v>
      </c>
      <c r="O10">
        <f t="shared" si="8"/>
        <v>26840</v>
      </c>
      <c r="P10">
        <f t="shared" si="8"/>
        <v>27324</v>
      </c>
      <c r="Q10">
        <f t="shared" si="8"/>
        <v>27808</v>
      </c>
      <c r="R10">
        <f t="shared" si="8"/>
        <v>28292</v>
      </c>
      <c r="S10">
        <f t="shared" si="8"/>
        <v>28776</v>
      </c>
      <c r="T10">
        <f t="shared" si="8"/>
        <v>29260</v>
      </c>
      <c r="U10">
        <f t="shared" si="8"/>
        <v>29744</v>
      </c>
      <c r="V10">
        <f t="shared" si="8"/>
        <v>30228</v>
      </c>
      <c r="W10">
        <f t="shared" si="8"/>
        <v>30712</v>
      </c>
      <c r="X10">
        <f t="shared" si="8"/>
        <v>31196</v>
      </c>
      <c r="Y10">
        <f t="shared" si="8"/>
        <v>31680</v>
      </c>
      <c r="Z10">
        <f t="shared" si="8"/>
        <v>32164</v>
      </c>
      <c r="AA10">
        <f t="shared" si="8"/>
        <v>32648</v>
      </c>
      <c r="AB10">
        <f t="shared" si="8"/>
        <v>33132</v>
      </c>
      <c r="AC10">
        <f t="shared" si="8"/>
        <v>33616</v>
      </c>
      <c r="AD10">
        <f t="shared" si="8"/>
        <v>34100</v>
      </c>
      <c r="AE10">
        <f t="shared" si="8"/>
        <v>34584</v>
      </c>
      <c r="AF10">
        <f t="shared" si="8"/>
        <v>35068</v>
      </c>
      <c r="AG10">
        <f t="shared" si="8"/>
        <v>35552</v>
      </c>
      <c r="AH10">
        <f t="shared" si="8"/>
        <v>36036</v>
      </c>
      <c r="AI10">
        <f t="shared" si="8"/>
        <v>36520</v>
      </c>
    </row>
    <row r="11" spans="1:35">
      <c r="A11" t="s">
        <v>35</v>
      </c>
      <c r="B11" t="s">
        <v>9</v>
      </c>
      <c r="C11">
        <v>2.1999999999999999E-2</v>
      </c>
      <c r="D11">
        <v>23000</v>
      </c>
      <c r="E11">
        <f t="shared" si="5"/>
        <v>505.99999999999994</v>
      </c>
      <c r="F11">
        <f>23000+(506*F2)</f>
        <v>23506</v>
      </c>
      <c r="G11">
        <f t="shared" ref="G11:AI11" si="9">23000+(506*G2)</f>
        <v>24012</v>
      </c>
      <c r="H11">
        <f t="shared" si="9"/>
        <v>24518</v>
      </c>
      <c r="I11">
        <f t="shared" si="9"/>
        <v>25024</v>
      </c>
      <c r="J11">
        <f t="shared" si="9"/>
        <v>25530</v>
      </c>
      <c r="K11">
        <f t="shared" si="9"/>
        <v>26036</v>
      </c>
      <c r="L11">
        <f t="shared" si="9"/>
        <v>26542</v>
      </c>
      <c r="M11">
        <f t="shared" si="9"/>
        <v>27048</v>
      </c>
      <c r="N11">
        <f t="shared" si="9"/>
        <v>27554</v>
      </c>
      <c r="O11">
        <f t="shared" si="9"/>
        <v>28060</v>
      </c>
      <c r="P11">
        <f t="shared" si="9"/>
        <v>28566</v>
      </c>
      <c r="Q11">
        <f t="shared" si="9"/>
        <v>29072</v>
      </c>
      <c r="R11">
        <f t="shared" si="9"/>
        <v>29578</v>
      </c>
      <c r="S11">
        <f t="shared" si="9"/>
        <v>30084</v>
      </c>
      <c r="T11">
        <f t="shared" si="9"/>
        <v>30590</v>
      </c>
      <c r="U11">
        <f t="shared" si="9"/>
        <v>31096</v>
      </c>
      <c r="V11">
        <f t="shared" si="9"/>
        <v>31602</v>
      </c>
      <c r="W11">
        <f t="shared" si="9"/>
        <v>32108</v>
      </c>
      <c r="X11">
        <f t="shared" si="9"/>
        <v>32614</v>
      </c>
      <c r="Y11">
        <f t="shared" si="9"/>
        <v>33120</v>
      </c>
      <c r="Z11">
        <f t="shared" si="9"/>
        <v>33626</v>
      </c>
      <c r="AA11">
        <f t="shared" si="9"/>
        <v>34132</v>
      </c>
      <c r="AB11">
        <f t="shared" si="9"/>
        <v>34638</v>
      </c>
      <c r="AC11">
        <f t="shared" si="9"/>
        <v>35144</v>
      </c>
      <c r="AD11">
        <f t="shared" si="9"/>
        <v>35650</v>
      </c>
      <c r="AE11">
        <f t="shared" si="9"/>
        <v>36156</v>
      </c>
      <c r="AF11">
        <f t="shared" si="9"/>
        <v>36662</v>
      </c>
      <c r="AG11">
        <f t="shared" si="9"/>
        <v>37168</v>
      </c>
      <c r="AH11">
        <f t="shared" si="9"/>
        <v>37674</v>
      </c>
      <c r="AI11">
        <f t="shared" si="9"/>
        <v>38180</v>
      </c>
    </row>
    <row r="12" spans="1:35">
      <c r="A12" t="s">
        <v>35</v>
      </c>
      <c r="B12" t="s">
        <v>9</v>
      </c>
      <c r="C12">
        <v>2.1999999999999999E-2</v>
      </c>
      <c r="D12">
        <v>24000</v>
      </c>
      <c r="E12">
        <f t="shared" si="5"/>
        <v>528</v>
      </c>
      <c r="F12">
        <f>24000+(528*F2)</f>
        <v>24528</v>
      </c>
      <c r="G12">
        <f t="shared" ref="G12:AI12" si="10">24000+(528*G2)</f>
        <v>25056</v>
      </c>
      <c r="H12">
        <f t="shared" si="10"/>
        <v>25584</v>
      </c>
      <c r="I12">
        <f t="shared" si="10"/>
        <v>26112</v>
      </c>
      <c r="J12">
        <f t="shared" si="10"/>
        <v>26640</v>
      </c>
      <c r="K12">
        <f t="shared" si="10"/>
        <v>27168</v>
      </c>
      <c r="L12">
        <f t="shared" si="10"/>
        <v>27696</v>
      </c>
      <c r="M12">
        <f t="shared" si="10"/>
        <v>28224</v>
      </c>
      <c r="N12">
        <f t="shared" si="10"/>
        <v>28752</v>
      </c>
      <c r="O12">
        <f t="shared" si="10"/>
        <v>29280</v>
      </c>
      <c r="P12">
        <f t="shared" si="10"/>
        <v>29808</v>
      </c>
      <c r="Q12">
        <f t="shared" si="10"/>
        <v>30336</v>
      </c>
      <c r="R12">
        <f t="shared" si="10"/>
        <v>30864</v>
      </c>
      <c r="S12">
        <f t="shared" si="10"/>
        <v>31392</v>
      </c>
      <c r="T12">
        <f t="shared" si="10"/>
        <v>31920</v>
      </c>
      <c r="U12">
        <f t="shared" si="10"/>
        <v>32448</v>
      </c>
      <c r="V12">
        <f t="shared" si="10"/>
        <v>32976</v>
      </c>
      <c r="W12">
        <f t="shared" si="10"/>
        <v>33504</v>
      </c>
      <c r="X12">
        <f t="shared" si="10"/>
        <v>34032</v>
      </c>
      <c r="Y12">
        <f t="shared" si="10"/>
        <v>34560</v>
      </c>
      <c r="Z12">
        <f t="shared" si="10"/>
        <v>35088</v>
      </c>
      <c r="AA12">
        <f t="shared" si="10"/>
        <v>35616</v>
      </c>
      <c r="AB12">
        <f t="shared" si="10"/>
        <v>36144</v>
      </c>
      <c r="AC12">
        <f t="shared" si="10"/>
        <v>36672</v>
      </c>
      <c r="AD12">
        <f t="shared" si="10"/>
        <v>37200</v>
      </c>
      <c r="AE12">
        <f t="shared" si="10"/>
        <v>37728</v>
      </c>
      <c r="AF12">
        <f t="shared" si="10"/>
        <v>38256</v>
      </c>
      <c r="AG12">
        <f t="shared" si="10"/>
        <v>38784</v>
      </c>
      <c r="AH12">
        <f t="shared" si="10"/>
        <v>39312</v>
      </c>
      <c r="AI12">
        <f t="shared" si="10"/>
        <v>39840</v>
      </c>
    </row>
    <row r="13" spans="1:35">
      <c r="A13" t="s">
        <v>35</v>
      </c>
      <c r="B13" t="s">
        <v>9</v>
      </c>
      <c r="C13">
        <v>2.1999999999999999E-2</v>
      </c>
      <c r="D13">
        <v>25000</v>
      </c>
      <c r="E13">
        <f t="shared" si="5"/>
        <v>550</v>
      </c>
      <c r="F13">
        <f>25000+(550*F2)</f>
        <v>25550</v>
      </c>
      <c r="G13">
        <f t="shared" ref="G13:AI13" si="11">25000+(550*G2)</f>
        <v>26100</v>
      </c>
      <c r="H13">
        <f t="shared" si="11"/>
        <v>26650</v>
      </c>
      <c r="I13">
        <f t="shared" si="11"/>
        <v>27200</v>
      </c>
      <c r="J13">
        <f t="shared" si="11"/>
        <v>27750</v>
      </c>
      <c r="K13">
        <f t="shared" si="11"/>
        <v>28300</v>
      </c>
      <c r="L13">
        <f t="shared" si="11"/>
        <v>28850</v>
      </c>
      <c r="M13">
        <f t="shared" si="11"/>
        <v>29400</v>
      </c>
      <c r="N13">
        <f t="shared" si="11"/>
        <v>29950</v>
      </c>
      <c r="O13">
        <f t="shared" si="11"/>
        <v>30500</v>
      </c>
      <c r="P13">
        <f t="shared" si="11"/>
        <v>31050</v>
      </c>
      <c r="Q13">
        <f t="shared" si="11"/>
        <v>31600</v>
      </c>
      <c r="R13">
        <f t="shared" si="11"/>
        <v>32150</v>
      </c>
      <c r="S13">
        <f t="shared" si="11"/>
        <v>32700</v>
      </c>
      <c r="T13">
        <f t="shared" si="11"/>
        <v>33250</v>
      </c>
      <c r="U13">
        <f t="shared" si="11"/>
        <v>33800</v>
      </c>
      <c r="V13">
        <f t="shared" si="11"/>
        <v>34350</v>
      </c>
      <c r="W13">
        <f t="shared" si="11"/>
        <v>34900</v>
      </c>
      <c r="X13">
        <f t="shared" si="11"/>
        <v>35450</v>
      </c>
      <c r="Y13">
        <f t="shared" si="11"/>
        <v>36000</v>
      </c>
      <c r="Z13">
        <f t="shared" si="11"/>
        <v>36550</v>
      </c>
      <c r="AA13">
        <f t="shared" si="11"/>
        <v>37100</v>
      </c>
      <c r="AB13">
        <f t="shared" si="11"/>
        <v>37650</v>
      </c>
      <c r="AC13">
        <f t="shared" si="11"/>
        <v>38200</v>
      </c>
      <c r="AD13">
        <f t="shared" si="11"/>
        <v>38750</v>
      </c>
      <c r="AE13">
        <f t="shared" si="11"/>
        <v>39300</v>
      </c>
      <c r="AF13">
        <f t="shared" si="11"/>
        <v>39850</v>
      </c>
      <c r="AG13">
        <f t="shared" si="11"/>
        <v>40400</v>
      </c>
      <c r="AH13">
        <f t="shared" si="11"/>
        <v>40950</v>
      </c>
      <c r="AI13">
        <f t="shared" si="11"/>
        <v>41500</v>
      </c>
    </row>
    <row r="14" spans="1:35">
      <c r="A14" t="s">
        <v>35</v>
      </c>
      <c r="B14" t="s">
        <v>9</v>
      </c>
      <c r="C14">
        <v>2.1999999999999999E-2</v>
      </c>
      <c r="D14">
        <v>26000</v>
      </c>
      <c r="E14">
        <f t="shared" si="5"/>
        <v>572</v>
      </c>
      <c r="F14">
        <f>26000+(572*F2)</f>
        <v>26572</v>
      </c>
      <c r="G14">
        <f t="shared" ref="G14:AI14" si="12">26000+(572*G2)</f>
        <v>27144</v>
      </c>
      <c r="H14">
        <f t="shared" si="12"/>
        <v>27716</v>
      </c>
      <c r="I14">
        <f t="shared" si="12"/>
        <v>28288</v>
      </c>
      <c r="J14">
        <f t="shared" si="12"/>
        <v>28860</v>
      </c>
      <c r="K14">
        <f t="shared" si="12"/>
        <v>29432</v>
      </c>
      <c r="L14">
        <f t="shared" si="12"/>
        <v>30004</v>
      </c>
      <c r="M14">
        <f t="shared" si="12"/>
        <v>30576</v>
      </c>
      <c r="N14">
        <f t="shared" si="12"/>
        <v>31148</v>
      </c>
      <c r="O14">
        <f t="shared" si="12"/>
        <v>31720</v>
      </c>
      <c r="P14">
        <f t="shared" si="12"/>
        <v>32292</v>
      </c>
      <c r="Q14">
        <f t="shared" si="12"/>
        <v>32864</v>
      </c>
      <c r="R14">
        <f t="shared" si="12"/>
        <v>33436</v>
      </c>
      <c r="S14">
        <f t="shared" si="12"/>
        <v>34008</v>
      </c>
      <c r="T14">
        <f t="shared" si="12"/>
        <v>34580</v>
      </c>
      <c r="U14">
        <f t="shared" si="12"/>
        <v>35152</v>
      </c>
      <c r="V14">
        <f t="shared" si="12"/>
        <v>35724</v>
      </c>
      <c r="W14">
        <f t="shared" si="12"/>
        <v>36296</v>
      </c>
      <c r="X14">
        <f t="shared" si="12"/>
        <v>36868</v>
      </c>
      <c r="Y14">
        <f t="shared" si="12"/>
        <v>37440</v>
      </c>
      <c r="Z14">
        <f t="shared" si="12"/>
        <v>38012</v>
      </c>
      <c r="AA14">
        <f t="shared" si="12"/>
        <v>38584</v>
      </c>
      <c r="AB14">
        <f t="shared" si="12"/>
        <v>39156</v>
      </c>
      <c r="AC14">
        <f t="shared" si="12"/>
        <v>39728</v>
      </c>
      <c r="AD14">
        <f t="shared" si="12"/>
        <v>40300</v>
      </c>
      <c r="AE14">
        <f t="shared" si="12"/>
        <v>40872</v>
      </c>
      <c r="AF14">
        <f t="shared" si="12"/>
        <v>41444</v>
      </c>
      <c r="AG14">
        <f t="shared" si="12"/>
        <v>42016</v>
      </c>
      <c r="AH14">
        <f t="shared" si="12"/>
        <v>42588</v>
      </c>
      <c r="AI14">
        <f t="shared" si="12"/>
        <v>43160</v>
      </c>
    </row>
    <row r="15" spans="1:35">
      <c r="A15" t="s">
        <v>35</v>
      </c>
      <c r="B15" t="s">
        <v>9</v>
      </c>
      <c r="C15">
        <v>2.1999999999999999E-2</v>
      </c>
      <c r="D15">
        <v>27000</v>
      </c>
      <c r="E15">
        <f>D15*C15</f>
        <v>594</v>
      </c>
      <c r="F15">
        <f>27000+(594*F2)</f>
        <v>27594</v>
      </c>
      <c r="G15">
        <f t="shared" ref="G15:AI15" si="13">27000+(594*G2)</f>
        <v>28188</v>
      </c>
      <c r="H15">
        <f t="shared" si="13"/>
        <v>28782</v>
      </c>
      <c r="I15">
        <f t="shared" si="13"/>
        <v>29376</v>
      </c>
      <c r="J15">
        <f t="shared" si="13"/>
        <v>29970</v>
      </c>
      <c r="K15">
        <f t="shared" si="13"/>
        <v>30564</v>
      </c>
      <c r="L15">
        <f t="shared" si="13"/>
        <v>31158</v>
      </c>
      <c r="M15">
        <f t="shared" si="13"/>
        <v>31752</v>
      </c>
      <c r="N15">
        <f t="shared" si="13"/>
        <v>32346</v>
      </c>
      <c r="O15">
        <f t="shared" si="13"/>
        <v>32940</v>
      </c>
      <c r="P15">
        <f t="shared" si="13"/>
        <v>33534</v>
      </c>
      <c r="Q15">
        <f t="shared" si="13"/>
        <v>34128</v>
      </c>
      <c r="R15">
        <f t="shared" si="13"/>
        <v>34722</v>
      </c>
      <c r="S15">
        <f t="shared" si="13"/>
        <v>35316</v>
      </c>
      <c r="T15">
        <f t="shared" si="13"/>
        <v>35910</v>
      </c>
      <c r="U15">
        <f t="shared" si="13"/>
        <v>36504</v>
      </c>
      <c r="V15">
        <f t="shared" si="13"/>
        <v>37098</v>
      </c>
      <c r="W15">
        <f t="shared" si="13"/>
        <v>37692</v>
      </c>
      <c r="X15">
        <f t="shared" si="13"/>
        <v>38286</v>
      </c>
      <c r="Y15">
        <f t="shared" si="13"/>
        <v>38880</v>
      </c>
      <c r="Z15">
        <f t="shared" si="13"/>
        <v>39474</v>
      </c>
      <c r="AA15">
        <f t="shared" si="13"/>
        <v>40068</v>
      </c>
      <c r="AB15">
        <f t="shared" si="13"/>
        <v>40662</v>
      </c>
      <c r="AC15">
        <f t="shared" si="13"/>
        <v>41256</v>
      </c>
      <c r="AD15">
        <f t="shared" si="13"/>
        <v>41850</v>
      </c>
      <c r="AE15">
        <f t="shared" si="13"/>
        <v>42444</v>
      </c>
      <c r="AF15">
        <f t="shared" si="13"/>
        <v>43038</v>
      </c>
      <c r="AG15">
        <f t="shared" si="13"/>
        <v>43632</v>
      </c>
      <c r="AH15">
        <f t="shared" si="13"/>
        <v>44226</v>
      </c>
      <c r="AI15">
        <f t="shared" si="13"/>
        <v>44820</v>
      </c>
    </row>
    <row r="16" spans="1:35">
      <c r="A16" t="s">
        <v>35</v>
      </c>
      <c r="B16" t="s">
        <v>9</v>
      </c>
      <c r="C16">
        <v>2.1999999999999999E-2</v>
      </c>
      <c r="D16">
        <v>28000</v>
      </c>
      <c r="E16">
        <f t="shared" ref="E16:E18" si="14">D16*C16</f>
        <v>616</v>
      </c>
      <c r="F16">
        <f>28000+(616*F2)</f>
        <v>28616</v>
      </c>
      <c r="G16">
        <f t="shared" ref="G16:AI16" si="15">28000+(616*G2)</f>
        <v>29232</v>
      </c>
      <c r="H16">
        <f t="shared" si="15"/>
        <v>29848</v>
      </c>
      <c r="I16">
        <f t="shared" si="15"/>
        <v>30464</v>
      </c>
      <c r="J16">
        <f t="shared" si="15"/>
        <v>31080</v>
      </c>
      <c r="K16">
        <f t="shared" si="15"/>
        <v>31696</v>
      </c>
      <c r="L16">
        <f t="shared" si="15"/>
        <v>32312</v>
      </c>
      <c r="M16">
        <f t="shared" si="15"/>
        <v>32928</v>
      </c>
      <c r="N16">
        <f t="shared" si="15"/>
        <v>33544</v>
      </c>
      <c r="O16">
        <f t="shared" si="15"/>
        <v>34160</v>
      </c>
      <c r="P16">
        <f t="shared" si="15"/>
        <v>34776</v>
      </c>
      <c r="Q16">
        <f t="shared" si="15"/>
        <v>35392</v>
      </c>
      <c r="R16">
        <f t="shared" si="15"/>
        <v>36008</v>
      </c>
      <c r="S16">
        <f t="shared" si="15"/>
        <v>36624</v>
      </c>
      <c r="T16">
        <f t="shared" si="15"/>
        <v>37240</v>
      </c>
      <c r="U16">
        <f t="shared" si="15"/>
        <v>37856</v>
      </c>
      <c r="V16">
        <f t="shared" si="15"/>
        <v>38472</v>
      </c>
      <c r="W16">
        <f t="shared" si="15"/>
        <v>39088</v>
      </c>
      <c r="X16">
        <f t="shared" si="15"/>
        <v>39704</v>
      </c>
      <c r="Y16">
        <f t="shared" si="15"/>
        <v>40320</v>
      </c>
      <c r="Z16">
        <f t="shared" si="15"/>
        <v>40936</v>
      </c>
      <c r="AA16">
        <f t="shared" si="15"/>
        <v>41552</v>
      </c>
      <c r="AB16">
        <f t="shared" si="15"/>
        <v>42168</v>
      </c>
      <c r="AC16">
        <f t="shared" si="15"/>
        <v>42784</v>
      </c>
      <c r="AD16">
        <f t="shared" si="15"/>
        <v>43400</v>
      </c>
      <c r="AE16">
        <f t="shared" si="15"/>
        <v>44016</v>
      </c>
      <c r="AF16">
        <f t="shared" si="15"/>
        <v>44632</v>
      </c>
      <c r="AG16">
        <f t="shared" si="15"/>
        <v>45248</v>
      </c>
      <c r="AH16">
        <f t="shared" si="15"/>
        <v>45864</v>
      </c>
      <c r="AI16">
        <f t="shared" si="15"/>
        <v>46480</v>
      </c>
    </row>
    <row r="17" spans="1:35">
      <c r="A17" t="s">
        <v>35</v>
      </c>
      <c r="B17" t="s">
        <v>9</v>
      </c>
      <c r="C17">
        <v>2.1999999999999999E-2</v>
      </c>
      <c r="D17">
        <v>29000</v>
      </c>
      <c r="E17">
        <f t="shared" si="14"/>
        <v>638</v>
      </c>
      <c r="F17">
        <f>29000+(638*F2)</f>
        <v>29638</v>
      </c>
      <c r="G17">
        <f t="shared" ref="G17:AI17" si="16">29000+(638*G2)</f>
        <v>30276</v>
      </c>
      <c r="H17">
        <f t="shared" si="16"/>
        <v>30914</v>
      </c>
      <c r="I17">
        <f t="shared" si="16"/>
        <v>31552</v>
      </c>
      <c r="J17">
        <f t="shared" si="16"/>
        <v>32190</v>
      </c>
      <c r="K17">
        <f t="shared" si="16"/>
        <v>32828</v>
      </c>
      <c r="L17">
        <f t="shared" si="16"/>
        <v>33466</v>
      </c>
      <c r="M17">
        <f t="shared" si="16"/>
        <v>34104</v>
      </c>
      <c r="N17">
        <f t="shared" si="16"/>
        <v>34742</v>
      </c>
      <c r="O17">
        <f t="shared" si="16"/>
        <v>35380</v>
      </c>
      <c r="P17">
        <f t="shared" si="16"/>
        <v>36018</v>
      </c>
      <c r="Q17">
        <f t="shared" si="16"/>
        <v>36656</v>
      </c>
      <c r="R17">
        <f t="shared" si="16"/>
        <v>37294</v>
      </c>
      <c r="S17">
        <f t="shared" si="16"/>
        <v>37932</v>
      </c>
      <c r="T17">
        <f t="shared" si="16"/>
        <v>38570</v>
      </c>
      <c r="U17">
        <f t="shared" si="16"/>
        <v>39208</v>
      </c>
      <c r="V17">
        <f t="shared" si="16"/>
        <v>39846</v>
      </c>
      <c r="W17">
        <f t="shared" si="16"/>
        <v>40484</v>
      </c>
      <c r="X17">
        <f t="shared" si="16"/>
        <v>41122</v>
      </c>
      <c r="Y17">
        <f t="shared" si="16"/>
        <v>41760</v>
      </c>
      <c r="Z17">
        <f t="shared" si="16"/>
        <v>42398</v>
      </c>
      <c r="AA17">
        <f t="shared" si="16"/>
        <v>43036</v>
      </c>
      <c r="AB17">
        <f t="shared" si="16"/>
        <v>43674</v>
      </c>
      <c r="AC17">
        <f t="shared" si="16"/>
        <v>44312</v>
      </c>
      <c r="AD17">
        <f t="shared" si="16"/>
        <v>44950</v>
      </c>
      <c r="AE17">
        <f t="shared" si="16"/>
        <v>45588</v>
      </c>
      <c r="AF17">
        <f t="shared" si="16"/>
        <v>46226</v>
      </c>
      <c r="AG17">
        <f t="shared" si="16"/>
        <v>46864</v>
      </c>
      <c r="AH17">
        <f t="shared" si="16"/>
        <v>47502</v>
      </c>
      <c r="AI17">
        <f t="shared" si="16"/>
        <v>48140</v>
      </c>
    </row>
    <row r="18" spans="1:35">
      <c r="A18" t="s">
        <v>35</v>
      </c>
      <c r="B18" t="s">
        <v>9</v>
      </c>
      <c r="C18">
        <v>2.1999999999999999E-2</v>
      </c>
      <c r="D18">
        <v>30000</v>
      </c>
      <c r="E18">
        <f t="shared" si="14"/>
        <v>660</v>
      </c>
      <c r="F18">
        <f>30000+(660*F2)</f>
        <v>30660</v>
      </c>
      <c r="G18">
        <f t="shared" ref="G18:AI18" si="17">30000+(660*G2)</f>
        <v>31320</v>
      </c>
      <c r="H18">
        <f t="shared" si="17"/>
        <v>31980</v>
      </c>
      <c r="I18">
        <f t="shared" si="17"/>
        <v>32640</v>
      </c>
      <c r="J18">
        <f t="shared" si="17"/>
        <v>33300</v>
      </c>
      <c r="K18">
        <f t="shared" si="17"/>
        <v>33960</v>
      </c>
      <c r="L18">
        <f t="shared" si="17"/>
        <v>34620</v>
      </c>
      <c r="M18">
        <f t="shared" si="17"/>
        <v>35280</v>
      </c>
      <c r="N18">
        <f t="shared" si="17"/>
        <v>35940</v>
      </c>
      <c r="O18">
        <f t="shared" si="17"/>
        <v>36600</v>
      </c>
      <c r="P18">
        <f t="shared" si="17"/>
        <v>37260</v>
      </c>
      <c r="Q18">
        <f t="shared" si="17"/>
        <v>37920</v>
      </c>
      <c r="R18">
        <f t="shared" si="17"/>
        <v>38580</v>
      </c>
      <c r="S18">
        <f t="shared" si="17"/>
        <v>39240</v>
      </c>
      <c r="T18">
        <f t="shared" si="17"/>
        <v>39900</v>
      </c>
      <c r="U18">
        <f t="shared" si="17"/>
        <v>40560</v>
      </c>
      <c r="V18">
        <f t="shared" si="17"/>
        <v>41220</v>
      </c>
      <c r="W18">
        <f t="shared" si="17"/>
        <v>41880</v>
      </c>
      <c r="X18">
        <f t="shared" si="17"/>
        <v>42540</v>
      </c>
      <c r="Y18">
        <f t="shared" si="17"/>
        <v>43200</v>
      </c>
      <c r="Z18">
        <f t="shared" si="17"/>
        <v>43860</v>
      </c>
      <c r="AA18">
        <f t="shared" si="17"/>
        <v>44520</v>
      </c>
      <c r="AB18">
        <f t="shared" si="17"/>
        <v>45180</v>
      </c>
      <c r="AC18">
        <f t="shared" si="17"/>
        <v>45840</v>
      </c>
      <c r="AD18">
        <f t="shared" si="17"/>
        <v>46500</v>
      </c>
      <c r="AE18">
        <f t="shared" si="17"/>
        <v>47160</v>
      </c>
      <c r="AF18">
        <f t="shared" si="17"/>
        <v>47820</v>
      </c>
      <c r="AG18">
        <f t="shared" si="17"/>
        <v>48480</v>
      </c>
      <c r="AH18">
        <f t="shared" si="17"/>
        <v>49140</v>
      </c>
      <c r="AI18">
        <f t="shared" si="17"/>
        <v>49800</v>
      </c>
    </row>
  </sheetData>
  <mergeCells count="5">
    <mergeCell ref="A1:A2"/>
    <mergeCell ref="B1:B2"/>
    <mergeCell ref="D1:D2"/>
    <mergeCell ref="E1:E2"/>
    <mergeCell ref="F1:AI1"/>
  </mergeCell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I14"/>
  <sheetViews>
    <sheetView workbookViewId="0">
      <selection activeCell="A3" sqref="A3:A14"/>
    </sheetView>
  </sheetViews>
  <sheetFormatPr defaultRowHeight="15"/>
  <cols>
    <col min="1" max="1" width="29.85546875" customWidth="1"/>
    <col min="2" max="2" width="17.5703125" customWidth="1"/>
    <col min="3" max="3" width="16" customWidth="1"/>
    <col min="4" max="4" width="14.7109375" customWidth="1"/>
    <col min="5" max="5" width="16.42578125" customWidth="1"/>
  </cols>
  <sheetData>
    <row r="1" spans="1:35" s="12" customFormat="1" ht="15" customHeight="1">
      <c r="A1" s="54" t="s">
        <v>24</v>
      </c>
      <c r="B1" s="54" t="s">
        <v>8</v>
      </c>
      <c r="C1" s="9" t="s">
        <v>1</v>
      </c>
      <c r="D1" s="56" t="s">
        <v>2</v>
      </c>
      <c r="E1" s="54" t="s">
        <v>6</v>
      </c>
      <c r="F1" s="51" t="s">
        <v>7</v>
      </c>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3"/>
    </row>
    <row r="2" spans="1:35" s="12" customFormat="1">
      <c r="A2" s="55"/>
      <c r="B2" s="55"/>
      <c r="C2" s="9">
        <v>1.9</v>
      </c>
      <c r="D2" s="57"/>
      <c r="E2" s="55"/>
      <c r="F2" s="9">
        <v>1</v>
      </c>
      <c r="G2" s="9">
        <v>2</v>
      </c>
      <c r="H2" s="9">
        <v>3</v>
      </c>
      <c r="I2" s="9">
        <v>4</v>
      </c>
      <c r="J2" s="9">
        <v>5</v>
      </c>
      <c r="K2" s="9">
        <v>6</v>
      </c>
      <c r="L2" s="9">
        <v>7</v>
      </c>
      <c r="M2" s="9">
        <v>8</v>
      </c>
      <c r="N2" s="9">
        <v>9</v>
      </c>
      <c r="O2" s="9">
        <v>10</v>
      </c>
      <c r="P2" s="9">
        <v>11</v>
      </c>
      <c r="Q2" s="9">
        <v>12</v>
      </c>
      <c r="R2" s="9">
        <v>13</v>
      </c>
      <c r="S2" s="9">
        <v>14</v>
      </c>
      <c r="T2" s="9">
        <v>15</v>
      </c>
      <c r="U2" s="9">
        <v>16</v>
      </c>
      <c r="V2" s="9">
        <v>17</v>
      </c>
      <c r="W2" s="9">
        <v>18</v>
      </c>
      <c r="X2" s="9">
        <v>19</v>
      </c>
      <c r="Y2" s="9">
        <v>20</v>
      </c>
      <c r="Z2" s="9">
        <v>21</v>
      </c>
      <c r="AA2" s="9">
        <v>22</v>
      </c>
      <c r="AB2" s="9">
        <v>23</v>
      </c>
      <c r="AC2" s="9">
        <v>24</v>
      </c>
      <c r="AD2" s="9">
        <v>25</v>
      </c>
      <c r="AE2" s="9">
        <v>26</v>
      </c>
      <c r="AF2" s="9">
        <v>27</v>
      </c>
      <c r="AG2" s="9">
        <v>28</v>
      </c>
      <c r="AH2" s="9">
        <v>29</v>
      </c>
      <c r="AI2" s="9">
        <v>30</v>
      </c>
    </row>
    <row r="3" spans="1:35">
      <c r="A3" s="11" t="s">
        <v>36</v>
      </c>
      <c r="B3" s="11" t="s">
        <v>9</v>
      </c>
      <c r="C3">
        <v>1.9E-2</v>
      </c>
      <c r="D3">
        <v>3000</v>
      </c>
      <c r="E3">
        <f>D3*C3</f>
        <v>57</v>
      </c>
      <c r="F3">
        <f>3000+(57*F2)</f>
        <v>3057</v>
      </c>
      <c r="G3">
        <f t="shared" ref="G3:AI3" si="0">3000+(57*G2)</f>
        <v>3114</v>
      </c>
      <c r="H3">
        <f t="shared" si="0"/>
        <v>3171</v>
      </c>
      <c r="I3">
        <f t="shared" si="0"/>
        <v>3228</v>
      </c>
      <c r="J3">
        <f t="shared" si="0"/>
        <v>3285</v>
      </c>
      <c r="K3">
        <f t="shared" si="0"/>
        <v>3342</v>
      </c>
      <c r="L3">
        <f t="shared" si="0"/>
        <v>3399</v>
      </c>
      <c r="M3">
        <f t="shared" si="0"/>
        <v>3456</v>
      </c>
      <c r="N3">
        <f t="shared" si="0"/>
        <v>3513</v>
      </c>
      <c r="O3">
        <f t="shared" si="0"/>
        <v>3570</v>
      </c>
      <c r="P3">
        <f t="shared" si="0"/>
        <v>3627</v>
      </c>
      <c r="Q3">
        <f t="shared" si="0"/>
        <v>3684</v>
      </c>
      <c r="R3">
        <f t="shared" si="0"/>
        <v>3741</v>
      </c>
      <c r="S3">
        <f t="shared" si="0"/>
        <v>3798</v>
      </c>
      <c r="T3">
        <f t="shared" si="0"/>
        <v>3855</v>
      </c>
      <c r="U3">
        <f t="shared" si="0"/>
        <v>3912</v>
      </c>
      <c r="V3">
        <f t="shared" si="0"/>
        <v>3969</v>
      </c>
      <c r="W3">
        <f t="shared" si="0"/>
        <v>4026</v>
      </c>
      <c r="X3">
        <f t="shared" si="0"/>
        <v>4083</v>
      </c>
      <c r="Y3">
        <f t="shared" si="0"/>
        <v>4140</v>
      </c>
      <c r="Z3">
        <f t="shared" si="0"/>
        <v>4197</v>
      </c>
      <c r="AA3">
        <f t="shared" si="0"/>
        <v>4254</v>
      </c>
      <c r="AB3">
        <f t="shared" si="0"/>
        <v>4311</v>
      </c>
      <c r="AC3">
        <f t="shared" si="0"/>
        <v>4368</v>
      </c>
      <c r="AD3">
        <f t="shared" si="0"/>
        <v>4425</v>
      </c>
      <c r="AE3">
        <f t="shared" si="0"/>
        <v>4482</v>
      </c>
      <c r="AF3">
        <f t="shared" si="0"/>
        <v>4539</v>
      </c>
      <c r="AG3">
        <f t="shared" si="0"/>
        <v>4596</v>
      </c>
      <c r="AH3">
        <f t="shared" si="0"/>
        <v>4653</v>
      </c>
      <c r="AI3">
        <f t="shared" si="0"/>
        <v>4710</v>
      </c>
    </row>
    <row r="4" spans="1:35">
      <c r="A4" s="11" t="s">
        <v>36</v>
      </c>
      <c r="B4" s="11" t="s">
        <v>9</v>
      </c>
      <c r="C4">
        <v>1.9E-2</v>
      </c>
      <c r="D4">
        <v>4000</v>
      </c>
      <c r="E4">
        <f>D4*C4</f>
        <v>76</v>
      </c>
      <c r="F4">
        <f>4000+(76*F2)</f>
        <v>4076</v>
      </c>
      <c r="G4">
        <f t="shared" ref="G4:AI4" si="1">4000+(76*G2)</f>
        <v>4152</v>
      </c>
      <c r="H4">
        <f t="shared" si="1"/>
        <v>4228</v>
      </c>
      <c r="I4">
        <f t="shared" si="1"/>
        <v>4304</v>
      </c>
      <c r="J4">
        <f t="shared" si="1"/>
        <v>4380</v>
      </c>
      <c r="K4">
        <f t="shared" si="1"/>
        <v>4456</v>
      </c>
      <c r="L4">
        <f t="shared" si="1"/>
        <v>4532</v>
      </c>
      <c r="M4">
        <f t="shared" si="1"/>
        <v>4608</v>
      </c>
      <c r="N4">
        <f t="shared" si="1"/>
        <v>4684</v>
      </c>
      <c r="O4">
        <f t="shared" si="1"/>
        <v>4760</v>
      </c>
      <c r="P4">
        <f t="shared" si="1"/>
        <v>4836</v>
      </c>
      <c r="Q4">
        <f t="shared" si="1"/>
        <v>4912</v>
      </c>
      <c r="R4">
        <f t="shared" si="1"/>
        <v>4988</v>
      </c>
      <c r="S4">
        <f t="shared" si="1"/>
        <v>5064</v>
      </c>
      <c r="T4">
        <f t="shared" si="1"/>
        <v>5140</v>
      </c>
      <c r="U4">
        <f t="shared" si="1"/>
        <v>5216</v>
      </c>
      <c r="V4">
        <f t="shared" si="1"/>
        <v>5292</v>
      </c>
      <c r="W4">
        <f t="shared" si="1"/>
        <v>5368</v>
      </c>
      <c r="X4">
        <f t="shared" si="1"/>
        <v>5444</v>
      </c>
      <c r="Y4">
        <f t="shared" si="1"/>
        <v>5520</v>
      </c>
      <c r="Z4">
        <f t="shared" si="1"/>
        <v>5596</v>
      </c>
      <c r="AA4">
        <f t="shared" si="1"/>
        <v>5672</v>
      </c>
      <c r="AB4">
        <f t="shared" si="1"/>
        <v>5748</v>
      </c>
      <c r="AC4">
        <f t="shared" si="1"/>
        <v>5824</v>
      </c>
      <c r="AD4">
        <f t="shared" si="1"/>
        <v>5900</v>
      </c>
      <c r="AE4">
        <f t="shared" si="1"/>
        <v>5976</v>
      </c>
      <c r="AF4">
        <f t="shared" si="1"/>
        <v>6052</v>
      </c>
      <c r="AG4">
        <f t="shared" si="1"/>
        <v>6128</v>
      </c>
      <c r="AH4">
        <f t="shared" si="1"/>
        <v>6204</v>
      </c>
      <c r="AI4">
        <f t="shared" si="1"/>
        <v>6280</v>
      </c>
    </row>
    <row r="5" spans="1:35">
      <c r="A5" s="11" t="s">
        <v>36</v>
      </c>
      <c r="B5" s="11" t="s">
        <v>9</v>
      </c>
      <c r="C5">
        <v>1.9E-2</v>
      </c>
      <c r="D5">
        <v>5000</v>
      </c>
      <c r="E5">
        <f>D5*C5</f>
        <v>95</v>
      </c>
      <c r="F5">
        <f>5000+(95*F2)</f>
        <v>5095</v>
      </c>
      <c r="G5">
        <f t="shared" ref="G5:AI5" si="2">5000+(95*G2)</f>
        <v>5190</v>
      </c>
      <c r="H5">
        <f t="shared" si="2"/>
        <v>5285</v>
      </c>
      <c r="I5">
        <f t="shared" si="2"/>
        <v>5380</v>
      </c>
      <c r="J5">
        <f t="shared" si="2"/>
        <v>5475</v>
      </c>
      <c r="K5">
        <f t="shared" si="2"/>
        <v>5570</v>
      </c>
      <c r="L5">
        <f t="shared" si="2"/>
        <v>5665</v>
      </c>
      <c r="M5">
        <f t="shared" si="2"/>
        <v>5760</v>
      </c>
      <c r="N5">
        <f t="shared" si="2"/>
        <v>5855</v>
      </c>
      <c r="O5">
        <f t="shared" si="2"/>
        <v>5950</v>
      </c>
      <c r="P5">
        <f t="shared" si="2"/>
        <v>6045</v>
      </c>
      <c r="Q5">
        <f t="shared" si="2"/>
        <v>6140</v>
      </c>
      <c r="R5">
        <f t="shared" si="2"/>
        <v>6235</v>
      </c>
      <c r="S5">
        <f t="shared" si="2"/>
        <v>6330</v>
      </c>
      <c r="T5">
        <f t="shared" si="2"/>
        <v>6425</v>
      </c>
      <c r="U5">
        <f t="shared" si="2"/>
        <v>6520</v>
      </c>
      <c r="V5">
        <f t="shared" si="2"/>
        <v>6615</v>
      </c>
      <c r="W5">
        <f t="shared" si="2"/>
        <v>6710</v>
      </c>
      <c r="X5">
        <f t="shared" si="2"/>
        <v>6805</v>
      </c>
      <c r="Y5">
        <f t="shared" si="2"/>
        <v>6900</v>
      </c>
      <c r="Z5">
        <f t="shared" si="2"/>
        <v>6995</v>
      </c>
      <c r="AA5">
        <f t="shared" si="2"/>
        <v>7090</v>
      </c>
      <c r="AB5">
        <f t="shared" si="2"/>
        <v>7185</v>
      </c>
      <c r="AC5">
        <f t="shared" si="2"/>
        <v>7280</v>
      </c>
      <c r="AD5">
        <f t="shared" si="2"/>
        <v>7375</v>
      </c>
      <c r="AE5">
        <f t="shared" si="2"/>
        <v>7470</v>
      </c>
      <c r="AF5">
        <f t="shared" si="2"/>
        <v>7565</v>
      </c>
      <c r="AG5">
        <f t="shared" si="2"/>
        <v>7660</v>
      </c>
      <c r="AH5">
        <f t="shared" si="2"/>
        <v>7755</v>
      </c>
      <c r="AI5">
        <f t="shared" si="2"/>
        <v>7850</v>
      </c>
    </row>
    <row r="6" spans="1:35">
      <c r="A6" s="11" t="s">
        <v>36</v>
      </c>
      <c r="B6" s="11" t="s">
        <v>9</v>
      </c>
      <c r="C6">
        <v>1.9E-2</v>
      </c>
      <c r="D6">
        <v>6000</v>
      </c>
      <c r="E6">
        <f>D6*C6</f>
        <v>114</v>
      </c>
      <c r="F6">
        <f>6000+(114*F2)</f>
        <v>6114</v>
      </c>
      <c r="G6">
        <f t="shared" ref="G6:AI6" si="3">6000+(114*G2)</f>
        <v>6228</v>
      </c>
      <c r="H6">
        <f t="shared" si="3"/>
        <v>6342</v>
      </c>
      <c r="I6">
        <f t="shared" si="3"/>
        <v>6456</v>
      </c>
      <c r="J6">
        <f t="shared" si="3"/>
        <v>6570</v>
      </c>
      <c r="K6">
        <f t="shared" si="3"/>
        <v>6684</v>
      </c>
      <c r="L6">
        <f t="shared" si="3"/>
        <v>6798</v>
      </c>
      <c r="M6">
        <f t="shared" si="3"/>
        <v>6912</v>
      </c>
      <c r="N6">
        <f t="shared" si="3"/>
        <v>7026</v>
      </c>
      <c r="O6">
        <f t="shared" si="3"/>
        <v>7140</v>
      </c>
      <c r="P6">
        <f t="shared" si="3"/>
        <v>7254</v>
      </c>
      <c r="Q6">
        <f t="shared" si="3"/>
        <v>7368</v>
      </c>
      <c r="R6">
        <f t="shared" si="3"/>
        <v>7482</v>
      </c>
      <c r="S6">
        <f t="shared" si="3"/>
        <v>7596</v>
      </c>
      <c r="T6">
        <f t="shared" si="3"/>
        <v>7710</v>
      </c>
      <c r="U6">
        <f t="shared" si="3"/>
        <v>7824</v>
      </c>
      <c r="V6">
        <f t="shared" si="3"/>
        <v>7938</v>
      </c>
      <c r="W6">
        <f t="shared" si="3"/>
        <v>8052</v>
      </c>
      <c r="X6">
        <f t="shared" si="3"/>
        <v>8166</v>
      </c>
      <c r="Y6">
        <f t="shared" si="3"/>
        <v>8280</v>
      </c>
      <c r="Z6">
        <f t="shared" si="3"/>
        <v>8394</v>
      </c>
      <c r="AA6">
        <f t="shared" si="3"/>
        <v>8508</v>
      </c>
      <c r="AB6">
        <f t="shared" si="3"/>
        <v>8622</v>
      </c>
      <c r="AC6">
        <f t="shared" si="3"/>
        <v>8736</v>
      </c>
      <c r="AD6">
        <f t="shared" si="3"/>
        <v>8850</v>
      </c>
      <c r="AE6">
        <f t="shared" si="3"/>
        <v>8964</v>
      </c>
      <c r="AF6">
        <f t="shared" si="3"/>
        <v>9078</v>
      </c>
      <c r="AG6">
        <f t="shared" si="3"/>
        <v>9192</v>
      </c>
      <c r="AH6">
        <f t="shared" si="3"/>
        <v>9306</v>
      </c>
      <c r="AI6">
        <f t="shared" si="3"/>
        <v>9420</v>
      </c>
    </row>
    <row r="7" spans="1:35">
      <c r="A7" s="11" t="s">
        <v>36</v>
      </c>
      <c r="B7" s="11" t="s">
        <v>9</v>
      </c>
      <c r="C7">
        <v>1.9E-2</v>
      </c>
      <c r="D7">
        <v>7000</v>
      </c>
      <c r="E7">
        <f t="shared" ref="E7:E13" si="4">D7*C7</f>
        <v>133</v>
      </c>
      <c r="F7">
        <f>7000+(133*F2)</f>
        <v>7133</v>
      </c>
      <c r="G7">
        <f t="shared" ref="G7:AI7" si="5">7000+(133*G2)</f>
        <v>7266</v>
      </c>
      <c r="H7">
        <f t="shared" si="5"/>
        <v>7399</v>
      </c>
      <c r="I7">
        <f t="shared" si="5"/>
        <v>7532</v>
      </c>
      <c r="J7">
        <f t="shared" si="5"/>
        <v>7665</v>
      </c>
      <c r="K7">
        <f t="shared" si="5"/>
        <v>7798</v>
      </c>
      <c r="L7">
        <f t="shared" si="5"/>
        <v>7931</v>
      </c>
      <c r="M7">
        <f t="shared" si="5"/>
        <v>8064</v>
      </c>
      <c r="N7">
        <f t="shared" si="5"/>
        <v>8197</v>
      </c>
      <c r="O7">
        <f t="shared" si="5"/>
        <v>8330</v>
      </c>
      <c r="P7">
        <f t="shared" si="5"/>
        <v>8463</v>
      </c>
      <c r="Q7">
        <f t="shared" si="5"/>
        <v>8596</v>
      </c>
      <c r="R7">
        <f t="shared" si="5"/>
        <v>8729</v>
      </c>
      <c r="S7">
        <f t="shared" si="5"/>
        <v>8862</v>
      </c>
      <c r="T7">
        <f t="shared" si="5"/>
        <v>8995</v>
      </c>
      <c r="U7">
        <f t="shared" si="5"/>
        <v>9128</v>
      </c>
      <c r="V7">
        <f t="shared" si="5"/>
        <v>9261</v>
      </c>
      <c r="W7">
        <f t="shared" si="5"/>
        <v>9394</v>
      </c>
      <c r="X7">
        <f t="shared" si="5"/>
        <v>9527</v>
      </c>
      <c r="Y7">
        <f t="shared" si="5"/>
        <v>9660</v>
      </c>
      <c r="Z7">
        <f t="shared" si="5"/>
        <v>9793</v>
      </c>
      <c r="AA7">
        <f t="shared" si="5"/>
        <v>9926</v>
      </c>
      <c r="AB7">
        <f t="shared" si="5"/>
        <v>10059</v>
      </c>
      <c r="AC7">
        <f t="shared" si="5"/>
        <v>10192</v>
      </c>
      <c r="AD7">
        <f t="shared" si="5"/>
        <v>10325</v>
      </c>
      <c r="AE7">
        <f t="shared" si="5"/>
        <v>10458</v>
      </c>
      <c r="AF7">
        <f t="shared" si="5"/>
        <v>10591</v>
      </c>
      <c r="AG7">
        <f t="shared" si="5"/>
        <v>10724</v>
      </c>
      <c r="AH7">
        <f t="shared" si="5"/>
        <v>10857</v>
      </c>
      <c r="AI7">
        <f t="shared" si="5"/>
        <v>10990</v>
      </c>
    </row>
    <row r="8" spans="1:35">
      <c r="A8" s="11" t="s">
        <v>36</v>
      </c>
      <c r="B8" s="11" t="s">
        <v>9</v>
      </c>
      <c r="C8">
        <v>1.9E-2</v>
      </c>
      <c r="D8">
        <v>8000</v>
      </c>
      <c r="E8">
        <f t="shared" si="4"/>
        <v>152</v>
      </c>
      <c r="F8">
        <f>8000+(152*F2)</f>
        <v>8152</v>
      </c>
      <c r="G8">
        <f t="shared" ref="G8:AI8" si="6">8000+(152*G2)</f>
        <v>8304</v>
      </c>
      <c r="H8">
        <f t="shared" si="6"/>
        <v>8456</v>
      </c>
      <c r="I8">
        <f t="shared" si="6"/>
        <v>8608</v>
      </c>
      <c r="J8">
        <f t="shared" si="6"/>
        <v>8760</v>
      </c>
      <c r="K8">
        <f t="shared" si="6"/>
        <v>8912</v>
      </c>
      <c r="L8">
        <f t="shared" si="6"/>
        <v>9064</v>
      </c>
      <c r="M8">
        <f t="shared" si="6"/>
        <v>9216</v>
      </c>
      <c r="N8">
        <f t="shared" si="6"/>
        <v>9368</v>
      </c>
      <c r="O8">
        <f t="shared" si="6"/>
        <v>9520</v>
      </c>
      <c r="P8">
        <f t="shared" si="6"/>
        <v>9672</v>
      </c>
      <c r="Q8">
        <f t="shared" si="6"/>
        <v>9824</v>
      </c>
      <c r="R8">
        <f t="shared" si="6"/>
        <v>9976</v>
      </c>
      <c r="S8">
        <f t="shared" si="6"/>
        <v>10128</v>
      </c>
      <c r="T8">
        <f t="shared" si="6"/>
        <v>10280</v>
      </c>
      <c r="U8">
        <f t="shared" si="6"/>
        <v>10432</v>
      </c>
      <c r="V8">
        <f t="shared" si="6"/>
        <v>10584</v>
      </c>
      <c r="W8">
        <f t="shared" si="6"/>
        <v>10736</v>
      </c>
      <c r="X8">
        <f t="shared" si="6"/>
        <v>10888</v>
      </c>
      <c r="Y8">
        <f t="shared" si="6"/>
        <v>11040</v>
      </c>
      <c r="Z8">
        <f t="shared" si="6"/>
        <v>11192</v>
      </c>
      <c r="AA8">
        <f t="shared" si="6"/>
        <v>11344</v>
      </c>
      <c r="AB8">
        <f t="shared" si="6"/>
        <v>11496</v>
      </c>
      <c r="AC8">
        <f t="shared" si="6"/>
        <v>11648</v>
      </c>
      <c r="AD8">
        <f t="shared" si="6"/>
        <v>11800</v>
      </c>
      <c r="AE8">
        <f t="shared" si="6"/>
        <v>11952</v>
      </c>
      <c r="AF8">
        <f t="shared" si="6"/>
        <v>12104</v>
      </c>
      <c r="AG8">
        <f t="shared" si="6"/>
        <v>12256</v>
      </c>
      <c r="AH8">
        <f t="shared" si="6"/>
        <v>12408</v>
      </c>
      <c r="AI8">
        <f t="shared" si="6"/>
        <v>12560</v>
      </c>
    </row>
    <row r="9" spans="1:35">
      <c r="A9" s="11" t="s">
        <v>36</v>
      </c>
      <c r="B9" s="11" t="s">
        <v>9</v>
      </c>
      <c r="C9">
        <v>1.9E-2</v>
      </c>
      <c r="D9">
        <v>9000</v>
      </c>
      <c r="E9">
        <f t="shared" si="4"/>
        <v>171</v>
      </c>
      <c r="F9">
        <f>9000+(171*F2)</f>
        <v>9171</v>
      </c>
      <c r="G9">
        <f t="shared" ref="G9:AI9" si="7">9000+(171*G2)</f>
        <v>9342</v>
      </c>
      <c r="H9">
        <f t="shared" si="7"/>
        <v>9513</v>
      </c>
      <c r="I9">
        <f t="shared" si="7"/>
        <v>9684</v>
      </c>
      <c r="J9">
        <f t="shared" si="7"/>
        <v>9855</v>
      </c>
      <c r="K9">
        <f t="shared" si="7"/>
        <v>10026</v>
      </c>
      <c r="L9">
        <f t="shared" si="7"/>
        <v>10197</v>
      </c>
      <c r="M9">
        <f t="shared" si="7"/>
        <v>10368</v>
      </c>
      <c r="N9">
        <f t="shared" si="7"/>
        <v>10539</v>
      </c>
      <c r="O9">
        <f t="shared" si="7"/>
        <v>10710</v>
      </c>
      <c r="P9">
        <f t="shared" si="7"/>
        <v>10881</v>
      </c>
      <c r="Q9">
        <f t="shared" si="7"/>
        <v>11052</v>
      </c>
      <c r="R9">
        <f t="shared" si="7"/>
        <v>11223</v>
      </c>
      <c r="S9">
        <f t="shared" si="7"/>
        <v>11394</v>
      </c>
      <c r="T9">
        <f t="shared" si="7"/>
        <v>11565</v>
      </c>
      <c r="U9">
        <f t="shared" si="7"/>
        <v>11736</v>
      </c>
      <c r="V9">
        <f t="shared" si="7"/>
        <v>11907</v>
      </c>
      <c r="W9">
        <f t="shared" si="7"/>
        <v>12078</v>
      </c>
      <c r="X9">
        <f t="shared" si="7"/>
        <v>12249</v>
      </c>
      <c r="Y9">
        <f t="shared" si="7"/>
        <v>12420</v>
      </c>
      <c r="Z9">
        <f t="shared" si="7"/>
        <v>12591</v>
      </c>
      <c r="AA9">
        <f t="shared" si="7"/>
        <v>12762</v>
      </c>
      <c r="AB9">
        <f t="shared" si="7"/>
        <v>12933</v>
      </c>
      <c r="AC9">
        <f t="shared" si="7"/>
        <v>13104</v>
      </c>
      <c r="AD9">
        <f t="shared" si="7"/>
        <v>13275</v>
      </c>
      <c r="AE9">
        <f t="shared" si="7"/>
        <v>13446</v>
      </c>
      <c r="AF9">
        <f t="shared" si="7"/>
        <v>13617</v>
      </c>
      <c r="AG9">
        <f t="shared" si="7"/>
        <v>13788</v>
      </c>
      <c r="AH9">
        <f t="shared" si="7"/>
        <v>13959</v>
      </c>
      <c r="AI9">
        <f t="shared" si="7"/>
        <v>14130</v>
      </c>
    </row>
    <row r="10" spans="1:35">
      <c r="A10" s="11" t="s">
        <v>36</v>
      </c>
      <c r="B10" s="11" t="s">
        <v>9</v>
      </c>
      <c r="C10">
        <v>1.9E-2</v>
      </c>
      <c r="D10">
        <v>10000</v>
      </c>
      <c r="E10">
        <f t="shared" si="4"/>
        <v>190</v>
      </c>
      <c r="F10">
        <f>10000+(190*F2)</f>
        <v>10190</v>
      </c>
      <c r="G10">
        <f t="shared" ref="G10:AI10" si="8">10000+(190*G2)</f>
        <v>10380</v>
      </c>
      <c r="H10">
        <f t="shared" si="8"/>
        <v>10570</v>
      </c>
      <c r="I10">
        <f t="shared" si="8"/>
        <v>10760</v>
      </c>
      <c r="J10">
        <f t="shared" si="8"/>
        <v>10950</v>
      </c>
      <c r="K10">
        <f t="shared" si="8"/>
        <v>11140</v>
      </c>
      <c r="L10">
        <f t="shared" si="8"/>
        <v>11330</v>
      </c>
      <c r="M10">
        <f t="shared" si="8"/>
        <v>11520</v>
      </c>
      <c r="N10">
        <f t="shared" si="8"/>
        <v>11710</v>
      </c>
      <c r="O10">
        <f t="shared" si="8"/>
        <v>11900</v>
      </c>
      <c r="P10">
        <f t="shared" si="8"/>
        <v>12090</v>
      </c>
      <c r="Q10">
        <f t="shared" si="8"/>
        <v>12280</v>
      </c>
      <c r="R10">
        <f t="shared" si="8"/>
        <v>12470</v>
      </c>
      <c r="S10">
        <f t="shared" si="8"/>
        <v>12660</v>
      </c>
      <c r="T10">
        <f t="shared" si="8"/>
        <v>12850</v>
      </c>
      <c r="U10">
        <f t="shared" si="8"/>
        <v>13040</v>
      </c>
      <c r="V10">
        <f t="shared" si="8"/>
        <v>13230</v>
      </c>
      <c r="W10">
        <f t="shared" si="8"/>
        <v>13420</v>
      </c>
      <c r="X10">
        <f t="shared" si="8"/>
        <v>13610</v>
      </c>
      <c r="Y10">
        <f t="shared" si="8"/>
        <v>13800</v>
      </c>
      <c r="Z10">
        <f t="shared" si="8"/>
        <v>13990</v>
      </c>
      <c r="AA10">
        <f t="shared" si="8"/>
        <v>14180</v>
      </c>
      <c r="AB10">
        <f t="shared" si="8"/>
        <v>14370</v>
      </c>
      <c r="AC10">
        <f t="shared" si="8"/>
        <v>14560</v>
      </c>
      <c r="AD10">
        <f t="shared" si="8"/>
        <v>14750</v>
      </c>
      <c r="AE10">
        <f t="shared" si="8"/>
        <v>14940</v>
      </c>
      <c r="AF10">
        <f t="shared" si="8"/>
        <v>15130</v>
      </c>
      <c r="AG10">
        <f t="shared" si="8"/>
        <v>15320</v>
      </c>
      <c r="AH10">
        <f t="shared" si="8"/>
        <v>15510</v>
      </c>
      <c r="AI10">
        <f t="shared" si="8"/>
        <v>15700</v>
      </c>
    </row>
    <row r="11" spans="1:35">
      <c r="A11" s="11" t="s">
        <v>36</v>
      </c>
      <c r="B11" s="11" t="s">
        <v>9</v>
      </c>
      <c r="C11">
        <v>1.9E-2</v>
      </c>
      <c r="D11">
        <v>11000</v>
      </c>
      <c r="E11">
        <f t="shared" si="4"/>
        <v>209</v>
      </c>
      <c r="F11">
        <f>11000+(209*F2)</f>
        <v>11209</v>
      </c>
      <c r="G11">
        <f t="shared" ref="G11:AI11" si="9">11000+(209*G2)</f>
        <v>11418</v>
      </c>
      <c r="H11">
        <f t="shared" si="9"/>
        <v>11627</v>
      </c>
      <c r="I11">
        <f t="shared" si="9"/>
        <v>11836</v>
      </c>
      <c r="J11">
        <f t="shared" si="9"/>
        <v>12045</v>
      </c>
      <c r="K11">
        <f t="shared" si="9"/>
        <v>12254</v>
      </c>
      <c r="L11">
        <f t="shared" si="9"/>
        <v>12463</v>
      </c>
      <c r="M11">
        <f t="shared" si="9"/>
        <v>12672</v>
      </c>
      <c r="N11">
        <f t="shared" si="9"/>
        <v>12881</v>
      </c>
      <c r="O11">
        <f t="shared" si="9"/>
        <v>13090</v>
      </c>
      <c r="P11">
        <f t="shared" si="9"/>
        <v>13299</v>
      </c>
      <c r="Q11">
        <f t="shared" si="9"/>
        <v>13508</v>
      </c>
      <c r="R11">
        <f t="shared" si="9"/>
        <v>13717</v>
      </c>
      <c r="S11">
        <f t="shared" si="9"/>
        <v>13926</v>
      </c>
      <c r="T11">
        <f t="shared" si="9"/>
        <v>14135</v>
      </c>
      <c r="U11">
        <f t="shared" si="9"/>
        <v>14344</v>
      </c>
      <c r="V11">
        <f t="shared" si="9"/>
        <v>14553</v>
      </c>
      <c r="W11">
        <f t="shared" si="9"/>
        <v>14762</v>
      </c>
      <c r="X11">
        <f t="shared" si="9"/>
        <v>14971</v>
      </c>
      <c r="Y11">
        <f t="shared" si="9"/>
        <v>15180</v>
      </c>
      <c r="Z11">
        <f t="shared" si="9"/>
        <v>15389</v>
      </c>
      <c r="AA11">
        <f t="shared" si="9"/>
        <v>15598</v>
      </c>
      <c r="AB11">
        <f t="shared" si="9"/>
        <v>15807</v>
      </c>
      <c r="AC11">
        <f t="shared" si="9"/>
        <v>16016</v>
      </c>
      <c r="AD11">
        <f t="shared" si="9"/>
        <v>16225</v>
      </c>
      <c r="AE11">
        <f t="shared" si="9"/>
        <v>16434</v>
      </c>
      <c r="AF11">
        <f t="shared" si="9"/>
        <v>16643</v>
      </c>
      <c r="AG11">
        <f t="shared" si="9"/>
        <v>16852</v>
      </c>
      <c r="AH11">
        <f t="shared" si="9"/>
        <v>17061</v>
      </c>
      <c r="AI11">
        <f t="shared" si="9"/>
        <v>17270</v>
      </c>
    </row>
    <row r="12" spans="1:35">
      <c r="A12" s="11" t="s">
        <v>36</v>
      </c>
      <c r="B12" s="11" t="s">
        <v>9</v>
      </c>
      <c r="C12">
        <v>1.9E-2</v>
      </c>
      <c r="D12">
        <v>12000</v>
      </c>
      <c r="E12">
        <f t="shared" si="4"/>
        <v>228</v>
      </c>
      <c r="F12">
        <f>12000+(228*F2)</f>
        <v>12228</v>
      </c>
      <c r="G12">
        <f t="shared" ref="G12:AI12" si="10">12000+(228*G2)</f>
        <v>12456</v>
      </c>
      <c r="H12">
        <f t="shared" si="10"/>
        <v>12684</v>
      </c>
      <c r="I12">
        <f t="shared" si="10"/>
        <v>12912</v>
      </c>
      <c r="J12">
        <f t="shared" si="10"/>
        <v>13140</v>
      </c>
      <c r="K12">
        <f t="shared" si="10"/>
        <v>13368</v>
      </c>
      <c r="L12">
        <f t="shared" si="10"/>
        <v>13596</v>
      </c>
      <c r="M12">
        <f t="shared" si="10"/>
        <v>13824</v>
      </c>
      <c r="N12">
        <f t="shared" si="10"/>
        <v>14052</v>
      </c>
      <c r="O12">
        <f t="shared" si="10"/>
        <v>14280</v>
      </c>
      <c r="P12">
        <f t="shared" si="10"/>
        <v>14508</v>
      </c>
      <c r="Q12">
        <f t="shared" si="10"/>
        <v>14736</v>
      </c>
      <c r="R12">
        <f t="shared" si="10"/>
        <v>14964</v>
      </c>
      <c r="S12">
        <f t="shared" si="10"/>
        <v>15192</v>
      </c>
      <c r="T12">
        <f t="shared" si="10"/>
        <v>15420</v>
      </c>
      <c r="U12">
        <f t="shared" si="10"/>
        <v>15648</v>
      </c>
      <c r="V12">
        <f t="shared" si="10"/>
        <v>15876</v>
      </c>
      <c r="W12">
        <f t="shared" si="10"/>
        <v>16104</v>
      </c>
      <c r="X12">
        <f t="shared" si="10"/>
        <v>16332</v>
      </c>
      <c r="Y12">
        <f t="shared" si="10"/>
        <v>16560</v>
      </c>
      <c r="Z12">
        <f t="shared" si="10"/>
        <v>16788</v>
      </c>
      <c r="AA12">
        <f t="shared" si="10"/>
        <v>17016</v>
      </c>
      <c r="AB12">
        <f t="shared" si="10"/>
        <v>17244</v>
      </c>
      <c r="AC12">
        <f t="shared" si="10"/>
        <v>17472</v>
      </c>
      <c r="AD12">
        <f t="shared" si="10"/>
        <v>17700</v>
      </c>
      <c r="AE12">
        <f t="shared" si="10"/>
        <v>17928</v>
      </c>
      <c r="AF12">
        <f t="shared" si="10"/>
        <v>18156</v>
      </c>
      <c r="AG12">
        <f t="shared" si="10"/>
        <v>18384</v>
      </c>
      <c r="AH12">
        <f t="shared" si="10"/>
        <v>18612</v>
      </c>
      <c r="AI12">
        <f t="shared" si="10"/>
        <v>18840</v>
      </c>
    </row>
    <row r="13" spans="1:35">
      <c r="A13" s="11" t="s">
        <v>36</v>
      </c>
      <c r="B13" s="11" t="s">
        <v>9</v>
      </c>
      <c r="C13">
        <v>1.9E-2</v>
      </c>
      <c r="D13">
        <v>13000</v>
      </c>
      <c r="E13">
        <f t="shared" si="4"/>
        <v>247</v>
      </c>
      <c r="F13">
        <f>13000+(247*F2)</f>
        <v>13247</v>
      </c>
      <c r="G13">
        <f t="shared" ref="G13:AI13" si="11">13000+(247*G2)</f>
        <v>13494</v>
      </c>
      <c r="H13">
        <f t="shared" si="11"/>
        <v>13741</v>
      </c>
      <c r="I13">
        <f t="shared" si="11"/>
        <v>13988</v>
      </c>
      <c r="J13">
        <f t="shared" si="11"/>
        <v>14235</v>
      </c>
      <c r="K13">
        <f t="shared" si="11"/>
        <v>14482</v>
      </c>
      <c r="L13">
        <f t="shared" si="11"/>
        <v>14729</v>
      </c>
      <c r="M13">
        <f t="shared" si="11"/>
        <v>14976</v>
      </c>
      <c r="N13">
        <f t="shared" si="11"/>
        <v>15223</v>
      </c>
      <c r="O13">
        <f t="shared" si="11"/>
        <v>15470</v>
      </c>
      <c r="P13">
        <f t="shared" si="11"/>
        <v>15717</v>
      </c>
      <c r="Q13">
        <f t="shared" si="11"/>
        <v>15964</v>
      </c>
      <c r="R13">
        <f t="shared" si="11"/>
        <v>16211</v>
      </c>
      <c r="S13">
        <f t="shared" si="11"/>
        <v>16458</v>
      </c>
      <c r="T13">
        <f t="shared" si="11"/>
        <v>16705</v>
      </c>
      <c r="U13">
        <f t="shared" si="11"/>
        <v>16952</v>
      </c>
      <c r="V13">
        <f t="shared" si="11"/>
        <v>17199</v>
      </c>
      <c r="W13">
        <f t="shared" si="11"/>
        <v>17446</v>
      </c>
      <c r="X13">
        <f t="shared" si="11"/>
        <v>17693</v>
      </c>
      <c r="Y13">
        <f t="shared" si="11"/>
        <v>17940</v>
      </c>
      <c r="Z13">
        <f t="shared" si="11"/>
        <v>18187</v>
      </c>
      <c r="AA13">
        <f t="shared" si="11"/>
        <v>18434</v>
      </c>
      <c r="AB13">
        <f t="shared" si="11"/>
        <v>18681</v>
      </c>
      <c r="AC13">
        <f t="shared" si="11"/>
        <v>18928</v>
      </c>
      <c r="AD13">
        <f t="shared" si="11"/>
        <v>19175</v>
      </c>
      <c r="AE13">
        <f t="shared" si="11"/>
        <v>19422</v>
      </c>
      <c r="AF13">
        <f t="shared" si="11"/>
        <v>19669</v>
      </c>
      <c r="AG13">
        <f t="shared" si="11"/>
        <v>19916</v>
      </c>
      <c r="AH13">
        <f t="shared" si="11"/>
        <v>20163</v>
      </c>
      <c r="AI13">
        <f t="shared" si="11"/>
        <v>20410</v>
      </c>
    </row>
    <row r="14" spans="1:35">
      <c r="A14" s="11" t="s">
        <v>36</v>
      </c>
      <c r="B14" s="11" t="s">
        <v>9</v>
      </c>
      <c r="C14">
        <v>1.9E-2</v>
      </c>
      <c r="D14">
        <v>14000</v>
      </c>
      <c r="E14">
        <f>D14*C14</f>
        <v>266</v>
      </c>
      <c r="F14">
        <f>14000+(266*F2)</f>
        <v>14266</v>
      </c>
      <c r="G14">
        <f t="shared" ref="G14:AI14" si="12">14000+(266*G2)</f>
        <v>14532</v>
      </c>
      <c r="H14">
        <f t="shared" si="12"/>
        <v>14798</v>
      </c>
      <c r="I14">
        <f t="shared" si="12"/>
        <v>15064</v>
      </c>
      <c r="J14">
        <f t="shared" si="12"/>
        <v>15330</v>
      </c>
      <c r="K14">
        <f t="shared" si="12"/>
        <v>15596</v>
      </c>
      <c r="L14">
        <f t="shared" si="12"/>
        <v>15862</v>
      </c>
      <c r="M14">
        <f t="shared" si="12"/>
        <v>16128</v>
      </c>
      <c r="N14">
        <f t="shared" si="12"/>
        <v>16394</v>
      </c>
      <c r="O14">
        <f t="shared" si="12"/>
        <v>16660</v>
      </c>
      <c r="P14">
        <f t="shared" si="12"/>
        <v>16926</v>
      </c>
      <c r="Q14">
        <f t="shared" si="12"/>
        <v>17192</v>
      </c>
      <c r="R14">
        <f t="shared" si="12"/>
        <v>17458</v>
      </c>
      <c r="S14">
        <f t="shared" si="12"/>
        <v>17724</v>
      </c>
      <c r="T14">
        <f t="shared" si="12"/>
        <v>17990</v>
      </c>
      <c r="U14">
        <f t="shared" si="12"/>
        <v>18256</v>
      </c>
      <c r="V14">
        <f t="shared" si="12"/>
        <v>18522</v>
      </c>
      <c r="W14">
        <f t="shared" si="12"/>
        <v>18788</v>
      </c>
      <c r="X14">
        <f t="shared" si="12"/>
        <v>19054</v>
      </c>
      <c r="Y14">
        <f t="shared" si="12"/>
        <v>19320</v>
      </c>
      <c r="Z14">
        <f t="shared" si="12"/>
        <v>19586</v>
      </c>
      <c r="AA14">
        <f t="shared" si="12"/>
        <v>19852</v>
      </c>
      <c r="AB14">
        <f t="shared" si="12"/>
        <v>20118</v>
      </c>
      <c r="AC14">
        <f t="shared" si="12"/>
        <v>20384</v>
      </c>
      <c r="AD14">
        <f t="shared" si="12"/>
        <v>20650</v>
      </c>
      <c r="AE14">
        <f t="shared" si="12"/>
        <v>20916</v>
      </c>
      <c r="AF14">
        <f t="shared" si="12"/>
        <v>21182</v>
      </c>
      <c r="AG14">
        <f t="shared" si="12"/>
        <v>21448</v>
      </c>
      <c r="AH14">
        <f t="shared" si="12"/>
        <v>21714</v>
      </c>
      <c r="AI14">
        <f t="shared" si="12"/>
        <v>21980</v>
      </c>
    </row>
  </sheetData>
  <mergeCells count="5">
    <mergeCell ref="A1:A2"/>
    <mergeCell ref="B1:B2"/>
    <mergeCell ref="D1:D2"/>
    <mergeCell ref="E1:E2"/>
    <mergeCell ref="F1:A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20</vt:i4>
      </vt:variant>
    </vt:vector>
  </HeadingPairs>
  <TitlesOfParts>
    <vt:vector size="20" baseType="lpstr">
      <vt:lpstr>ПСК</vt:lpstr>
      <vt:lpstr>УСЛОВИЯ</vt:lpstr>
      <vt:lpstr>1 обращение от 3000-14000</vt:lpstr>
      <vt:lpstr>1 обращение 15000-30000</vt:lpstr>
      <vt:lpstr>1 обращение от 15000-30000</vt:lpstr>
      <vt:lpstr>3 обращение от 3000-14000</vt:lpstr>
      <vt:lpstr>3 обращение 15000-30000</vt:lpstr>
      <vt:lpstr>3 обращение от 15000-30000</vt:lpstr>
      <vt:lpstr>4 обращение от 3000-14000</vt:lpstr>
      <vt:lpstr>4 обращение 15000- 30000</vt:lpstr>
      <vt:lpstr>4 обращение от 15000-30000</vt:lpstr>
      <vt:lpstr>5 обращение от 3000-14000</vt:lpstr>
      <vt:lpstr>5 обращение 15000-30000</vt:lpstr>
      <vt:lpstr>5 обращение от 15000-30000</vt:lpstr>
      <vt:lpstr>6 обращение 10000-14000</vt:lpstr>
      <vt:lpstr>6 обращение 15000-30000</vt:lpstr>
      <vt:lpstr>6 обращение от 15000-30000</vt:lpstr>
      <vt:lpstr>6 обращение 30000-50000 под 0,8</vt:lpstr>
      <vt:lpstr>7 обращение 30000-70000 под 0,8</vt:lpstr>
      <vt:lpstr>8 обращение 30000-100000 под0,8</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khorunzhina</dc:creator>
  <cp:lastModifiedBy>User</cp:lastModifiedBy>
  <cp:lastPrinted>2015-07-09T09:55:18Z</cp:lastPrinted>
  <dcterms:created xsi:type="dcterms:W3CDTF">2015-01-28T13:36:58Z</dcterms:created>
  <dcterms:modified xsi:type="dcterms:W3CDTF">2016-01-15T14:09:19Z</dcterms:modified>
</cp:coreProperties>
</file>