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90" windowWidth="19320" windowHeight="12330"/>
  </bookViews>
  <sheets>
    <sheet name="январь-февраль 2016" sheetId="1" r:id="rId1"/>
    <sheet name="март" sheetId="4" r:id="rId2"/>
    <sheet name="апрель" sheetId="5" r:id="rId3"/>
  </sheets>
  <definedNames>
    <definedName name="_xlnm._FilterDatabase" localSheetId="2" hidden="1">апрель!#REF!</definedName>
    <definedName name="_xlnm._FilterDatabase" localSheetId="1" hidden="1">март!#REF!</definedName>
    <definedName name="_xlnm._FilterDatabase" localSheetId="0" hidden="1">'январь-февраль 2016'!#REF!</definedName>
    <definedName name="_xlnm.Print_Area" localSheetId="2">апрель!$B$1:$F$186</definedName>
    <definedName name="_xlnm.Print_Area" localSheetId="1">март!$B$1:$F$186</definedName>
    <definedName name="_xlnm.Print_Area" localSheetId="0">'январь-февраль 2016'!$B$1:$BC$241</definedName>
  </definedNames>
  <calcPr calcId="144525"/>
</workbook>
</file>

<file path=xl/calcChain.xml><?xml version="1.0" encoding="utf-8"?>
<calcChain xmlns="http://schemas.openxmlformats.org/spreadsheetml/2006/main">
  <c r="BB239" i="1" l="1"/>
  <c r="BB240" i="1"/>
  <c r="F239" i="1"/>
  <c r="F240" i="1" s="1"/>
  <c r="BB23" i="1"/>
  <c r="BC26" i="1"/>
  <c r="BB26" i="1" s="1"/>
  <c r="BC27" i="1"/>
  <c r="BB27" i="1" s="1"/>
  <c r="BC28" i="1"/>
  <c r="BB28" i="1" s="1"/>
  <c r="BC29" i="1"/>
  <c r="BB29" i="1" s="1"/>
  <c r="BC30" i="1"/>
  <c r="BB30" i="1" s="1"/>
  <c r="BC31" i="1"/>
  <c r="BB31" i="1" s="1"/>
  <c r="BC32" i="1"/>
  <c r="BB32" i="1" s="1"/>
  <c r="BC33" i="1"/>
  <c r="BB33" i="1" s="1"/>
  <c r="BC34" i="1"/>
  <c r="BB34" i="1" s="1"/>
  <c r="BA26" i="1"/>
  <c r="BA27" i="1"/>
  <c r="BA28" i="1"/>
  <c r="BA29" i="1"/>
  <c r="BA30" i="1"/>
  <c r="BA31" i="1"/>
  <c r="BA32" i="1"/>
  <c r="BA33" i="1"/>
  <c r="BA34" i="1"/>
  <c r="BA25" i="1"/>
  <c r="G238" i="1"/>
  <c r="F238" i="1"/>
  <c r="BA18" i="1"/>
  <c r="BC18" i="1" s="1"/>
  <c r="BA19" i="1"/>
  <c r="BC19" i="1" s="1"/>
  <c r="BA20" i="1"/>
  <c r="BC20" i="1" s="1"/>
  <c r="BA21" i="1"/>
  <c r="BC21" i="1" s="1"/>
  <c r="BA22" i="1"/>
  <c r="BC22" i="1" s="1"/>
  <c r="BA23" i="1"/>
  <c r="BC23" i="1" s="1"/>
  <c r="BA24" i="1"/>
  <c r="BC24" i="1" s="1"/>
  <c r="BB24" i="1" s="1"/>
  <c r="BC25" i="1"/>
  <c r="BB25" i="1" s="1"/>
  <c r="BA35" i="1"/>
  <c r="F20" i="1"/>
  <c r="F84" i="1" l="1"/>
  <c r="F92" i="1" l="1"/>
  <c r="BA92" i="1"/>
  <c r="M92" i="1"/>
  <c r="O92" i="1" s="1"/>
  <c r="N92" i="1" l="1"/>
  <c r="M230" i="1"/>
  <c r="O230" i="1" s="1"/>
  <c r="M231" i="1"/>
  <c r="O231" i="1" s="1"/>
  <c r="M232" i="1"/>
  <c r="O232" i="1" s="1"/>
  <c r="M233" i="1"/>
  <c r="O233" i="1" s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191" i="1"/>
  <c r="BA192" i="1"/>
  <c r="BA193" i="1"/>
  <c r="BA194" i="1"/>
  <c r="BA195" i="1"/>
  <c r="BA196" i="1"/>
  <c r="BA197" i="1"/>
  <c r="F233" i="1"/>
  <c r="F232" i="1"/>
  <c r="F231" i="1"/>
  <c r="F230" i="1"/>
  <c r="N230" i="1" l="1"/>
  <c r="N232" i="1"/>
  <c r="N233" i="1"/>
  <c r="N231" i="1"/>
  <c r="M220" i="1"/>
  <c r="O220" i="1" s="1"/>
  <c r="F220" i="1"/>
  <c r="F228" i="1"/>
  <c r="M203" i="1"/>
  <c r="O203" i="1" s="1"/>
  <c r="M204" i="1"/>
  <c r="O204" i="1" s="1"/>
  <c r="N204" i="1" s="1"/>
  <c r="M205" i="1"/>
  <c r="O205" i="1" s="1"/>
  <c r="N205" i="1" s="1"/>
  <c r="M206" i="1"/>
  <c r="O206" i="1" s="1"/>
  <c r="M207" i="1"/>
  <c r="O207" i="1" s="1"/>
  <c r="M208" i="1"/>
  <c r="O208" i="1" s="1"/>
  <c r="M209" i="1"/>
  <c r="O209" i="1" s="1"/>
  <c r="M210" i="1"/>
  <c r="O210" i="1" s="1"/>
  <c r="M211" i="1"/>
  <c r="O211" i="1" s="1"/>
  <c r="M212" i="1"/>
  <c r="O212" i="1" s="1"/>
  <c r="M213" i="1"/>
  <c r="O213" i="1" s="1"/>
  <c r="M214" i="1"/>
  <c r="O214" i="1" s="1"/>
  <c r="M215" i="1"/>
  <c r="O215" i="1" s="1"/>
  <c r="M216" i="1"/>
  <c r="O216" i="1" s="1"/>
  <c r="M217" i="1"/>
  <c r="O217" i="1" s="1"/>
  <c r="M218" i="1"/>
  <c r="O218" i="1" s="1"/>
  <c r="M219" i="1"/>
  <c r="O219" i="1" s="1"/>
  <c r="M221" i="1"/>
  <c r="O221" i="1" s="1"/>
  <c r="N221" i="1" s="1"/>
  <c r="M222" i="1"/>
  <c r="O222" i="1" s="1"/>
  <c r="N222" i="1" s="1"/>
  <c r="M223" i="1"/>
  <c r="O223" i="1" s="1"/>
  <c r="M224" i="1"/>
  <c r="O224" i="1" s="1"/>
  <c r="M225" i="1"/>
  <c r="O225" i="1" s="1"/>
  <c r="M226" i="1"/>
  <c r="O226" i="1" s="1"/>
  <c r="M227" i="1"/>
  <c r="O227" i="1" s="1"/>
  <c r="M228" i="1"/>
  <c r="O228" i="1" s="1"/>
  <c r="M229" i="1"/>
  <c r="O229" i="1" s="1"/>
  <c r="M234" i="1"/>
  <c r="O234" i="1" s="1"/>
  <c r="M235" i="1"/>
  <c r="O235" i="1" s="1"/>
  <c r="M191" i="1"/>
  <c r="O191" i="1" s="1"/>
  <c r="M192" i="1"/>
  <c r="O192" i="1" s="1"/>
  <c r="N192" i="1" s="1"/>
  <c r="M193" i="1"/>
  <c r="O193" i="1" s="1"/>
  <c r="N193" i="1" s="1"/>
  <c r="M194" i="1"/>
  <c r="O194" i="1" s="1"/>
  <c r="N194" i="1" s="1"/>
  <c r="M195" i="1"/>
  <c r="O195" i="1" s="1"/>
  <c r="M196" i="1"/>
  <c r="O196" i="1" s="1"/>
  <c r="N196" i="1" s="1"/>
  <c r="M197" i="1"/>
  <c r="O197" i="1" s="1"/>
  <c r="N197" i="1" s="1"/>
  <c r="N216" i="1" l="1"/>
  <c r="N225" i="1"/>
  <c r="N208" i="1"/>
  <c r="N235" i="1"/>
  <c r="N227" i="1"/>
  <c r="N218" i="1"/>
  <c r="N214" i="1"/>
  <c r="N210" i="1"/>
  <c r="N234" i="1"/>
  <c r="N226" i="1"/>
  <c r="N213" i="1"/>
  <c r="N209" i="1"/>
  <c r="N228" i="1"/>
  <c r="N224" i="1"/>
  <c r="N219" i="1"/>
  <c r="N215" i="1"/>
  <c r="N211" i="1"/>
  <c r="N207" i="1"/>
  <c r="N203" i="1"/>
  <c r="N191" i="1"/>
  <c r="N195" i="1"/>
  <c r="N220" i="1"/>
  <c r="N229" i="1"/>
  <c r="N223" i="1"/>
  <c r="N217" i="1"/>
  <c r="N212" i="1"/>
  <c r="N206" i="1"/>
  <c r="F227" i="1"/>
  <c r="F226" i="1"/>
  <c r="F225" i="1"/>
  <c r="F224" i="1"/>
  <c r="F223" i="1"/>
  <c r="F222" i="1"/>
  <c r="F221" i="1"/>
  <c r="F219" i="1"/>
  <c r="F218" i="1"/>
  <c r="F217" i="1"/>
  <c r="F216" i="1"/>
  <c r="F215" i="1"/>
  <c r="F214" i="1"/>
  <c r="F213" i="1"/>
  <c r="BC92" i="1" l="1"/>
  <c r="BB92" i="1" s="1"/>
  <c r="BC230" i="1"/>
  <c r="BB230" i="1" s="1"/>
  <c r="BC231" i="1"/>
  <c r="BB231" i="1" s="1"/>
  <c r="BC232" i="1"/>
  <c r="BB232" i="1" s="1"/>
  <c r="BC233" i="1"/>
  <c r="BB233" i="1" s="1"/>
  <c r="F212" i="1"/>
  <c r="F211" i="1"/>
  <c r="F210" i="1"/>
  <c r="F208" i="1"/>
  <c r="F206" i="1"/>
  <c r="F205" i="1"/>
  <c r="F203" i="1"/>
  <c r="BC196" i="1" l="1"/>
  <c r="BB196" i="1" s="1"/>
  <c r="BC205" i="1"/>
  <c r="BB205" i="1" s="1"/>
  <c r="BC223" i="1"/>
  <c r="BB223" i="1" s="1"/>
  <c r="BC206" i="1"/>
  <c r="BB206" i="1" s="1"/>
  <c r="BC212" i="1"/>
  <c r="BB212" i="1" s="1"/>
  <c r="BC226" i="1"/>
  <c r="BB226" i="1" s="1"/>
  <c r="BC227" i="1"/>
  <c r="BB227" i="1" s="1"/>
  <c r="BC191" i="1"/>
  <c r="BB191" i="1" s="1"/>
  <c r="F235" i="1"/>
  <c r="F234" i="1"/>
  <c r="F229" i="1"/>
  <c r="F209" i="1"/>
  <c r="F207" i="1"/>
  <c r="F204" i="1"/>
  <c r="BC204" i="1" l="1"/>
  <c r="BB204" i="1" s="1"/>
  <c r="BC207" i="1"/>
  <c r="BB207" i="1" s="1"/>
  <c r="BC221" i="1"/>
  <c r="BB221" i="1" s="1"/>
  <c r="BC216" i="1"/>
  <c r="BB216" i="1" s="1"/>
  <c r="BC217" i="1"/>
  <c r="BB217" i="1" s="1"/>
  <c r="BC211" i="1"/>
  <c r="BB211" i="1" s="1"/>
  <c r="BC229" i="1"/>
  <c r="BB229" i="1" s="1"/>
  <c r="BC197" i="1"/>
  <c r="BB197" i="1" s="1"/>
  <c r="BC194" i="1"/>
  <c r="BB194" i="1" s="1"/>
  <c r="BC195" i="1"/>
  <c r="BB195" i="1" s="1"/>
  <c r="BC192" i="1"/>
  <c r="BB192" i="1" s="1"/>
  <c r="BC193" i="1"/>
  <c r="BB193" i="1" s="1"/>
  <c r="F197" i="1"/>
  <c r="F196" i="1"/>
  <c r="F195" i="1"/>
  <c r="F194" i="1"/>
  <c r="F193" i="1"/>
  <c r="F192" i="1"/>
  <c r="F191" i="1"/>
  <c r="BC225" i="1" l="1"/>
  <c r="BB225" i="1" s="1"/>
  <c r="BC208" i="1"/>
  <c r="BB208" i="1" s="1"/>
  <c r="BC228" i="1"/>
  <c r="BB228" i="1" s="1"/>
  <c r="BC222" i="1"/>
  <c r="BB222" i="1" s="1"/>
  <c r="BC209" i="1"/>
  <c r="BB209" i="1" s="1"/>
  <c r="BC235" i="1"/>
  <c r="BB235" i="1" s="1"/>
  <c r="BC215" i="1"/>
  <c r="BB215" i="1" s="1"/>
  <c r="BC210" i="1"/>
  <c r="BB210" i="1" s="1"/>
  <c r="BC214" i="1"/>
  <c r="BB214" i="1" s="1"/>
  <c r="BC213" i="1"/>
  <c r="BB213" i="1" s="1"/>
  <c r="BC234" i="1"/>
  <c r="BB234" i="1" s="1"/>
  <c r="BC219" i="1"/>
  <c r="BB219" i="1" s="1"/>
  <c r="BC220" i="1"/>
  <c r="BB220" i="1" s="1"/>
  <c r="BC203" i="1"/>
  <c r="BB203" i="1" s="1"/>
  <c r="BC224" i="1"/>
  <c r="BB224" i="1" s="1"/>
  <c r="BC218" i="1"/>
  <c r="BB218" i="1" s="1"/>
  <c r="N24" i="1"/>
  <c r="N25" i="1"/>
  <c r="BA238" i="1" l="1"/>
  <c r="BA237" i="1"/>
  <c r="BA236" i="1"/>
  <c r="BA202" i="1"/>
  <c r="BA201" i="1"/>
  <c r="BA200" i="1"/>
  <c r="BA199" i="1"/>
  <c r="BA198" i="1"/>
  <c r="BA190" i="1"/>
  <c r="BA189" i="1"/>
  <c r="BA188" i="1"/>
  <c r="BA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BA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BA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1" i="1"/>
  <c r="BA90" i="1"/>
  <c r="BA89" i="1"/>
  <c r="BA88" i="1"/>
  <c r="BA87" i="1"/>
  <c r="BA86" i="1"/>
  <c r="BA85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M148" i="1"/>
  <c r="O148" i="1" s="1"/>
  <c r="M149" i="1"/>
  <c r="O149" i="1" s="1"/>
  <c r="M150" i="1"/>
  <c r="O150" i="1" s="1"/>
  <c r="N150" i="1" s="1"/>
  <c r="M151" i="1"/>
  <c r="O151" i="1" s="1"/>
  <c r="N151" i="1" s="1"/>
  <c r="M152" i="1"/>
  <c r="O152" i="1" s="1"/>
  <c r="M153" i="1"/>
  <c r="O153" i="1" s="1"/>
  <c r="M154" i="1"/>
  <c r="O154" i="1" s="1"/>
  <c r="M155" i="1"/>
  <c r="O155" i="1" s="1"/>
  <c r="M156" i="1"/>
  <c r="O156" i="1" s="1"/>
  <c r="M157" i="1"/>
  <c r="O157" i="1" s="1"/>
  <c r="N157" i="1" s="1"/>
  <c r="M158" i="1"/>
  <c r="O158" i="1" s="1"/>
  <c r="N158" i="1" s="1"/>
  <c r="M159" i="1"/>
  <c r="O159" i="1" s="1"/>
  <c r="M160" i="1"/>
  <c r="O160" i="1" s="1"/>
  <c r="M161" i="1"/>
  <c r="O161" i="1" s="1"/>
  <c r="M162" i="1"/>
  <c r="O162" i="1" s="1"/>
  <c r="N162" i="1" s="1"/>
  <c r="M163" i="1"/>
  <c r="O163" i="1" s="1"/>
  <c r="N163" i="1" s="1"/>
  <c r="M164" i="1"/>
  <c r="O164" i="1" s="1"/>
  <c r="M165" i="1"/>
  <c r="O165" i="1" s="1"/>
  <c r="M166" i="1"/>
  <c r="O166" i="1" s="1"/>
  <c r="N166" i="1" s="1"/>
  <c r="M167" i="1"/>
  <c r="O167" i="1" s="1"/>
  <c r="N167" i="1" s="1"/>
  <c r="M168" i="1"/>
  <c r="O168" i="1" s="1"/>
  <c r="M169" i="1"/>
  <c r="O169" i="1" s="1"/>
  <c r="N169" i="1" s="1"/>
  <c r="M170" i="1"/>
  <c r="O170" i="1" s="1"/>
  <c r="M171" i="1"/>
  <c r="O171" i="1" s="1"/>
  <c r="M172" i="1"/>
  <c r="O172" i="1" s="1"/>
  <c r="M173" i="1"/>
  <c r="O173" i="1" s="1"/>
  <c r="M174" i="1"/>
  <c r="O174" i="1" s="1"/>
  <c r="N174" i="1" s="1"/>
  <c r="M175" i="1"/>
  <c r="O175" i="1" s="1"/>
  <c r="M176" i="1"/>
  <c r="O176" i="1" s="1"/>
  <c r="M177" i="1"/>
  <c r="O177" i="1" s="1"/>
  <c r="M178" i="1"/>
  <c r="O178" i="1" s="1"/>
  <c r="N178" i="1" s="1"/>
  <c r="M179" i="1"/>
  <c r="O179" i="1" s="1"/>
  <c r="N179" i="1" s="1"/>
  <c r="M180" i="1"/>
  <c r="O180" i="1" s="1"/>
  <c r="M181" i="1"/>
  <c r="O181" i="1" s="1"/>
  <c r="M182" i="1"/>
  <c r="O182" i="1" s="1"/>
  <c r="N182" i="1" s="1"/>
  <c r="M183" i="1"/>
  <c r="O183" i="1" s="1"/>
  <c r="N183" i="1" s="1"/>
  <c r="M184" i="1"/>
  <c r="O184" i="1" s="1"/>
  <c r="M185" i="1"/>
  <c r="O185" i="1" s="1"/>
  <c r="N185" i="1" s="1"/>
  <c r="M186" i="1"/>
  <c r="O186" i="1" s="1"/>
  <c r="M187" i="1"/>
  <c r="O187" i="1" s="1"/>
  <c r="M188" i="1"/>
  <c r="O188" i="1" s="1"/>
  <c r="M189" i="1"/>
  <c r="O189" i="1" s="1"/>
  <c r="M190" i="1"/>
  <c r="O190" i="1" s="1"/>
  <c r="M198" i="1"/>
  <c r="O198" i="1" s="1"/>
  <c r="M199" i="1"/>
  <c r="O199" i="1" s="1"/>
  <c r="M200" i="1"/>
  <c r="O200" i="1" s="1"/>
  <c r="N200" i="1" s="1"/>
  <c r="M201" i="1"/>
  <c r="O201" i="1" s="1"/>
  <c r="M202" i="1"/>
  <c r="O202" i="1" s="1"/>
  <c r="M236" i="1"/>
  <c r="O236" i="1" s="1"/>
  <c r="M237" i="1"/>
  <c r="O237" i="1" s="1"/>
  <c r="M238" i="1"/>
  <c r="M19" i="1"/>
  <c r="O19" i="1" s="1"/>
  <c r="N19" i="1" s="1"/>
  <c r="M20" i="1"/>
  <c r="O20" i="1" s="1"/>
  <c r="N20" i="1" s="1"/>
  <c r="M21" i="1"/>
  <c r="M22" i="1"/>
  <c r="M23" i="1"/>
  <c r="O23" i="1" s="1"/>
  <c r="N23" i="1" s="1"/>
  <c r="M24" i="1"/>
  <c r="M25" i="1"/>
  <c r="M26" i="1"/>
  <c r="O26" i="1" s="1"/>
  <c r="M27" i="1"/>
  <c r="O27" i="1" s="1"/>
  <c r="N27" i="1" s="1"/>
  <c r="M28" i="1"/>
  <c r="O28" i="1" s="1"/>
  <c r="M29" i="1"/>
  <c r="M30" i="1"/>
  <c r="M31" i="1"/>
  <c r="O31" i="1" s="1"/>
  <c r="N31" i="1" s="1"/>
  <c r="M32" i="1"/>
  <c r="O32" i="1" s="1"/>
  <c r="N32" i="1" s="1"/>
  <c r="M33" i="1"/>
  <c r="O33" i="1" s="1"/>
  <c r="N33" i="1" s="1"/>
  <c r="M34" i="1"/>
  <c r="O34" i="1" s="1"/>
  <c r="N34" i="1" s="1"/>
  <c r="M35" i="1"/>
  <c r="O35" i="1" s="1"/>
  <c r="N35" i="1" s="1"/>
  <c r="M36" i="1"/>
  <c r="O36" i="1" s="1"/>
  <c r="M37" i="1"/>
  <c r="O37" i="1" s="1"/>
  <c r="M38" i="1"/>
  <c r="O38" i="1" s="1"/>
  <c r="M39" i="1"/>
  <c r="O39" i="1" s="1"/>
  <c r="N39" i="1" s="1"/>
  <c r="M40" i="1"/>
  <c r="O40" i="1" s="1"/>
  <c r="N40" i="1" s="1"/>
  <c r="M41" i="1"/>
  <c r="O41" i="1" s="1"/>
  <c r="M42" i="1"/>
  <c r="O42" i="1" s="1"/>
  <c r="M43" i="1"/>
  <c r="O43" i="1" s="1"/>
  <c r="N43" i="1" s="1"/>
  <c r="M44" i="1"/>
  <c r="O44" i="1" s="1"/>
  <c r="N44" i="1" s="1"/>
  <c r="M45" i="1"/>
  <c r="O45" i="1" s="1"/>
  <c r="N45" i="1" s="1"/>
  <c r="M46" i="1"/>
  <c r="O46" i="1" s="1"/>
  <c r="M47" i="1"/>
  <c r="O47" i="1" s="1"/>
  <c r="N47" i="1" s="1"/>
  <c r="M48" i="1"/>
  <c r="O48" i="1" s="1"/>
  <c r="M49" i="1"/>
  <c r="O49" i="1" s="1"/>
  <c r="M50" i="1"/>
  <c r="O50" i="1" s="1"/>
  <c r="M51" i="1"/>
  <c r="O51" i="1" s="1"/>
  <c r="N51" i="1" s="1"/>
  <c r="M52" i="1"/>
  <c r="O52" i="1" s="1"/>
  <c r="M53" i="1"/>
  <c r="O53" i="1" s="1"/>
  <c r="M54" i="1"/>
  <c r="O54" i="1" s="1"/>
  <c r="N54" i="1" s="1"/>
  <c r="M55" i="1"/>
  <c r="O55" i="1" s="1"/>
  <c r="N55" i="1" s="1"/>
  <c r="M56" i="1"/>
  <c r="O56" i="1" s="1"/>
  <c r="N56" i="1" s="1"/>
  <c r="M57" i="1"/>
  <c r="O57" i="1" s="1"/>
  <c r="M58" i="1"/>
  <c r="O58" i="1" s="1"/>
  <c r="M59" i="1"/>
  <c r="O59" i="1" s="1"/>
  <c r="N59" i="1" s="1"/>
  <c r="M60" i="1"/>
  <c r="O60" i="1" s="1"/>
  <c r="N60" i="1" s="1"/>
  <c r="M61" i="1"/>
  <c r="O61" i="1" s="1"/>
  <c r="N61" i="1" s="1"/>
  <c r="M62" i="1"/>
  <c r="O62" i="1" s="1"/>
  <c r="M63" i="1"/>
  <c r="O63" i="1" s="1"/>
  <c r="N63" i="1" s="1"/>
  <c r="M64" i="1"/>
  <c r="O64" i="1" s="1"/>
  <c r="M65" i="1"/>
  <c r="O65" i="1" s="1"/>
  <c r="N65" i="1" s="1"/>
  <c r="M66" i="1"/>
  <c r="O66" i="1" s="1"/>
  <c r="N66" i="1" s="1"/>
  <c r="M67" i="1"/>
  <c r="O67" i="1" s="1"/>
  <c r="N67" i="1" s="1"/>
  <c r="M68" i="1"/>
  <c r="O68" i="1" s="1"/>
  <c r="M69" i="1"/>
  <c r="O69" i="1" s="1"/>
  <c r="M70" i="1"/>
  <c r="O70" i="1" s="1"/>
  <c r="M71" i="1"/>
  <c r="O71" i="1" s="1"/>
  <c r="N71" i="1" s="1"/>
  <c r="M72" i="1"/>
  <c r="O72" i="1" s="1"/>
  <c r="N72" i="1" s="1"/>
  <c r="M73" i="1"/>
  <c r="O73" i="1" s="1"/>
  <c r="M74" i="1"/>
  <c r="O74" i="1" s="1"/>
  <c r="M75" i="1"/>
  <c r="O75" i="1" s="1"/>
  <c r="N75" i="1" s="1"/>
  <c r="M76" i="1"/>
  <c r="O76" i="1" s="1"/>
  <c r="N76" i="1" s="1"/>
  <c r="M77" i="1"/>
  <c r="O77" i="1" s="1"/>
  <c r="N77" i="1" s="1"/>
  <c r="M78" i="1"/>
  <c r="O78" i="1" s="1"/>
  <c r="M79" i="1"/>
  <c r="O79" i="1" s="1"/>
  <c r="N79" i="1" s="1"/>
  <c r="M80" i="1"/>
  <c r="O80" i="1" s="1"/>
  <c r="M81" i="1"/>
  <c r="O81" i="1" s="1"/>
  <c r="M82" i="1"/>
  <c r="O82" i="1" s="1"/>
  <c r="M83" i="1"/>
  <c r="O83" i="1" s="1"/>
  <c r="N83" i="1" s="1"/>
  <c r="M85" i="1"/>
  <c r="O85" i="1" s="1"/>
  <c r="M86" i="1"/>
  <c r="O86" i="1" s="1"/>
  <c r="M87" i="1"/>
  <c r="O87" i="1" s="1"/>
  <c r="N87" i="1" s="1"/>
  <c r="M88" i="1"/>
  <c r="O88" i="1" s="1"/>
  <c r="N88" i="1" s="1"/>
  <c r="M89" i="1"/>
  <c r="O89" i="1" s="1"/>
  <c r="N89" i="1" s="1"/>
  <c r="M90" i="1"/>
  <c r="O90" i="1" s="1"/>
  <c r="M91" i="1"/>
  <c r="O91" i="1" s="1"/>
  <c r="M93" i="1"/>
  <c r="O93" i="1" s="1"/>
  <c r="N93" i="1" s="1"/>
  <c r="M94" i="1"/>
  <c r="O94" i="1" s="1"/>
  <c r="N94" i="1" s="1"/>
  <c r="M95" i="1"/>
  <c r="O95" i="1" s="1"/>
  <c r="N95" i="1" s="1"/>
  <c r="M96" i="1"/>
  <c r="O96" i="1" s="1"/>
  <c r="M97" i="1"/>
  <c r="O97" i="1" s="1"/>
  <c r="N97" i="1" s="1"/>
  <c r="M98" i="1"/>
  <c r="O98" i="1" s="1"/>
  <c r="M99" i="1"/>
  <c r="O99" i="1" s="1"/>
  <c r="N99" i="1" s="1"/>
  <c r="M100" i="1"/>
  <c r="O100" i="1" s="1"/>
  <c r="N100" i="1" s="1"/>
  <c r="M101" i="1"/>
  <c r="O101" i="1" s="1"/>
  <c r="N101" i="1" s="1"/>
  <c r="M102" i="1"/>
  <c r="O102" i="1" s="1"/>
  <c r="M103" i="1"/>
  <c r="O103" i="1" s="1"/>
  <c r="M104" i="1"/>
  <c r="O104" i="1" s="1"/>
  <c r="M105" i="1"/>
  <c r="O105" i="1" s="1"/>
  <c r="M106" i="1"/>
  <c r="O106" i="1" s="1"/>
  <c r="M107" i="1"/>
  <c r="O107" i="1" s="1"/>
  <c r="M108" i="1"/>
  <c r="O108" i="1" s="1"/>
  <c r="N108" i="1" s="1"/>
  <c r="M109" i="1"/>
  <c r="O109" i="1" s="1"/>
  <c r="N109" i="1" s="1"/>
  <c r="M110" i="1"/>
  <c r="O110" i="1" s="1"/>
  <c r="N110" i="1" s="1"/>
  <c r="M111" i="1"/>
  <c r="O111" i="1" s="1"/>
  <c r="M112" i="1"/>
  <c r="O112" i="1" s="1"/>
  <c r="N112" i="1" s="1"/>
  <c r="M113" i="1"/>
  <c r="O113" i="1" s="1"/>
  <c r="M114" i="1"/>
  <c r="O114" i="1" s="1"/>
  <c r="M115" i="1"/>
  <c r="O115" i="1" s="1"/>
  <c r="M116" i="1"/>
  <c r="O116" i="1" s="1"/>
  <c r="N116" i="1" s="1"/>
  <c r="M117" i="1"/>
  <c r="O117" i="1" s="1"/>
  <c r="M118" i="1"/>
  <c r="O118" i="1" s="1"/>
  <c r="M119" i="1"/>
  <c r="O119" i="1" s="1"/>
  <c r="N119" i="1" s="1"/>
  <c r="M120" i="1"/>
  <c r="O120" i="1" s="1"/>
  <c r="N120" i="1" s="1"/>
  <c r="M121" i="1"/>
  <c r="O121" i="1" s="1"/>
  <c r="M122" i="1"/>
  <c r="O122" i="1" s="1"/>
  <c r="M123" i="1"/>
  <c r="O123" i="1" s="1"/>
  <c r="M124" i="1"/>
  <c r="O124" i="1" s="1"/>
  <c r="N124" i="1" s="1"/>
  <c r="M125" i="1"/>
  <c r="O125" i="1" s="1"/>
  <c r="N125" i="1" s="1"/>
  <c r="M126" i="1"/>
  <c r="O126" i="1" s="1"/>
  <c r="N126" i="1" s="1"/>
  <c r="M127" i="1"/>
  <c r="O127" i="1" s="1"/>
  <c r="M128" i="1"/>
  <c r="O128" i="1" s="1"/>
  <c r="N128" i="1" s="1"/>
  <c r="M129" i="1"/>
  <c r="O129" i="1" s="1"/>
  <c r="M130" i="1"/>
  <c r="O130" i="1" s="1"/>
  <c r="N130" i="1" s="1"/>
  <c r="M131" i="1"/>
  <c r="O131" i="1" s="1"/>
  <c r="N131" i="1" s="1"/>
  <c r="M132" i="1"/>
  <c r="O132" i="1" s="1"/>
  <c r="N132" i="1" s="1"/>
  <c r="M133" i="1"/>
  <c r="O133" i="1" s="1"/>
  <c r="M134" i="1"/>
  <c r="O134" i="1" s="1"/>
  <c r="M135" i="1"/>
  <c r="O135" i="1" s="1"/>
  <c r="M136" i="1"/>
  <c r="O136" i="1" s="1"/>
  <c r="N136" i="1" s="1"/>
  <c r="M137" i="1"/>
  <c r="O137" i="1" s="1"/>
  <c r="N137" i="1" s="1"/>
  <c r="M138" i="1"/>
  <c r="O138" i="1" s="1"/>
  <c r="M139" i="1"/>
  <c r="O139" i="1" s="1"/>
  <c r="M140" i="1"/>
  <c r="O140" i="1" s="1"/>
  <c r="N140" i="1" s="1"/>
  <c r="M141" i="1"/>
  <c r="O141" i="1" s="1"/>
  <c r="N141" i="1" s="1"/>
  <c r="M142" i="1"/>
  <c r="O142" i="1" s="1"/>
  <c r="N142" i="1" s="1"/>
  <c r="M143" i="1"/>
  <c r="O143" i="1" s="1"/>
  <c r="M144" i="1"/>
  <c r="O144" i="1" s="1"/>
  <c r="N144" i="1" s="1"/>
  <c r="M145" i="1"/>
  <c r="O145" i="1" s="1"/>
  <c r="M146" i="1"/>
  <c r="O146" i="1" s="1"/>
  <c r="M147" i="1"/>
  <c r="O147" i="1" s="1"/>
  <c r="M18" i="1"/>
  <c r="O18" i="1" s="1"/>
  <c r="N18" i="1" s="1"/>
  <c r="N121" i="1" l="1"/>
  <c r="N117" i="1"/>
  <c r="N102" i="1"/>
  <c r="N98" i="1"/>
  <c r="N68" i="1"/>
  <c r="N64" i="1"/>
  <c r="N52" i="1"/>
  <c r="N48" i="1"/>
  <c r="N36" i="1"/>
  <c r="N28" i="1"/>
  <c r="N236" i="1"/>
  <c r="N188" i="1"/>
  <c r="N184" i="1"/>
  <c r="N180" i="1"/>
  <c r="N176" i="1"/>
  <c r="N172" i="1"/>
  <c r="N168" i="1"/>
  <c r="N164" i="1"/>
  <c r="N160" i="1"/>
  <c r="N156" i="1"/>
  <c r="N152" i="1"/>
  <c r="N148" i="1"/>
  <c r="N187" i="1"/>
  <c r="N175" i="1"/>
  <c r="N171" i="1"/>
  <c r="N159" i="1"/>
  <c r="N155" i="1"/>
  <c r="N123" i="1"/>
  <c r="N115" i="1"/>
  <c r="N96" i="1"/>
  <c r="N70" i="1"/>
  <c r="N62" i="1"/>
  <c r="N58" i="1"/>
  <c r="N50" i="1"/>
  <c r="N46" i="1"/>
  <c r="N42" i="1"/>
  <c r="N38" i="1"/>
  <c r="N26" i="1"/>
  <c r="N186" i="1"/>
  <c r="N170" i="1"/>
  <c r="N154" i="1"/>
  <c r="N122" i="1"/>
  <c r="N118" i="1"/>
  <c r="N114" i="1"/>
  <c r="N69" i="1"/>
  <c r="N57" i="1"/>
  <c r="N53" i="1"/>
  <c r="N49" i="1"/>
  <c r="N41" i="1"/>
  <c r="N37" i="1"/>
  <c r="N237" i="1"/>
  <c r="N181" i="1"/>
  <c r="N177" i="1"/>
  <c r="N173" i="1"/>
  <c r="N165" i="1"/>
  <c r="N161" i="1"/>
  <c r="N153" i="1"/>
  <c r="N149" i="1"/>
  <c r="N202" i="1"/>
  <c r="N201" i="1"/>
  <c r="N199" i="1"/>
  <c r="N198" i="1"/>
  <c r="N146" i="1"/>
  <c r="N138" i="1"/>
  <c r="N134" i="1"/>
  <c r="N145" i="1"/>
  <c r="N133" i="1"/>
  <c r="N129" i="1"/>
  <c r="N147" i="1"/>
  <c r="N143" i="1"/>
  <c r="N139" i="1"/>
  <c r="N135" i="1"/>
  <c r="N127" i="1"/>
  <c r="N73" i="1"/>
  <c r="N111" i="1"/>
  <c r="N107" i="1"/>
  <c r="N104" i="1"/>
  <c r="N106" i="1"/>
  <c r="N103" i="1"/>
  <c r="N113" i="1"/>
  <c r="N105" i="1"/>
  <c r="N90" i="1"/>
  <c r="N91" i="1"/>
  <c r="N86" i="1"/>
  <c r="N85" i="1"/>
  <c r="N80" i="1"/>
  <c r="N82" i="1"/>
  <c r="N78" i="1"/>
  <c r="N74" i="1"/>
  <c r="N81" i="1"/>
  <c r="N190" i="1"/>
  <c r="N189" i="1"/>
  <c r="O30" i="1"/>
  <c r="O29" i="1"/>
  <c r="O21" i="1"/>
  <c r="O22" i="1"/>
  <c r="F8" i="1"/>
  <c r="F9" i="1"/>
  <c r="F10" i="1"/>
  <c r="F11" i="1"/>
  <c r="F12" i="1"/>
  <c r="F13" i="1"/>
  <c r="F14" i="1"/>
  <c r="F15" i="1"/>
  <c r="F16" i="1"/>
  <c r="F17" i="1"/>
  <c r="F7" i="1"/>
  <c r="F18" i="1"/>
  <c r="F19" i="1"/>
  <c r="F21" i="1"/>
  <c r="F22" i="1"/>
  <c r="F23" i="1"/>
  <c r="F24" i="1"/>
  <c r="F25" i="1"/>
  <c r="F26" i="1"/>
  <c r="F27" i="1"/>
  <c r="F28" i="1"/>
  <c r="F29" i="1"/>
  <c r="N29" i="1" l="1"/>
  <c r="N30" i="1"/>
  <c r="N22" i="1"/>
  <c r="N21" i="1"/>
  <c r="E187" i="5"/>
  <c r="F184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187" i="4"/>
  <c r="F184" i="4"/>
  <c r="E184" i="4" s="1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V239" i="1" l="1"/>
  <c r="V240" i="1" s="1"/>
  <c r="E185" i="5"/>
  <c r="E186" i="5" s="1"/>
  <c r="E185" i="4"/>
  <c r="E186" i="4" s="1"/>
  <c r="BC148" i="1" l="1"/>
  <c r="BB148" i="1" s="1"/>
  <c r="BC99" i="1"/>
  <c r="BB99" i="1" s="1"/>
  <c r="BC66" i="1"/>
  <c r="BB66" i="1" s="1"/>
  <c r="BC48" i="1"/>
  <c r="BB48" i="1" s="1"/>
  <c r="BC114" i="1"/>
  <c r="BB114" i="1" s="1"/>
  <c r="BC100" i="1"/>
  <c r="BB100" i="1" s="1"/>
  <c r="BC98" i="1"/>
  <c r="BB98" i="1" s="1"/>
  <c r="BB20" i="1"/>
  <c r="BC117" i="1"/>
  <c r="BB117" i="1" s="1"/>
  <c r="BC102" i="1"/>
  <c r="BB102" i="1" s="1"/>
  <c r="BB19" i="1"/>
  <c r="BC122" i="1"/>
  <c r="BB122" i="1" s="1"/>
  <c r="BC121" i="1"/>
  <c r="BB121" i="1" s="1"/>
  <c r="BC40" i="1"/>
  <c r="BB40" i="1" s="1"/>
  <c r="BC118" i="1"/>
  <c r="BB118" i="1" s="1"/>
  <c r="BB18" i="1"/>
  <c r="BC65" i="1"/>
  <c r="BB65" i="1" s="1"/>
  <c r="BC44" i="1"/>
  <c r="BB44" i="1" s="1"/>
  <c r="BC69" i="1"/>
  <c r="BB69" i="1" s="1"/>
  <c r="BC62" i="1"/>
  <c r="BB62" i="1" s="1"/>
  <c r="BC50" i="1"/>
  <c r="BB50" i="1" s="1"/>
  <c r="BC123" i="1"/>
  <c r="BB123" i="1" s="1"/>
  <c r="BC56" i="1"/>
  <c r="BB56" i="1" s="1"/>
  <c r="BC72" i="1"/>
  <c r="BB72" i="1" s="1"/>
  <c r="BC96" i="1"/>
  <c r="BB96" i="1" s="1"/>
  <c r="BC37" i="1"/>
  <c r="BB37" i="1" s="1"/>
  <c r="BC46" i="1"/>
  <c r="BB46" i="1" s="1"/>
  <c r="BC64" i="1"/>
  <c r="BB64" i="1" s="1"/>
  <c r="BC42" i="1"/>
  <c r="BB42" i="1" s="1"/>
  <c r="BC61" i="1"/>
  <c r="BB61" i="1" s="1"/>
  <c r="BC41" i="1"/>
  <c r="BB41" i="1" s="1"/>
  <c r="BC95" i="1"/>
  <c r="BB95" i="1" s="1"/>
  <c r="BC125" i="1"/>
  <c r="BB125" i="1" s="1"/>
  <c r="BC45" i="1"/>
  <c r="BB45" i="1" s="1"/>
  <c r="BC147" i="1"/>
  <c r="BB147" i="1" s="1"/>
  <c r="BC146" i="1"/>
  <c r="BB146" i="1" s="1"/>
  <c r="BC134" i="1"/>
  <c r="BB134" i="1" s="1"/>
  <c r="BC129" i="1"/>
  <c r="BB129" i="1" s="1"/>
  <c r="BC143" i="1"/>
  <c r="BB143" i="1" s="1"/>
  <c r="BC131" i="1"/>
  <c r="BB131" i="1" s="1"/>
  <c r="BC127" i="1"/>
  <c r="BB127" i="1" s="1"/>
  <c r="BC135" i="1"/>
  <c r="BB135" i="1" s="1"/>
  <c r="BC137" i="1"/>
  <c r="BB137" i="1" s="1"/>
  <c r="BC145" i="1"/>
  <c r="BB145" i="1" s="1"/>
  <c r="BC133" i="1"/>
  <c r="BB133" i="1" s="1"/>
  <c r="BC141" i="1"/>
  <c r="BB141" i="1" s="1"/>
  <c r="BC138" i="1"/>
  <c r="BB138" i="1" s="1"/>
  <c r="BC130" i="1"/>
  <c r="BB130" i="1" s="1"/>
  <c r="BC142" i="1"/>
  <c r="BB142" i="1" s="1"/>
  <c r="BC73" i="1"/>
  <c r="BB73" i="1" s="1"/>
  <c r="BC54" i="1"/>
  <c r="BB54" i="1" s="1"/>
  <c r="BC53" i="1"/>
  <c r="BB53" i="1" s="1"/>
  <c r="BC52" i="1"/>
  <c r="BB52" i="1" s="1"/>
  <c r="BC105" i="1"/>
  <c r="BB105" i="1" s="1"/>
  <c r="BC110" i="1"/>
  <c r="BB110" i="1" s="1"/>
  <c r="BC111" i="1"/>
  <c r="BB111" i="1" s="1"/>
  <c r="BC107" i="1"/>
  <c r="BB107" i="1" s="1"/>
  <c r="BC103" i="1"/>
  <c r="BB103" i="1" s="1"/>
  <c r="BC106" i="1"/>
  <c r="BB106" i="1" s="1"/>
  <c r="BC109" i="1"/>
  <c r="BB109" i="1" s="1"/>
  <c r="BC104" i="1"/>
  <c r="BB104" i="1" s="1"/>
  <c r="BC113" i="1"/>
  <c r="BB113" i="1" s="1"/>
  <c r="BC90" i="1"/>
  <c r="BB90" i="1" s="1"/>
  <c r="BC91" i="1"/>
  <c r="BB91" i="1" s="1"/>
  <c r="BC94" i="1"/>
  <c r="BB94" i="1" s="1"/>
  <c r="BC89" i="1"/>
  <c r="BB89" i="1" s="1"/>
  <c r="BC76" i="1"/>
  <c r="BB76" i="1" s="1"/>
  <c r="BC80" i="1"/>
  <c r="BB80" i="1" s="1"/>
  <c r="BC86" i="1"/>
  <c r="BB86" i="1" s="1"/>
  <c r="BC87" i="1"/>
  <c r="BB87" i="1" s="1"/>
  <c r="BC81" i="1"/>
  <c r="BB81" i="1" s="1"/>
  <c r="BC74" i="1"/>
  <c r="BB74" i="1" s="1"/>
  <c r="BC78" i="1"/>
  <c r="BB78" i="1" s="1"/>
  <c r="BC85" i="1"/>
  <c r="BB85" i="1" s="1"/>
  <c r="BC77" i="1"/>
  <c r="BB77" i="1" s="1"/>
  <c r="BC159" i="1"/>
  <c r="BB159" i="1" s="1"/>
  <c r="BC168" i="1"/>
  <c r="BB168" i="1" s="1"/>
  <c r="BC174" i="1"/>
  <c r="BB174" i="1" s="1"/>
  <c r="BC156" i="1"/>
  <c r="BB156" i="1" s="1"/>
  <c r="BC150" i="1"/>
  <c r="BB150" i="1" s="1"/>
  <c r="BC201" i="1"/>
  <c r="BB201" i="1" s="1"/>
  <c r="BC160" i="1"/>
  <c r="BB160" i="1" s="1"/>
  <c r="BC181" i="1"/>
  <c r="BB181" i="1" s="1"/>
  <c r="BC169" i="1"/>
  <c r="BB169" i="1" s="1"/>
  <c r="BC187" i="1"/>
  <c r="BB187" i="1" s="1"/>
  <c r="BC236" i="1"/>
  <c r="BB236" i="1" s="1"/>
  <c r="BC161" i="1"/>
  <c r="BB161" i="1" s="1"/>
  <c r="BC153" i="1"/>
  <c r="BB153" i="1" s="1"/>
  <c r="BC152" i="1"/>
  <c r="BB152" i="1" s="1"/>
  <c r="BC237" i="1"/>
  <c r="BB237" i="1" s="1"/>
  <c r="BC202" i="1"/>
  <c r="BB202" i="1" s="1"/>
  <c r="BC173" i="1"/>
  <c r="BB173" i="1" s="1"/>
  <c r="BC170" i="1"/>
  <c r="BB170" i="1" s="1"/>
  <c r="BC183" i="1"/>
  <c r="BB183" i="1" s="1"/>
  <c r="BC149" i="1"/>
  <c r="BB149" i="1" s="1"/>
  <c r="BC162" i="1"/>
  <c r="BB162" i="1" s="1"/>
  <c r="BC171" i="1"/>
  <c r="BB171" i="1" s="1"/>
  <c r="BC180" i="1"/>
  <c r="BB180" i="1" s="1"/>
  <c r="BC166" i="1"/>
  <c r="BB166" i="1" s="1"/>
  <c r="BC178" i="1"/>
  <c r="BB178" i="1" s="1"/>
  <c r="BC198" i="1"/>
  <c r="BB198" i="1" s="1"/>
  <c r="BC165" i="1"/>
  <c r="BB165" i="1" s="1"/>
  <c r="BC179" i="1"/>
  <c r="BB179" i="1" s="1"/>
  <c r="BC188" i="1"/>
  <c r="BB188" i="1" s="1"/>
  <c r="BC177" i="1"/>
  <c r="BB177" i="1" s="1"/>
  <c r="BC167" i="1"/>
  <c r="BB167" i="1" s="1"/>
  <c r="BC199" i="1"/>
  <c r="BB199" i="1" s="1"/>
  <c r="BC190" i="1"/>
  <c r="BB190" i="1" s="1"/>
  <c r="BC155" i="1"/>
  <c r="BB155" i="1" s="1"/>
  <c r="BC164" i="1"/>
  <c r="BB164" i="1" s="1"/>
  <c r="BC189" i="1"/>
  <c r="BB189" i="1" s="1"/>
  <c r="BC186" i="1"/>
  <c r="BB186" i="1" s="1"/>
  <c r="BC175" i="1"/>
  <c r="BB175" i="1" s="1"/>
  <c r="BC184" i="1"/>
  <c r="BB184" i="1" s="1"/>
  <c r="BC163" i="1"/>
  <c r="BB163" i="1" s="1"/>
  <c r="BC172" i="1"/>
  <c r="BB172" i="1" s="1"/>
  <c r="BC182" i="1"/>
  <c r="BB182" i="1" s="1"/>
  <c r="BC151" i="1"/>
  <c r="BB151" i="1" s="1"/>
  <c r="BC176" i="1"/>
  <c r="BB176" i="1" s="1"/>
  <c r="BC158" i="1"/>
  <c r="BB158" i="1" s="1"/>
  <c r="BC185" i="1"/>
  <c r="BB185" i="1" s="1"/>
  <c r="BC157" i="1"/>
  <c r="BB157" i="1" s="1"/>
  <c r="BC154" i="1"/>
  <c r="BB154" i="1" s="1"/>
  <c r="BC200" i="1"/>
  <c r="BB200" i="1" s="1"/>
  <c r="F120" i="1"/>
  <c r="AD239" i="1" l="1"/>
  <c r="AD240" i="1" s="1"/>
  <c r="BC55" i="1"/>
  <c r="BB55" i="1" s="1"/>
  <c r="BC119" i="1"/>
  <c r="BB119" i="1" s="1"/>
  <c r="BC63" i="1"/>
  <c r="BB63" i="1" s="1"/>
  <c r="BC68" i="1"/>
  <c r="BB68" i="1" s="1"/>
  <c r="BC124" i="1"/>
  <c r="BB124" i="1" s="1"/>
  <c r="BC58" i="1"/>
  <c r="BB58" i="1" s="1"/>
  <c r="BC71" i="1"/>
  <c r="BB71" i="1" s="1"/>
  <c r="BC36" i="1"/>
  <c r="BB36" i="1" s="1"/>
  <c r="BC35" i="1"/>
  <c r="BB35" i="1" s="1"/>
  <c r="BC116" i="1"/>
  <c r="BB116" i="1" s="1"/>
  <c r="BC47" i="1"/>
  <c r="BB47" i="1" s="1"/>
  <c r="BC57" i="1"/>
  <c r="BB57" i="1" s="1"/>
  <c r="BC120" i="1"/>
  <c r="BB120" i="1" s="1"/>
  <c r="BC43" i="1"/>
  <c r="BB43" i="1" s="1"/>
  <c r="BC97" i="1"/>
  <c r="BB97" i="1" s="1"/>
  <c r="BC60" i="1"/>
  <c r="BB60" i="1" s="1"/>
  <c r="BC51" i="1"/>
  <c r="BB51" i="1" s="1"/>
  <c r="BC70" i="1"/>
  <c r="BB70" i="1" s="1"/>
  <c r="BC101" i="1"/>
  <c r="BB101" i="1" s="1"/>
  <c r="BC49" i="1"/>
  <c r="BB49" i="1" s="1"/>
  <c r="BC115" i="1"/>
  <c r="BB115" i="1" s="1"/>
  <c r="BC59" i="1"/>
  <c r="BB59" i="1" s="1"/>
  <c r="BC38" i="1"/>
  <c r="BB38" i="1" s="1"/>
  <c r="BC39" i="1"/>
  <c r="BB39" i="1" s="1"/>
  <c r="BC126" i="1"/>
  <c r="BB126" i="1" s="1"/>
  <c r="BC132" i="1"/>
  <c r="BB132" i="1" s="1"/>
  <c r="BC136" i="1"/>
  <c r="BB136" i="1" s="1"/>
  <c r="BC139" i="1"/>
  <c r="BB139" i="1" s="1"/>
  <c r="BC144" i="1"/>
  <c r="BB144" i="1" s="1"/>
  <c r="BC128" i="1"/>
  <c r="BB128" i="1" s="1"/>
  <c r="BC140" i="1"/>
  <c r="BB140" i="1" s="1"/>
  <c r="BB22" i="1"/>
  <c r="BB21" i="1"/>
  <c r="BC67" i="1"/>
  <c r="BB67" i="1" s="1"/>
  <c r="BC112" i="1"/>
  <c r="BB112" i="1" s="1"/>
  <c r="BC108" i="1"/>
  <c r="BB108" i="1" s="1"/>
  <c r="BC88" i="1"/>
  <c r="BB88" i="1" s="1"/>
  <c r="BC93" i="1"/>
  <c r="BB93" i="1" s="1"/>
  <c r="BC83" i="1"/>
  <c r="BB83" i="1" s="1"/>
  <c r="BC75" i="1"/>
  <c r="BB75" i="1" s="1"/>
  <c r="BC82" i="1"/>
  <c r="BB82" i="1" s="1"/>
  <c r="BC79" i="1"/>
  <c r="BB79" i="1" s="1"/>
  <c r="AL239" i="1"/>
  <c r="AL240" i="1" s="1"/>
  <c r="F200" i="1"/>
  <c r="F199" i="1"/>
  <c r="F198" i="1"/>
  <c r="F190" i="1"/>
  <c r="F189" i="1"/>
  <c r="F188" i="1"/>
  <c r="F187" i="1"/>
  <c r="F186" i="1"/>
  <c r="F185" i="1"/>
  <c r="F184" i="1"/>
  <c r="F183" i="1"/>
  <c r="F18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BC238" i="1" l="1"/>
  <c r="BB238" i="1" s="1"/>
  <c r="AT239" i="1"/>
  <c r="AT240" i="1" s="1"/>
  <c r="F174" i="1"/>
  <c r="F173" i="1"/>
  <c r="F172" i="1"/>
  <c r="F157" i="1"/>
  <c r="F156" i="1"/>
  <c r="F155" i="1"/>
  <c r="F154" i="1"/>
  <c r="F153" i="1"/>
  <c r="F152" i="1"/>
  <c r="F151" i="1"/>
  <c r="F150" i="1"/>
  <c r="F149" i="1"/>
  <c r="F148" i="1"/>
  <c r="F180" i="1"/>
  <c r="F179" i="1"/>
  <c r="F178" i="1"/>
  <c r="F177" i="1"/>
  <c r="F176" i="1"/>
  <c r="F175" i="1"/>
  <c r="F202" i="1"/>
  <c r="F201" i="1"/>
  <c r="F181" i="1"/>
  <c r="F237" i="1"/>
  <c r="F236" i="1"/>
  <c r="O238" i="1" l="1"/>
  <c r="N238" i="1" s="1"/>
  <c r="N239" i="1" s="1"/>
  <c r="N240" i="1" s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1" i="1"/>
  <c r="F90" i="1"/>
  <c r="F89" i="1"/>
  <c r="F88" i="1"/>
  <c r="F87" i="1"/>
  <c r="F86" i="1"/>
  <c r="F85" i="1"/>
  <c r="F83" i="1"/>
  <c r="F82" i="1"/>
  <c r="F81" i="1"/>
  <c r="F80" i="1"/>
  <c r="F79" i="1"/>
  <c r="F78" i="1"/>
  <c r="F77" i="1"/>
  <c r="F76" i="1"/>
  <c r="F75" i="1"/>
  <c r="F74" i="1"/>
  <c r="F73" i="1"/>
  <c r="F40" i="1"/>
  <c r="F30" i="1" l="1"/>
  <c r="F31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G7" i="1" l="1"/>
</calcChain>
</file>

<file path=xl/sharedStrings.xml><?xml version="1.0" encoding="utf-8"?>
<sst xmlns="http://schemas.openxmlformats.org/spreadsheetml/2006/main" count="651" uniqueCount="252">
  <si>
    <t>Наименование товара</t>
  </si>
  <si>
    <t>Итого:</t>
  </si>
  <si>
    <t>ЦКС.064.92.015 (48-МСК.01-51.110)</t>
  </si>
  <si>
    <t>ЦКС.1150.61.068 (СПАН.685661.012) дав.</t>
  </si>
  <si>
    <t>ЦКС.1150.61.066-07 (СПАН.685661.013-07) дав.</t>
  </si>
  <si>
    <t>ЦКС.064.25.021 (12-МСК.00-50.100)</t>
  </si>
  <si>
    <t>ЦКС.981.61.040 (ЕУ5.434.040) дав.</t>
  </si>
  <si>
    <t>ЦКС.981.61.040 (ЕУ5.434.040-01) дав.</t>
  </si>
  <si>
    <t>ЦКС.064.61.101 (28-ПРН.02-51.010)</t>
  </si>
  <si>
    <t>ЦКС.685611.207-01 (ИНЕС.685631.173-17)</t>
  </si>
  <si>
    <t>ЦКС.901.22.084 (ИЛПГ.685613.139)</t>
  </si>
  <si>
    <t>ЦКС.965.12.107 (КОО1-00.00.300Б)</t>
  </si>
  <si>
    <t>ЦКС.965.12.107-04 (КОО1-00.00.300Б-04)</t>
  </si>
  <si>
    <t>ЦКС.965.12.107-16</t>
  </si>
  <si>
    <t>ЦКС.555.45.086-03 (Провод НВ-4 0,2, 80мм, корич.)</t>
  </si>
  <si>
    <t>ЦКС.555.45.086-06 (Провод НВ-4 0,2, 130мм, белый)</t>
  </si>
  <si>
    <t>ЦКС.555.45.086-07 (Провод НВ-4 0,2, 100мм, черн.)</t>
  </si>
  <si>
    <t>ЦКС.555.45.086-09 (Провод НВ-4 0,2, 80мм, красный)</t>
  </si>
  <si>
    <t>ЦКС.555.45.086-14 (Провод НВ-4 0,2, 130мм, зеленый)</t>
  </si>
  <si>
    <t>ЦКС.555.45.233 (Провод НВ-4 0,2, 100мм, фиолетовый)</t>
  </si>
  <si>
    <t>ЦКС.584.21.111-09 (ZAA174WR 9)</t>
  </si>
  <si>
    <t>ЦКС.584.21.112-01 (ZAA174WW 1)</t>
  </si>
  <si>
    <t>ЦКС.584.21.116-31 (ZAA175P 31)</t>
  </si>
  <si>
    <t>ЦКС.584.21.116-37 (ZAA175P 37)</t>
  </si>
  <si>
    <t>ЦКС.584.21.116-41 (ZAA175P 41)</t>
  </si>
  <si>
    <t>ЦКС.584.21.116-42 (ZAA175P 42)</t>
  </si>
  <si>
    <t>ЦКС.584.21.116-45 (ZAA175P 45)</t>
  </si>
  <si>
    <t>ЦКС.584.21.117-202 (ZAA174VY 202)</t>
  </si>
  <si>
    <t>ЦКС.584.21.118-105 (ZAA174WZ 105)</t>
  </si>
  <si>
    <t>ЦКС.584.21.118-16 (ZAA174WZ 16)</t>
  </si>
  <si>
    <t>ЦКС.584.21.118-53 (ZAA174WZ 53)</t>
  </si>
  <si>
    <t>ЦКС.584.21.118-75 (ZAA174WZ 75)</t>
  </si>
  <si>
    <t>ЦКС.584.21.208-02 (ZAA174TP 2)</t>
  </si>
  <si>
    <t>ЦКС.584.21.208-03 (ZAA174TP 3)</t>
  </si>
  <si>
    <t>ЦКС.584.21.428-02 (ZCA174YY 02)</t>
  </si>
  <si>
    <t>ЦКС.584.21.428-03 (ZCA174YY 03)</t>
  </si>
  <si>
    <t>ЦКС.584.21.428-12 (ZCA174YY 12)</t>
  </si>
  <si>
    <t>ЦКС.584.21.428-13 (ZCA174YY 13)</t>
  </si>
  <si>
    <t>ЦКС.584.21.429-12 (ZCA174YZ 12)</t>
  </si>
  <si>
    <t>ЦКС.584.21.429-13 (ZCA174YZ 13)</t>
  </si>
  <si>
    <t>ЦКС.584.21.624-01 (ZAA174AAC 1)</t>
  </si>
  <si>
    <t>ЦКС.584.21.624-02 (ZAA174AAC 2)</t>
  </si>
  <si>
    <t>ЦКС.584.21.624-03 (ZAA174AAC 3)</t>
  </si>
  <si>
    <t>ЦКС.584.31.012-100 (ZAA174AY 100)</t>
  </si>
  <si>
    <t>ЦКС.584.31.012-47 (ZAA174AY 47)</t>
  </si>
  <si>
    <t>ЦКС.584.31.012-99 (ZAA174AY 99)</t>
  </si>
  <si>
    <t>ЦКС.584.31.013-15 (ZAA174BS 15)</t>
  </si>
  <si>
    <t>ЦКС.584.31.016-09 (ZAA174LV 09)</t>
  </si>
  <si>
    <t>ЦКС.584.31.025-01 (ZAA174RT 01)</t>
  </si>
  <si>
    <t>ЦКС.584.31.026-02 (ZAA174TY 02)</t>
  </si>
  <si>
    <t>ЦКС.584.31.030-03 (ZAA174XP 03)</t>
  </si>
  <si>
    <t>ЦКС.584.31.079 (ZAA174ZR1)</t>
  </si>
  <si>
    <t>ЦКС.584.31.079-02 (ZAA174ZR3)</t>
  </si>
  <si>
    <t>ЦКС.584.31.079-03 (ZAA174ZR4)</t>
  </si>
  <si>
    <t>ЦКС.584.45.181 (Z3021832_1) Кабель ПВС 2х0,75, 2,2 м</t>
  </si>
  <si>
    <t>норма времени на 1 изделие(в сек)</t>
  </si>
  <si>
    <t>ЦКС.072.21.080 (ИНЕС.685631.223)</t>
  </si>
  <si>
    <t>ЦКС.072.21.081 (ИНЕС.685631.224)</t>
  </si>
  <si>
    <t>ЦКС.685611.206-02 (ИНЕС.685631.173-04)</t>
  </si>
  <si>
    <t>ЦКС.685611.206-03 (ИНЕС.685631.173-07)</t>
  </si>
  <si>
    <t>ЦКС.685611.206-04 (ИНЕС.685631.173-08)</t>
  </si>
  <si>
    <t>ЦКС.685611.206-08 (ИНЕС.685631.173-20)</t>
  </si>
  <si>
    <t>ЦКС.685611.207 (ИНЕС.685631.173-01)</t>
  </si>
  <si>
    <t>ЦКС.685611.207-02 (ИНЕС.685631.173-21)</t>
  </si>
  <si>
    <t>ЦКС.685611.207-04 (ИНЕС.685631.173-23)</t>
  </si>
  <si>
    <t>ЦКС.685611.207-05 (ИНЕС.685631.173-24)</t>
  </si>
  <si>
    <t>ЦКС.685611.207-07 (ИНЕС.685631.173-12)</t>
  </si>
  <si>
    <t>ЦКС.685611.207-10 (ИНЕС.685631.173-29)</t>
  </si>
  <si>
    <t>ЦКС.685611.207-11 (ИНЕС.685631.173-30)</t>
  </si>
  <si>
    <t>ЦКС.315.11.010</t>
  </si>
  <si>
    <t>ЦКС.315.11.010-01</t>
  </si>
  <si>
    <t>ЦКС.315.11.010-02</t>
  </si>
  <si>
    <t>ЦКС.1089.11.118</t>
  </si>
  <si>
    <t>ЦКС.1195.21.611-15 (СЛГК.685621.002-15) дав.</t>
  </si>
  <si>
    <t>ЦКС.1195.21.611-10 (СЛГК.685621.002-10) дав.</t>
  </si>
  <si>
    <t>ЦКС.979.21.648 (C003-BD2)</t>
  </si>
  <si>
    <t>ЦКС.979.21.649 (C003-HE)</t>
  </si>
  <si>
    <t>ЦКС.979.21.650 (C003-DMT20x4)</t>
  </si>
  <si>
    <t>ЦКС.979.21.651 (C003-R2)</t>
  </si>
  <si>
    <t>ЦКС.979.21.652 (C003-BS1)</t>
  </si>
  <si>
    <t>ЦКС.979.21.653 (C003-PW5)</t>
  </si>
  <si>
    <t>ЦКС.979.21.654 (C003-PWIN)</t>
  </si>
  <si>
    <t>ЦКС.979.21.655 (C003-BATTL)</t>
  </si>
  <si>
    <t>ЦКС.1072.12.120 (4433510.00)</t>
  </si>
  <si>
    <t>ЦКС.1039.21.455</t>
  </si>
  <si>
    <t>ЦКС.689.11.135 (Провод МГТФ 0,2, 115 мм) ГЭН-114</t>
  </si>
  <si>
    <t>кабельная сборка из дав. Материала(пилотные образцы)</t>
  </si>
  <si>
    <t>ЦКС.765.45.149-11 (Провод ПГВА 0,5, розов., 500 мм) дав.</t>
  </si>
  <si>
    <t>ЦКС.765.45.225-07 (Провод НВ-4 0,35, серый 500 мм) (дав.)</t>
  </si>
  <si>
    <t>ЦКС.765.45.225-09 (Провод НВ-4 0,35, черный 500 мм) (дав.)</t>
  </si>
  <si>
    <t>ЦКС.765.45.225-04 (Провод НВ-4 0,35, зеленый 500 мм) (дав.)</t>
  </si>
  <si>
    <t>ЦКС.765.45.225-02 (Провод НВ-4 0,35, красн., 500 мм) (дав.)</t>
  </si>
  <si>
    <t>ЦКС.765.45.225-05 (Провод НВ-4 0,35, коричневый 500 мм) (дав.)</t>
  </si>
  <si>
    <t>ЦКС.765.45.225-06 (Провод НВ-4 0,35, оранжевый 500 мм) (дав.)</t>
  </si>
  <si>
    <t>ЦКС.765.45.225-08 (Провод НВ-4 0,35, фиолетовый 500 мм) (дав.)</t>
  </si>
  <si>
    <t>ЦКС.765.45.225-10 (Провод НВ-4 0,35, белый 500 мм) (дав.)</t>
  </si>
  <si>
    <t>ЦКС.765.45.225-11 (Провод НВ-4 0,35, синий 500 мм) (дав.)</t>
  </si>
  <si>
    <t>ЦКС.765.45.225-03 (Провод НВ-4 0,35, желтый 500 мм) (дав.)</t>
  </si>
  <si>
    <t>ЦКС.1260.31.92-01 (Кабель ДТ A) дав.</t>
  </si>
  <si>
    <t>ЦКС.1260.31.92-02 (Кабель ДТ B) дав.</t>
  </si>
  <si>
    <t>ЦКС.1260.31.92-03 (Кабель ДТ C) дав.</t>
  </si>
  <si>
    <t>ЦКС.1260.31.92-04 (Кабель ДТ E) дав.</t>
  </si>
  <si>
    <t>ЦКС.1260.31.92-05 (Кабель ДТ G) дав.</t>
  </si>
  <si>
    <t>ЦКС.1260.32.003 (Кабель ГГС-F) дав.</t>
  </si>
  <si>
    <t>ЦКС.1260.32.002 (Кабель ГГС-D) дав.</t>
  </si>
  <si>
    <t>ЦКС.1260.32.004 (Кабель ГГС-H) дав.</t>
  </si>
  <si>
    <t>ЦКС.1150.25.033 (СПАН.685625.005) дав.</t>
  </si>
  <si>
    <t>ЦКС.1150.26.016 (СПАН.685626.008) дав.</t>
  </si>
  <si>
    <t>ЦКС.1150.27.002 (СПАН.685627.002) дав. изм.1</t>
  </si>
  <si>
    <t>ЦКС.1150.27.003 (СПАН.685627.003) дав.</t>
  </si>
  <si>
    <t>ЦКС.1150.27.004 (СПАН.685627.004) дав.</t>
  </si>
  <si>
    <t>ЦКС.1150.27.007 (СПАН.685627.007) дав. изм.1</t>
  </si>
  <si>
    <t>ЦКС.1150.22.105 (СПАН.685622.001) дав.</t>
  </si>
  <si>
    <t>ЦКС.1150.22.106 (СПАН.685622.065) дав. изм.1</t>
  </si>
  <si>
    <t>ЦКС.1150.24.035 (СПАН.685624.002) дав.</t>
  </si>
  <si>
    <t>ЦКС.1150.25.031 (СПАН.685625.003) дав.</t>
  </si>
  <si>
    <t>ЦКС.1150.25.032 (СПАН.685625.004) дав.</t>
  </si>
  <si>
    <t>ЦКС.1300.21.658-02 Сборка кабельная (Удлинитель 5м) дав. изм.2 (с большими разъемами)</t>
  </si>
  <si>
    <t>ЦКС.1300.21.658-03 Сборка кабельная (Удлинитель 10м) дав. изм.2 (с большими разъемами)</t>
  </si>
  <si>
    <t>ЦКС.1300.21.658-07 Сборка кабельная (Удлинитель 15м) дав. изм.2 (с большими разъемами)</t>
  </si>
  <si>
    <t>ЦКС.765.45.149 (Провод ПГВА 0,5, желт., 500 мм) дав. БУ изм.1</t>
  </si>
  <si>
    <t>ЦКС.765.45.149-01 (Провод ПГВА 0,5, коричн., 500 мм) дав. БУ</t>
  </si>
  <si>
    <t>ЦКС.765.45.149-02 (Провод ПГВА 0,5, зелен., 500 мм) дав. БУ</t>
  </si>
  <si>
    <t>ЦКС.765.45.149-04 (Провод ПГВА 0,5, красн., 500 мм) дав. БУ</t>
  </si>
  <si>
    <t>ЦКС.765.45.149-05 (Провод ПГВА 0,5, оранж., 500 мм) дав. БУ</t>
  </si>
  <si>
    <t>ЦКС.765.45.149-07 (Провод ПГВА 0,5, черн., 500 мм) дав. БУ</t>
  </si>
  <si>
    <t>ЦКС.765.45.149-09 (Провод ПГВА 0,75, фиолет., 500 мм) дав. БУ</t>
  </si>
  <si>
    <t>ЦКС.765.45.149-10 (Провод ПГВА 0,75, син., 500 мм) дав. БУ</t>
  </si>
  <si>
    <t>Предъявление в ОТК , упаковка</t>
  </si>
  <si>
    <t>время (часы)</t>
  </si>
  <si>
    <t>Итого: январь-февраль с 18.01.2016       /30 р.д - 240ч/ч</t>
  </si>
  <si>
    <t>ЦКС.352.25.004-01 (РАМГ.685611.047-01)</t>
  </si>
  <si>
    <t>ЦКС.584.21.428-04 (ZCA174YY 04)</t>
  </si>
  <si>
    <t>ЦКС.584.21.428-09 (ZCA174YY 09)</t>
  </si>
  <si>
    <t>ЦКС.584.21.429-03 (ZCA174YZ 03)</t>
  </si>
  <si>
    <t>ЦКС.584.21.429-08 (ZCA174YZ 08)</t>
  </si>
  <si>
    <t>ЦКС.584.31.016-07 (ZAA174LV 07)</t>
  </si>
  <si>
    <t>№ заказа,если взят в работу</t>
  </si>
  <si>
    <t>ЦКС.685611.207-07 (ИНЕС.685631.173-12)</t>
  </si>
  <si>
    <t>ЦКС.685611.207-06 (ИНЕС.685631.173-25)</t>
  </si>
  <si>
    <t>ЦКС.685611.207-01 (ИНЕС.685631.173-17)</t>
  </si>
  <si>
    <t>ЦКС.685611.207-04 (ИНЕС.685631.173-23)</t>
  </si>
  <si>
    <t>ЦКС.584.21.111-03 (ZAA174WR 3)</t>
  </si>
  <si>
    <t>ЦКС.584.21.428-05 (ZCA174YY 05)</t>
  </si>
  <si>
    <t>ЦКС.584.21.428-10 (ZCA174YY 10)</t>
  </si>
  <si>
    <t>ЦКС.584.21.116-18 (ZAA175P 18)</t>
  </si>
  <si>
    <t>ЦКС.584.21.428-08 (ZCA174YY 08)</t>
  </si>
  <si>
    <t>ЦКС.584.31.016-08 (ZAA174LV 08)</t>
  </si>
  <si>
    <t>ЦКС.584.21.429-09 (ZCA174YZ 09)</t>
  </si>
  <si>
    <t>ЦКС.584.21.429-04 (ZCA174YZ 04)</t>
  </si>
  <si>
    <t>ЦКС.584.21.429-10 (ZCA174YZ 10)</t>
  </si>
  <si>
    <t>ЦКС.584.45.181-02 (Z3021832_2) Кабель ПВС 2х0,75, 1,5 м</t>
  </si>
  <si>
    <t>ЦКС.584.31.026-06 (ZAA174TY 06)</t>
  </si>
  <si>
    <t>ЦКС.584.21.624-04 (ZAA174AAC 4)</t>
  </si>
  <si>
    <t>ЦКС.584.21.109-01 (ZAA174WX 1)</t>
  </si>
  <si>
    <t>ЦКС.531.21.191-02 (Кабель L160-4.8-4.8-R)</t>
  </si>
  <si>
    <t>ЦКС.531.21.191-03 (Кабель L160-4.8-4.8-B)</t>
  </si>
  <si>
    <t>ЦКС.531.21.191-04 (Кабель L80-4.8-6.3)</t>
  </si>
  <si>
    <t>ЦКС.531.21.158 (Кабель PHU-4 - PHU-4)</t>
  </si>
  <si>
    <t>ЦКС.531.21.191 (Кабель PHU3-2х4,8-120)</t>
  </si>
  <si>
    <t>ЦКС.531.21.191-01 (Кабель L80-4.8-4.8-R)</t>
  </si>
  <si>
    <t>ЦКС.1150.21.556 (СПАН.685621.011) дав.</t>
  </si>
  <si>
    <t>ЦКС.531.11.053 (Кабель для 29 Тех) (дав)</t>
  </si>
  <si>
    <t>Итого процент выработки на конец январь-февраль (кол-во часов Е-185/ факт.отраб.время(табель учета раб.времени))</t>
  </si>
  <si>
    <t>кол-во по заказам с 01.03.2016</t>
  </si>
  <si>
    <t>кол-во по заказам с 01.04.2016</t>
  </si>
  <si>
    <t>кол-во изделий        по заказам с 18.01.2016</t>
  </si>
  <si>
    <t>№заказа указан, если заказ взят в пр-во</t>
  </si>
  <si>
    <t>норма времени на 1 изделие                (в сек)</t>
  </si>
  <si>
    <t xml:space="preserve">общее время  (в часах)   </t>
  </si>
  <si>
    <t>Наименование товара    (синий цвет - в работе, зеленый цвет - заказ выполнен, желтый цвет-заказ не подтвержден, розовый цвет - итог)</t>
  </si>
  <si>
    <t>месяц</t>
  </si>
  <si>
    <t>кол-во р/д</t>
  </si>
  <si>
    <t>кол-во р/ч</t>
  </si>
  <si>
    <t>январь - 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</si>
  <si>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</si>
  <si>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</si>
  <si>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</si>
  <si>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</si>
  <si>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</si>
  <si>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</si>
  <si>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</si>
  <si>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</si>
  <si>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</si>
  <si>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</si>
  <si>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требуемая численность</t>
  </si>
  <si>
    <t>Итого: январь-февраль с 18.01.2016       /35 р.д - 280ч/ч</t>
  </si>
  <si>
    <t>3 неделя</t>
  </si>
  <si>
    <t>осталось в работе</t>
  </si>
  <si>
    <t>итого за неделю</t>
  </si>
  <si>
    <t>3.02.2016.</t>
  </si>
  <si>
    <t>осталось в работе на 8.02.16</t>
  </si>
  <si>
    <t>осталось в работе на 1.02.2016</t>
  </si>
  <si>
    <t>осталось в работе на 25.01.2016</t>
  </si>
  <si>
    <t>осталось в работе на 15.02.2016</t>
  </si>
  <si>
    <t>осталось в работе на 22.02.2016</t>
  </si>
  <si>
    <t>выпуск ГП</t>
  </si>
  <si>
    <t>общее время на остаток</t>
  </si>
  <si>
    <t>часы</t>
  </si>
  <si>
    <t>ЦКС.584.31.017-01 (ZAA174PR 01)</t>
  </si>
  <si>
    <t>ЦКС.584.31.018-01 (ZAA174PV 01)</t>
  </si>
  <si>
    <t>ЦКС.584.31.026-03 (ZAA174TY 03)</t>
  </si>
  <si>
    <t>Итого % выработки на конец январь-февраль (кол-во часов по нормам на конец периода/ факт.отраб.время(табель учета раб.времени))</t>
  </si>
  <si>
    <t>ЦКС.1318.21.662 (Кабель  энкодера КЭ.02.15.001 7000253) дав.</t>
  </si>
  <si>
    <t>ЦКС.1318.21.663 (КМД.02.15.001 7000258) дав.</t>
  </si>
  <si>
    <t>ЦКС.1324.15.005 (ПВ3 10кв.мм, L=5м, наконечник кольцевой с двух сторон)</t>
  </si>
  <si>
    <t>ЦКС.1324.15.004 (ПВ3 10кв.мм, L=5м, наконечник кольцевой с одной стороны)</t>
  </si>
  <si>
    <t>ЦКС.1324.15.003 (ПВ3 10кв.мм, L=15м, наконечник кольцевой с одной стороны)</t>
  </si>
  <si>
    <t>ЦКС.685611.206-07 (ИНЕС.685631.173-19)</t>
  </si>
  <si>
    <t>ЦКС.685611.207-03 (ИНЕС.685631.173-22)</t>
  </si>
  <si>
    <t>ЦКС.685611.209 (ИНЕС.685631.173-16)</t>
  </si>
  <si>
    <t>ЦКС.1300.21.657 Сборка кабельная (Камера С) дав.</t>
  </si>
  <si>
    <t>ЦКС.1300.21.658-07 Сборка кабельная (Удлинитель 15м) дав.</t>
  </si>
  <si>
    <t>ЦКС.1300.21.658-02 Сборка кабельная (Удлинитель 5м) дав.</t>
  </si>
  <si>
    <t>ЦКС.1300.21.658-03 Сборка кабельная (Удлинитель 10м) дав.</t>
  </si>
  <si>
    <t>ЦКС.1300.21.658-04 Сборка кабельная (Удлинитель 12м) дав.</t>
  </si>
  <si>
    <t>ЦКС.1300.21.659 Сборка кабельная (Питание) дав.</t>
  </si>
  <si>
    <t>ЦКС.072.21.468 (ИНЕС.685631.189)</t>
  </si>
  <si>
    <t>ЦКС.072.21.468-01 (ИНЕС.685631.189-01)</t>
  </si>
  <si>
    <t>ЦКС.072.21.468-02 (ИНЕС.685631.189-02)</t>
  </si>
  <si>
    <t>ЦКС.072.21.469 (ИНЕС.685631.212)</t>
  </si>
  <si>
    <t>ЦКС.072.21.470 (ИНЕС.685631.145)</t>
  </si>
  <si>
    <t>ЦКС.072.21.471 (ИНЕС.685631.144)</t>
  </si>
  <si>
    <t>ЦКС.072.21.472 (ИНЕС.685631.146)</t>
  </si>
  <si>
    <t>ЦКС.757455.005-01 (ИНЕС.757455.010-01)</t>
  </si>
  <si>
    <t>ЦКС.1300.21.657-01 Сборка кабельная (Камера ИС, фокусное расстояние 3) дав.</t>
  </si>
  <si>
    <t>ЦКС.1300.21.657-02 Сборка кабельная (Камера ИС, фокусное расстояние 3) дав. мод.</t>
  </si>
  <si>
    <t>ЦКС.1300.21.657-03 Сборка кабельная (Камера ИС, фокусное расстояние 2,8) дав.</t>
  </si>
  <si>
    <t>ЦКС.1195.21.611-30 (СЛГК.685621.002-30) дав.</t>
  </si>
  <si>
    <t>ЦКС.1231.61.114 (13102015) дав.</t>
  </si>
  <si>
    <t>ЦКС.1330.91.046 (Кабель CCC-9G и CCC-2G)</t>
  </si>
  <si>
    <t>ЦКС.981.61.044 (ЕУ6.167.904) дав.</t>
  </si>
  <si>
    <t>ЦКС.981.61.045 (ЕУ6.167.905) дав.</t>
  </si>
  <si>
    <t>б/з</t>
  </si>
  <si>
    <t>Номенклатура (тч "Продукция")</t>
  </si>
  <si>
    <t>Номер</t>
  </si>
  <si>
    <t>По данным тех. карты</t>
  </si>
  <si>
    <t>кол-во изделий        по заказам с 18.01.2017</t>
  </si>
  <si>
    <t>№ Заказа</t>
  </si>
  <si>
    <t>Норма времени на 1 изделие                (в сек)</t>
  </si>
  <si>
    <t xml:space="preserve">Общее время  (в часах)   </t>
  </si>
  <si>
    <t>Норма времени * Количество / 3600</t>
  </si>
  <si>
    <t>Количество, указанное в заказах на производство</t>
  </si>
  <si>
    <t>итого за период</t>
  </si>
  <si>
    <t>Количество выпущенных изделий за каждый день из Отчетов производства за смену</t>
  </si>
  <si>
    <t>Выпуск за период</t>
  </si>
  <si>
    <t>Кол-во изделий по заказам - итого за период</t>
  </si>
  <si>
    <t>осталось в работе * Норма времени на 1 изделие  / 3600</t>
  </si>
  <si>
    <t>Общее время / количество рабочих часов</t>
  </si>
  <si>
    <t>Итог по колонке Общее время</t>
  </si>
  <si>
    <t>Итог по колонке "общее время на остаток"</t>
  </si>
  <si>
    <t>общее время на остаток / количество рабочих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</si>
</sst>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164" formatCode="#,##0.00_р_."/>
    <numFmt numFmtId="165" formatCode="#,##0.0000_ ;\-#,##0.00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6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0"/>
      <color theme="1"/>
      <name val="Arial"/>
      <family val="2"/>
      <charset val="204"/>
    </font>
    <font>
      <b/>
      <sz val="14"/>
      <name val="Calibri"/>
      <family val="2"/>
      <scheme val="minor"/>
    </font>
    <font>
      <b/>
      <sz val="14"/>
      <name val="Arial"/>
      <family val="2"/>
      <charset val="204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name val="Arial"/>
      <family val="2"/>
      <charset val="204"/>
    </font>
    <font>
      <b/>
      <i/>
      <sz val="10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16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i/>
      <sz val="22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  <charset val="204"/>
    </font>
    <font>
      <sz val="8"/>
      <name val="Arial"/>
      <family val="2"/>
      <charset val="1"/>
    </font>
    <font>
      <sz val="10"/>
      <color rgb="FF7030A0"/>
      <name val="Arial"/>
      <family val="2"/>
      <charset val="204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7030A0"/>
      <name val="Arial"/>
      <family val="2"/>
      <charset val="204"/>
    </font>
    <font>
      <sz val="11"/>
      <color rgb="FF7030A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5B3D7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6" fillId="0" borderId="0"/>
    <xf numFmtId="0" fontId="29" fillId="0" borderId="0">
      <alignment horizontal="left"/>
    </xf>
  </cellStyleXfs>
  <cellXfs count="23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left"/>
    </xf>
    <xf numFmtId="0" fontId="0" fillId="2" borderId="0" xfId="0" applyFill="1"/>
    <xf numFmtId="41" fontId="10" fillId="2" borderId="6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Fill="1"/>
    <xf numFmtId="164" fontId="14" fillId="0" borderId="0" xfId="0" applyNumberFormat="1" applyFont="1" applyFill="1" applyAlignment="1">
      <alignment horizontal="center"/>
    </xf>
    <xf numFmtId="164" fontId="15" fillId="2" borderId="0" xfId="0" applyNumberFormat="1" applyFont="1" applyFill="1"/>
    <xf numFmtId="164" fontId="12" fillId="0" borderId="0" xfId="0" applyNumberFormat="1" applyFont="1"/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2" fillId="0" borderId="0" xfId="0" applyFont="1" applyFill="1"/>
    <xf numFmtId="41" fontId="8" fillId="3" borderId="1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/>
    <xf numFmtId="0" fontId="7" fillId="2" borderId="9" xfId="0" applyFont="1" applyFill="1" applyBorder="1"/>
    <xf numFmtId="0" fontId="7" fillId="2" borderId="8" xfId="0" applyFont="1" applyFill="1" applyBorder="1"/>
    <xf numFmtId="0" fontId="17" fillId="0" borderId="12" xfId="0" applyFont="1" applyBorder="1" applyAlignment="1">
      <alignment vertical="top" wrapText="1"/>
    </xf>
    <xf numFmtId="0" fontId="16" fillId="2" borderId="12" xfId="0" applyNumberFormat="1" applyFont="1" applyFill="1" applyBorder="1" applyAlignment="1">
      <alignment horizontal="left" vertical="center" wrapText="1" indent="1"/>
    </xf>
    <xf numFmtId="164" fontId="10" fillId="0" borderId="4" xfId="0" applyNumberFormat="1" applyFont="1" applyFill="1" applyBorder="1" applyAlignment="1">
      <alignment vertical="top" wrapText="1"/>
    </xf>
    <xf numFmtId="41" fontId="8" fillId="3" borderId="1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vertical="top" wrapText="1"/>
    </xf>
    <xf numFmtId="0" fontId="17" fillId="0" borderId="14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6" fillId="2" borderId="15" xfId="0" applyNumberFormat="1" applyFont="1" applyFill="1" applyBorder="1" applyAlignment="1">
      <alignment horizontal="left" vertical="center" wrapText="1" indent="1"/>
    </xf>
    <xf numFmtId="165" fontId="17" fillId="0" borderId="8" xfId="0" applyNumberFormat="1" applyFont="1" applyBorder="1" applyAlignment="1">
      <alignment vertical="center" wrapText="1"/>
    </xf>
    <xf numFmtId="0" fontId="17" fillId="4" borderId="12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vertical="top" wrapText="1"/>
    </xf>
    <xf numFmtId="0" fontId="7" fillId="4" borderId="8" xfId="0" applyFont="1" applyFill="1" applyBorder="1"/>
    <xf numFmtId="0" fontId="17" fillId="4" borderId="16" xfId="0" applyFont="1" applyFill="1" applyBorder="1" applyAlignment="1">
      <alignment vertical="top" wrapText="1"/>
    </xf>
    <xf numFmtId="165" fontId="17" fillId="4" borderId="8" xfId="0" applyNumberFormat="1" applyFont="1" applyFill="1" applyBorder="1" applyAlignment="1">
      <alignment vertical="center" wrapText="1"/>
    </xf>
    <xf numFmtId="41" fontId="8" fillId="4" borderId="12" xfId="0" applyNumberFormat="1" applyFont="1" applyFill="1" applyBorder="1" applyAlignment="1">
      <alignment horizontal="center" vertical="center"/>
    </xf>
    <xf numFmtId="0" fontId="7" fillId="4" borderId="9" xfId="0" applyFont="1" applyFill="1" applyBorder="1"/>
    <xf numFmtId="41" fontId="8" fillId="4" borderId="13" xfId="0" applyNumberFormat="1" applyFont="1" applyFill="1" applyBorder="1" applyAlignment="1">
      <alignment horizontal="center" vertical="center"/>
    </xf>
    <xf numFmtId="0" fontId="7" fillId="4" borderId="19" xfId="0" applyFont="1" applyFill="1" applyBorder="1"/>
    <xf numFmtId="0" fontId="17" fillId="4" borderId="20" xfId="0" applyFont="1" applyFill="1" applyBorder="1" applyAlignment="1">
      <alignment vertical="top" wrapText="1"/>
    </xf>
    <xf numFmtId="0" fontId="17" fillId="4" borderId="14" xfId="0" applyFont="1" applyFill="1" applyBorder="1" applyAlignment="1">
      <alignment vertical="top" wrapText="1"/>
    </xf>
    <xf numFmtId="165" fontId="17" fillId="4" borderId="19" xfId="0" applyNumberFormat="1" applyFont="1" applyFill="1" applyBorder="1" applyAlignment="1">
      <alignment vertical="center" wrapText="1"/>
    </xf>
    <xf numFmtId="41" fontId="8" fillId="4" borderId="21" xfId="0" applyNumberFormat="1" applyFont="1" applyFill="1" applyBorder="1" applyAlignment="1">
      <alignment horizontal="center" vertical="center"/>
    </xf>
    <xf numFmtId="41" fontId="8" fillId="4" borderId="22" xfId="0" applyNumberFormat="1" applyFont="1" applyFill="1" applyBorder="1" applyAlignment="1">
      <alignment horizontal="center" vertical="center"/>
    </xf>
    <xf numFmtId="0" fontId="7" fillId="4" borderId="3" xfId="0" applyFont="1" applyFill="1" applyBorder="1"/>
    <xf numFmtId="0" fontId="17" fillId="4" borderId="7" xfId="0" applyFont="1" applyFill="1" applyBorder="1" applyAlignment="1">
      <alignment vertical="top" wrapText="1"/>
    </xf>
    <xf numFmtId="0" fontId="17" fillId="4" borderId="23" xfId="0" applyFont="1" applyFill="1" applyBorder="1" applyAlignment="1">
      <alignment vertical="top" wrapText="1"/>
    </xf>
    <xf numFmtId="165" fontId="17" fillId="4" borderId="3" xfId="0" applyNumberFormat="1" applyFont="1" applyFill="1" applyBorder="1" applyAlignment="1">
      <alignment vertical="center" wrapText="1"/>
    </xf>
    <xf numFmtId="41" fontId="8" fillId="4" borderId="24" xfId="0" applyNumberFormat="1" applyFont="1" applyFill="1" applyBorder="1" applyAlignment="1">
      <alignment horizontal="center" vertical="center"/>
    </xf>
    <xf numFmtId="41" fontId="8" fillId="4" borderId="25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vertical="top" wrapText="1"/>
    </xf>
    <xf numFmtId="165" fontId="17" fillId="4" borderId="9" xfId="0" applyNumberFormat="1" applyFont="1" applyFill="1" applyBorder="1" applyAlignment="1">
      <alignment vertical="center" wrapText="1"/>
    </xf>
    <xf numFmtId="41" fontId="8" fillId="4" borderId="26" xfId="0" applyNumberFormat="1" applyFont="1" applyFill="1" applyBorder="1" applyAlignment="1">
      <alignment horizontal="center" vertical="center"/>
    </xf>
    <xf numFmtId="0" fontId="7" fillId="4" borderId="18" xfId="0" applyFont="1" applyFill="1" applyBorder="1"/>
    <xf numFmtId="0" fontId="17" fillId="4" borderId="11" xfId="0" applyFont="1" applyFill="1" applyBorder="1" applyAlignment="1">
      <alignment vertical="top" wrapText="1"/>
    </xf>
    <xf numFmtId="0" fontId="17" fillId="4" borderId="27" xfId="0" applyFont="1" applyFill="1" applyBorder="1" applyAlignment="1">
      <alignment vertical="top" wrapText="1"/>
    </xf>
    <xf numFmtId="165" fontId="17" fillId="4" borderId="18" xfId="0" applyNumberFormat="1" applyFont="1" applyFill="1" applyBorder="1" applyAlignment="1">
      <alignment vertical="center" wrapText="1"/>
    </xf>
    <xf numFmtId="41" fontId="8" fillId="4" borderId="28" xfId="0" applyNumberFormat="1" applyFont="1" applyFill="1" applyBorder="1" applyAlignment="1">
      <alignment horizontal="center" vertical="center"/>
    </xf>
    <xf numFmtId="0" fontId="7" fillId="2" borderId="29" xfId="0" applyFont="1" applyFill="1" applyBorder="1"/>
    <xf numFmtId="0" fontId="16" fillId="2" borderId="30" xfId="0" applyNumberFormat="1" applyFont="1" applyFill="1" applyBorder="1" applyAlignment="1">
      <alignment horizontal="left" vertical="center" wrapText="1" indent="1"/>
    </xf>
    <xf numFmtId="0" fontId="16" fillId="2" borderId="17" xfId="0" applyNumberFormat="1" applyFont="1" applyFill="1" applyBorder="1" applyAlignment="1">
      <alignment horizontal="left" vertical="center" wrapText="1" indent="1"/>
    </xf>
    <xf numFmtId="165" fontId="17" fillId="0" borderId="31" xfId="0" applyNumberFormat="1" applyFont="1" applyBorder="1" applyAlignment="1">
      <alignment vertical="center" wrapText="1"/>
    </xf>
    <xf numFmtId="41" fontId="8" fillId="3" borderId="30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vertical="top" wrapText="1"/>
    </xf>
    <xf numFmtId="0" fontId="7" fillId="2" borderId="19" xfId="0" applyFont="1" applyFill="1" applyBorder="1"/>
    <xf numFmtId="0" fontId="17" fillId="0" borderId="20" xfId="0" applyFont="1" applyBorder="1" applyAlignment="1">
      <alignment vertical="top" wrapText="1"/>
    </xf>
    <xf numFmtId="165" fontId="17" fillId="0" borderId="19" xfId="0" applyNumberFormat="1" applyFont="1" applyBorder="1" applyAlignment="1">
      <alignment vertical="center" wrapText="1"/>
    </xf>
    <xf numFmtId="41" fontId="8" fillId="3" borderId="21" xfId="0" applyNumberFormat="1" applyFont="1" applyFill="1" applyBorder="1" applyAlignment="1">
      <alignment horizontal="center" vertical="center"/>
    </xf>
    <xf numFmtId="41" fontId="8" fillId="3" borderId="22" xfId="0" applyNumberFormat="1" applyFont="1" applyFill="1" applyBorder="1" applyAlignment="1">
      <alignment horizontal="center" vertical="center"/>
    </xf>
    <xf numFmtId="0" fontId="7" fillId="2" borderId="10" xfId="0" applyFont="1" applyFill="1" applyBorder="1"/>
    <xf numFmtId="0" fontId="17" fillId="0" borderId="32" xfId="0" applyFont="1" applyBorder="1" applyAlignment="1">
      <alignment vertical="top" wrapText="1"/>
    </xf>
    <xf numFmtId="0" fontId="17" fillId="0" borderId="33" xfId="0" applyFont="1" applyBorder="1" applyAlignment="1">
      <alignment vertical="top" wrapText="1"/>
    </xf>
    <xf numFmtId="165" fontId="17" fillId="0" borderId="3" xfId="0" applyNumberFormat="1" applyFont="1" applyBorder="1" applyAlignment="1">
      <alignment vertical="center" wrapText="1"/>
    </xf>
    <xf numFmtId="41" fontId="8" fillId="3" borderId="24" xfId="0" applyNumberFormat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vertical="top" wrapText="1"/>
    </xf>
    <xf numFmtId="0" fontId="17" fillId="5" borderId="13" xfId="0" applyFont="1" applyFill="1" applyBorder="1" applyAlignment="1">
      <alignment vertical="top" wrapText="1"/>
    </xf>
    <xf numFmtId="0" fontId="18" fillId="0" borderId="5" xfId="0" applyNumberFormat="1" applyFont="1" applyFill="1" applyBorder="1" applyAlignment="1">
      <alignment vertical="top" wrapText="1"/>
    </xf>
    <xf numFmtId="164" fontId="10" fillId="6" borderId="4" xfId="0" applyNumberFormat="1" applyFont="1" applyFill="1" applyBorder="1" applyAlignment="1">
      <alignment vertical="top" wrapText="1"/>
    </xf>
    <xf numFmtId="0" fontId="17" fillId="4" borderId="0" xfId="0" applyFont="1" applyFill="1" applyBorder="1" applyAlignment="1">
      <alignment vertical="top" wrapText="1"/>
    </xf>
    <xf numFmtId="41" fontId="8" fillId="4" borderId="0" xfId="0" applyNumberFormat="1" applyFont="1" applyFill="1" applyBorder="1" applyAlignment="1">
      <alignment horizontal="center" vertical="center"/>
    </xf>
    <xf numFmtId="0" fontId="7" fillId="4" borderId="31" xfId="0" applyFont="1" applyFill="1" applyBorder="1"/>
    <xf numFmtId="0" fontId="17" fillId="4" borderId="34" xfId="0" applyFont="1" applyFill="1" applyBorder="1" applyAlignment="1">
      <alignment vertical="top" wrapText="1"/>
    </xf>
    <xf numFmtId="165" fontId="17" fillId="4" borderId="31" xfId="0" applyNumberFormat="1" applyFont="1" applyFill="1" applyBorder="1" applyAlignment="1">
      <alignment vertical="center" wrapText="1"/>
    </xf>
    <xf numFmtId="41" fontId="10" fillId="2" borderId="35" xfId="0" applyNumberFormat="1" applyFont="1" applyFill="1" applyBorder="1" applyAlignment="1">
      <alignment vertical="top" wrapText="1"/>
    </xf>
    <xf numFmtId="0" fontId="17" fillId="4" borderId="36" xfId="0" applyFont="1" applyFill="1" applyBorder="1" applyAlignment="1">
      <alignment vertical="top" wrapText="1"/>
    </xf>
    <xf numFmtId="41" fontId="8" fillId="4" borderId="18" xfId="0" applyNumberFormat="1" applyFont="1" applyFill="1" applyBorder="1" applyAlignment="1">
      <alignment horizontal="center" vertical="center"/>
    </xf>
    <xf numFmtId="41" fontId="8" fillId="4" borderId="37" xfId="0" applyNumberFormat="1" applyFont="1" applyFill="1" applyBorder="1" applyAlignment="1">
      <alignment horizontal="center" vertical="center"/>
    </xf>
    <xf numFmtId="0" fontId="7" fillId="7" borderId="19" xfId="0" applyFont="1" applyFill="1" applyBorder="1"/>
    <xf numFmtId="0" fontId="17" fillId="7" borderId="20" xfId="0" applyFont="1" applyFill="1" applyBorder="1" applyAlignment="1">
      <alignment vertical="top" wrapText="1"/>
    </xf>
    <xf numFmtId="0" fontId="17" fillId="7" borderId="14" xfId="0" applyFont="1" applyFill="1" applyBorder="1" applyAlignment="1">
      <alignment vertical="top" wrapText="1"/>
    </xf>
    <xf numFmtId="165" fontId="17" fillId="7" borderId="19" xfId="0" applyNumberFormat="1" applyFont="1" applyFill="1" applyBorder="1" applyAlignment="1">
      <alignment vertical="center" wrapText="1"/>
    </xf>
    <xf numFmtId="41" fontId="8" fillId="7" borderId="21" xfId="0" applyNumberFormat="1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vertical="top" wrapText="1"/>
    </xf>
    <xf numFmtId="0" fontId="17" fillId="7" borderId="16" xfId="0" applyFont="1" applyFill="1" applyBorder="1" applyAlignment="1">
      <alignment vertical="top" wrapText="1"/>
    </xf>
    <xf numFmtId="165" fontId="17" fillId="7" borderId="8" xfId="0" applyNumberFormat="1" applyFont="1" applyFill="1" applyBorder="1" applyAlignment="1">
      <alignment vertical="center" wrapText="1"/>
    </xf>
    <xf numFmtId="41" fontId="8" fillId="7" borderId="22" xfId="0" applyNumberFormat="1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vertical="top" wrapText="1"/>
    </xf>
    <xf numFmtId="0" fontId="17" fillId="7" borderId="23" xfId="0" applyFont="1" applyFill="1" applyBorder="1" applyAlignment="1">
      <alignment vertical="top" wrapText="1"/>
    </xf>
    <xf numFmtId="165" fontId="17" fillId="7" borderId="3" xfId="0" applyNumberFormat="1" applyFont="1" applyFill="1" applyBorder="1" applyAlignment="1">
      <alignment vertical="center" wrapText="1"/>
    </xf>
    <xf numFmtId="41" fontId="8" fillId="7" borderId="24" xfId="0" applyNumberFormat="1" applyFont="1" applyFill="1" applyBorder="1" applyAlignment="1">
      <alignment horizontal="center" vertical="center"/>
    </xf>
    <xf numFmtId="0" fontId="7" fillId="7" borderId="9" xfId="0" applyFont="1" applyFill="1" applyBorder="1"/>
    <xf numFmtId="0" fontId="17" fillId="7" borderId="12" xfId="0" applyFont="1" applyFill="1" applyBorder="1" applyAlignment="1">
      <alignment vertical="top" wrapText="1"/>
    </xf>
    <xf numFmtId="0" fontId="17" fillId="7" borderId="15" xfId="0" applyFont="1" applyFill="1" applyBorder="1" applyAlignment="1">
      <alignment vertical="top" wrapText="1"/>
    </xf>
    <xf numFmtId="41" fontId="8" fillId="7" borderId="12" xfId="0" applyNumberFormat="1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vertical="top" wrapText="1"/>
    </xf>
    <xf numFmtId="0" fontId="17" fillId="4" borderId="33" xfId="0" applyFont="1" applyFill="1" applyBorder="1" applyAlignment="1">
      <alignment vertical="top" wrapText="1"/>
    </xf>
    <xf numFmtId="165" fontId="17" fillId="4" borderId="10" xfId="0" applyNumberFormat="1" applyFont="1" applyFill="1" applyBorder="1" applyAlignment="1">
      <alignment vertical="center" wrapText="1"/>
    </xf>
    <xf numFmtId="0" fontId="17" fillId="4" borderId="38" xfId="0" applyFont="1" applyFill="1" applyBorder="1" applyAlignment="1">
      <alignment vertical="top" wrapText="1"/>
    </xf>
    <xf numFmtId="165" fontId="17" fillId="4" borderId="39" xfId="0" applyNumberFormat="1" applyFont="1" applyFill="1" applyBorder="1" applyAlignment="1">
      <alignment vertical="center" wrapText="1"/>
    </xf>
    <xf numFmtId="41" fontId="8" fillId="10" borderId="40" xfId="0" applyNumberFormat="1" applyFont="1" applyFill="1" applyBorder="1" applyAlignment="1">
      <alignment horizontal="center" vertical="center"/>
    </xf>
    <xf numFmtId="41" fontId="8" fillId="11" borderId="40" xfId="0" applyNumberFormat="1" applyFont="1" applyFill="1" applyBorder="1" applyAlignment="1">
      <alignment horizontal="center" vertical="center"/>
    </xf>
    <xf numFmtId="41" fontId="8" fillId="3" borderId="40" xfId="0" applyNumberFormat="1" applyFont="1" applyFill="1" applyBorder="1" applyAlignment="1">
      <alignment horizontal="center" vertical="center"/>
    </xf>
    <xf numFmtId="0" fontId="7" fillId="7" borderId="41" xfId="0" applyFont="1" applyFill="1" applyBorder="1"/>
    <xf numFmtId="0" fontId="0" fillId="4" borderId="41" xfId="0" applyFill="1" applyBorder="1"/>
    <xf numFmtId="0" fontId="7" fillId="8" borderId="41" xfId="0" applyFont="1" applyFill="1" applyBorder="1"/>
    <xf numFmtId="0" fontId="17" fillId="8" borderId="41" xfId="0" applyFont="1" applyFill="1" applyBorder="1" applyAlignment="1">
      <alignment vertical="top" wrapText="1"/>
    </xf>
    <xf numFmtId="0" fontId="17" fillId="8" borderId="41" xfId="0" applyFont="1" applyFill="1" applyBorder="1" applyAlignment="1">
      <alignment horizontal="center" vertical="top" wrapText="1"/>
    </xf>
    <xf numFmtId="165" fontId="17" fillId="8" borderId="41" xfId="0" applyNumberFormat="1" applyFont="1" applyFill="1" applyBorder="1" applyAlignment="1">
      <alignment vertical="center" wrapText="1"/>
    </xf>
    <xf numFmtId="0" fontId="7" fillId="4" borderId="41" xfId="0" applyFont="1" applyFill="1" applyBorder="1"/>
    <xf numFmtId="0" fontId="17" fillId="4" borderId="41" xfId="0" applyFont="1" applyFill="1" applyBorder="1" applyAlignment="1">
      <alignment vertical="top" wrapText="1"/>
    </xf>
    <xf numFmtId="0" fontId="17" fillId="4" borderId="41" xfId="0" applyFont="1" applyFill="1" applyBorder="1" applyAlignment="1">
      <alignment horizontal="center" vertical="top" wrapText="1"/>
    </xf>
    <xf numFmtId="165" fontId="17" fillId="4" borderId="41" xfId="0" applyNumberFormat="1" applyFont="1" applyFill="1" applyBorder="1" applyAlignment="1">
      <alignment vertical="center" wrapText="1"/>
    </xf>
    <xf numFmtId="0" fontId="7" fillId="13" borderId="41" xfId="0" applyFont="1" applyFill="1" applyBorder="1"/>
    <xf numFmtId="0" fontId="16" fillId="13" borderId="41" xfId="0" applyFont="1" applyFill="1" applyBorder="1" applyAlignment="1">
      <alignment vertical="top" wrapText="1"/>
    </xf>
    <xf numFmtId="0" fontId="16" fillId="13" borderId="41" xfId="0" applyFont="1" applyFill="1" applyBorder="1" applyAlignment="1">
      <alignment horizontal="center" vertical="top" wrapText="1"/>
    </xf>
    <xf numFmtId="165" fontId="16" fillId="13" borderId="41" xfId="0" applyNumberFormat="1" applyFont="1" applyFill="1" applyBorder="1" applyAlignment="1">
      <alignment vertical="center" wrapText="1"/>
    </xf>
    <xf numFmtId="0" fontId="17" fillId="7" borderId="41" xfId="0" applyFont="1" applyFill="1" applyBorder="1" applyAlignment="1">
      <alignment vertical="top" wrapText="1"/>
    </xf>
    <xf numFmtId="0" fontId="17" fillId="7" borderId="41" xfId="0" applyFont="1" applyFill="1" applyBorder="1" applyAlignment="1">
      <alignment horizontal="center" vertical="top" wrapText="1"/>
    </xf>
    <xf numFmtId="165" fontId="17" fillId="7" borderId="41" xfId="0" applyNumberFormat="1" applyFont="1" applyFill="1" applyBorder="1" applyAlignment="1">
      <alignment vertical="center" wrapText="1"/>
    </xf>
    <xf numFmtId="0" fontId="16" fillId="7" borderId="41" xfId="0" applyFont="1" applyFill="1" applyBorder="1" applyAlignment="1">
      <alignment vertical="top" wrapText="1"/>
    </xf>
    <xf numFmtId="0" fontId="16" fillId="7" borderId="41" xfId="0" applyFont="1" applyFill="1" applyBorder="1" applyAlignment="1">
      <alignment horizontal="center" vertical="top" wrapText="1"/>
    </xf>
    <xf numFmtId="165" fontId="16" fillId="7" borderId="41" xfId="0" applyNumberFormat="1" applyFont="1" applyFill="1" applyBorder="1" applyAlignment="1">
      <alignment vertical="center" wrapText="1"/>
    </xf>
    <xf numFmtId="0" fontId="0" fillId="7" borderId="0" xfId="0" applyFill="1"/>
    <xf numFmtId="0" fontId="16" fillId="7" borderId="41" xfId="0" applyNumberFormat="1" applyFont="1" applyFill="1" applyBorder="1" applyAlignment="1">
      <alignment horizontal="left" vertical="center" wrapText="1" indent="1"/>
    </xf>
    <xf numFmtId="0" fontId="16" fillId="7" borderId="4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0" fillId="4" borderId="0" xfId="0" applyFont="1" applyFill="1"/>
    <xf numFmtId="0" fontId="0" fillId="0" borderId="41" xfId="0" applyBorder="1"/>
    <xf numFmtId="14" fontId="22" fillId="2" borderId="41" xfId="0" applyNumberFormat="1" applyFont="1" applyFill="1" applyBorder="1" applyAlignment="1">
      <alignment horizontal="center" vertical="center" wrapText="1"/>
    </xf>
    <xf numFmtId="14" fontId="23" fillId="2" borderId="41" xfId="0" applyNumberFormat="1" applyFont="1" applyFill="1" applyBorder="1" applyAlignment="1">
      <alignment horizontal="center" vertical="center" wrapText="1"/>
    </xf>
    <xf numFmtId="14" fontId="23" fillId="2" borderId="41" xfId="0" applyNumberFormat="1" applyFont="1" applyFill="1" applyBorder="1" applyAlignment="1">
      <alignment vertical="center" wrapText="1"/>
    </xf>
    <xf numFmtId="0" fontId="27" fillId="12" borderId="41" xfId="2" applyNumberFormat="1" applyFont="1" applyFill="1" applyBorder="1" applyAlignment="1">
      <alignment horizontal="left" vertical="top" wrapText="1"/>
    </xf>
    <xf numFmtId="14" fontId="23" fillId="3" borderId="41" xfId="0" applyNumberFormat="1" applyFont="1" applyFill="1" applyBorder="1" applyAlignment="1">
      <alignment horizontal="center" vertical="center" wrapText="1"/>
    </xf>
    <xf numFmtId="0" fontId="30" fillId="4" borderId="41" xfId="0" applyFont="1" applyFill="1" applyBorder="1"/>
    <xf numFmtId="0" fontId="17" fillId="2" borderId="41" xfId="0" applyFont="1" applyFill="1" applyBorder="1" applyAlignment="1">
      <alignment vertical="top" wrapText="1"/>
    </xf>
    <xf numFmtId="0" fontId="21" fillId="2" borderId="41" xfId="0" applyFont="1" applyFill="1" applyBorder="1" applyAlignment="1">
      <alignment horizontal="center" vertical="top" wrapText="1"/>
    </xf>
    <xf numFmtId="165" fontId="21" fillId="2" borderId="41" xfId="0" applyNumberFormat="1" applyFont="1" applyFill="1" applyBorder="1" applyAlignment="1">
      <alignment horizontal="center" vertical="center" wrapText="1"/>
    </xf>
    <xf numFmtId="41" fontId="21" fillId="2" borderId="41" xfId="0" applyNumberFormat="1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vertical="top" wrapText="1"/>
    </xf>
    <xf numFmtId="165" fontId="17" fillId="2" borderId="41" xfId="0" applyNumberFormat="1" applyFont="1" applyFill="1" applyBorder="1" applyAlignment="1">
      <alignment horizontal="center" vertical="center" wrapText="1"/>
    </xf>
    <xf numFmtId="41" fontId="8" fillId="2" borderId="41" xfId="0" applyNumberFormat="1" applyFont="1" applyFill="1" applyBorder="1" applyAlignment="1">
      <alignment horizontal="center" vertical="center"/>
    </xf>
    <xf numFmtId="0" fontId="0" fillId="8" borderId="41" xfId="0" applyFill="1" applyBorder="1"/>
    <xf numFmtId="41" fontId="8" fillId="8" borderId="41" xfId="0" applyNumberFormat="1" applyFont="1" applyFill="1" applyBorder="1" applyAlignment="1">
      <alignment horizontal="center" vertical="center"/>
    </xf>
    <xf numFmtId="0" fontId="0" fillId="7" borderId="41" xfId="0" applyFill="1" applyBorder="1"/>
    <xf numFmtId="41" fontId="8" fillId="7" borderId="41" xfId="0" applyNumberFormat="1" applyFont="1" applyFill="1" applyBorder="1" applyAlignment="1">
      <alignment horizontal="center" vertical="center"/>
    </xf>
    <xf numFmtId="41" fontId="8" fillId="4" borderId="41" xfId="0" applyNumberFormat="1" applyFont="1" applyFill="1" applyBorder="1" applyAlignment="1">
      <alignment horizontal="center" vertical="center"/>
    </xf>
    <xf numFmtId="41" fontId="28" fillId="7" borderId="41" xfId="0" applyNumberFormat="1" applyFont="1" applyFill="1" applyBorder="1" applyAlignment="1">
      <alignment horizontal="center" vertical="center"/>
    </xf>
    <xf numFmtId="41" fontId="28" fillId="13" borderId="41" xfId="0" applyNumberFormat="1" applyFont="1" applyFill="1" applyBorder="1" applyAlignment="1">
      <alignment horizontal="center" vertical="center"/>
    </xf>
    <xf numFmtId="0" fontId="0" fillId="9" borderId="41" xfId="0" applyFill="1" applyBorder="1"/>
    <xf numFmtId="0" fontId="7" fillId="9" borderId="41" xfId="0" applyFont="1" applyFill="1" applyBorder="1"/>
    <xf numFmtId="0" fontId="29" fillId="9" borderId="41" xfId="3" applyFill="1" applyBorder="1" applyAlignment="1"/>
    <xf numFmtId="0" fontId="17" fillId="9" borderId="41" xfId="0" applyFont="1" applyFill="1" applyBorder="1" applyAlignment="1">
      <alignment horizontal="center" vertical="top" wrapText="1"/>
    </xf>
    <xf numFmtId="165" fontId="17" fillId="9" borderId="41" xfId="0" applyNumberFormat="1" applyFont="1" applyFill="1" applyBorder="1" applyAlignment="1">
      <alignment vertical="center" wrapText="1"/>
    </xf>
    <xf numFmtId="41" fontId="8" fillId="9" borderId="41" xfId="0" applyNumberFormat="1" applyFont="1" applyFill="1" applyBorder="1" applyAlignment="1">
      <alignment horizontal="center" vertical="center"/>
    </xf>
    <xf numFmtId="165" fontId="17" fillId="4" borderId="41" xfId="0" applyNumberFormat="1" applyFont="1" applyFill="1" applyBorder="1" applyAlignment="1">
      <alignment horizontal="center" vertical="center" wrapText="1"/>
    </xf>
    <xf numFmtId="14" fontId="6" fillId="2" borderId="42" xfId="0" applyNumberFormat="1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19" fillId="0" borderId="42" xfId="0" applyFont="1" applyFill="1" applyBorder="1" applyAlignment="1">
      <alignment vertical="center" wrapText="1"/>
    </xf>
    <xf numFmtId="0" fontId="31" fillId="0" borderId="0" xfId="0" applyFont="1"/>
    <xf numFmtId="0" fontId="31" fillId="0" borderId="41" xfId="0" applyFont="1" applyBorder="1"/>
    <xf numFmtId="0" fontId="32" fillId="0" borderId="42" xfId="0" applyFont="1" applyFill="1" applyBorder="1" applyAlignment="1">
      <alignment vertical="center" wrapText="1"/>
    </xf>
    <xf numFmtId="14" fontId="32" fillId="2" borderId="42" xfId="0" applyNumberFormat="1" applyFont="1" applyFill="1" applyBorder="1" applyAlignment="1">
      <alignment vertical="center" wrapText="1"/>
    </xf>
    <xf numFmtId="14" fontId="24" fillId="0" borderId="41" xfId="0" applyNumberFormat="1" applyFont="1" applyFill="1" applyBorder="1" applyAlignment="1">
      <alignment horizontal="center" vertical="center" wrapText="1"/>
    </xf>
    <xf numFmtId="14" fontId="19" fillId="0" borderId="41" xfId="0" applyNumberFormat="1" applyFont="1" applyFill="1" applyBorder="1" applyAlignment="1">
      <alignment horizontal="center" vertical="center" wrapText="1"/>
    </xf>
    <xf numFmtId="14" fontId="23" fillId="0" borderId="41" xfId="0" applyNumberFormat="1" applyFont="1" applyFill="1" applyBorder="1" applyAlignment="1">
      <alignment horizontal="center" vertical="center" wrapText="1"/>
    </xf>
    <xf numFmtId="14" fontId="23" fillId="0" borderId="41" xfId="0" applyNumberFormat="1" applyFont="1" applyFill="1" applyBorder="1" applyAlignment="1">
      <alignment vertical="center" wrapText="1"/>
    </xf>
    <xf numFmtId="14" fontId="25" fillId="0" borderId="41" xfId="0" applyNumberFormat="1" applyFont="1" applyFill="1" applyBorder="1" applyAlignment="1">
      <alignment horizontal="center" vertical="center" wrapText="1"/>
    </xf>
    <xf numFmtId="41" fontId="8" fillId="0" borderId="41" xfId="0" applyNumberFormat="1" applyFont="1" applyFill="1" applyBorder="1" applyAlignment="1">
      <alignment horizontal="center" vertical="center"/>
    </xf>
    <xf numFmtId="0" fontId="0" fillId="0" borderId="41" xfId="0" applyFill="1" applyBorder="1"/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/>
    <xf numFmtId="0" fontId="10" fillId="0" borderId="41" xfId="0" applyNumberFormat="1" applyFont="1" applyFill="1" applyBorder="1" applyAlignment="1">
      <alignment vertical="top" wrapText="1"/>
    </xf>
    <xf numFmtId="164" fontId="10" fillId="0" borderId="41" xfId="0" applyNumberFormat="1" applyFont="1" applyFill="1" applyBorder="1" applyAlignment="1">
      <alignment vertical="top" wrapText="1"/>
    </xf>
    <xf numFmtId="41" fontId="10" fillId="0" borderId="41" xfId="0" applyNumberFormat="1" applyFont="1" applyFill="1" applyBorder="1" applyAlignment="1">
      <alignment vertical="top" wrapText="1"/>
    </xf>
    <xf numFmtId="41" fontId="0" fillId="0" borderId="41" xfId="0" applyNumberFormat="1" applyFill="1" applyBorder="1"/>
    <xf numFmtId="0" fontId="18" fillId="0" borderId="41" xfId="0" applyNumberFormat="1" applyFont="1" applyFill="1" applyBorder="1" applyAlignment="1">
      <alignment vertical="top" wrapText="1"/>
    </xf>
    <xf numFmtId="41" fontId="0" fillId="0" borderId="41" xfId="0" applyNumberFormat="1" applyFill="1" applyBorder="1" applyAlignment="1"/>
    <xf numFmtId="0" fontId="0" fillId="0" borderId="41" xfId="0" applyFill="1" applyBorder="1" applyAlignment="1"/>
    <xf numFmtId="9" fontId="0" fillId="0" borderId="41" xfId="0" applyNumberFormat="1" applyFill="1" applyBorder="1"/>
    <xf numFmtId="14" fontId="22" fillId="2" borderId="40" xfId="0" applyNumberFormat="1" applyFont="1" applyFill="1" applyBorder="1" applyAlignment="1">
      <alignment horizontal="center" vertical="center" wrapText="1"/>
    </xf>
    <xf numFmtId="14" fontId="22" fillId="2" borderId="12" xfId="0" applyNumberFormat="1" applyFont="1" applyFill="1" applyBorder="1" applyAlignment="1">
      <alignment horizontal="center" vertical="center" wrapText="1"/>
    </xf>
    <xf numFmtId="14" fontId="22" fillId="2" borderId="26" xfId="0" applyNumberFormat="1" applyFont="1" applyFill="1" applyBorder="1" applyAlignment="1">
      <alignment horizontal="center" vertical="center" wrapText="1"/>
    </xf>
    <xf numFmtId="14" fontId="23" fillId="0" borderId="40" xfId="0" applyNumberFormat="1" applyFont="1" applyFill="1" applyBorder="1" applyAlignment="1">
      <alignment horizontal="center" vertical="center" wrapText="1"/>
    </xf>
    <xf numFmtId="14" fontId="23" fillId="0" borderId="26" xfId="0" applyNumberFormat="1" applyFont="1" applyFill="1" applyBorder="1" applyAlignment="1">
      <alignment horizontal="center" vertical="center" wrapText="1"/>
    </xf>
    <xf numFmtId="14" fontId="25" fillId="0" borderId="43" xfId="0" applyNumberFormat="1" applyFont="1" applyFill="1" applyBorder="1" applyAlignment="1">
      <alignment horizontal="center" vertical="center" wrapText="1"/>
    </xf>
    <xf numFmtId="14" fontId="25" fillId="0" borderId="30" xfId="0" applyNumberFormat="1" applyFont="1" applyFill="1" applyBorder="1" applyAlignment="1">
      <alignment horizontal="center" vertical="center" wrapText="1"/>
    </xf>
    <xf numFmtId="14" fontId="25" fillId="0" borderId="46" xfId="0" applyNumberFormat="1" applyFont="1" applyFill="1" applyBorder="1" applyAlignment="1">
      <alignment horizontal="center" vertical="center" wrapText="1"/>
    </xf>
    <xf numFmtId="14" fontId="25" fillId="0" borderId="47" xfId="0" applyNumberFormat="1" applyFont="1" applyFill="1" applyBorder="1" applyAlignment="1">
      <alignment horizontal="center" vertical="center" wrapText="1"/>
    </xf>
    <xf numFmtId="14" fontId="25" fillId="0" borderId="0" xfId="0" applyNumberFormat="1" applyFont="1" applyFill="1" applyBorder="1" applyAlignment="1">
      <alignment horizontal="center" vertical="center" wrapText="1"/>
    </xf>
    <xf numFmtId="14" fontId="25" fillId="0" borderId="48" xfId="0" applyNumberFormat="1" applyFont="1" applyFill="1" applyBorder="1" applyAlignment="1">
      <alignment horizontal="center" vertical="center" wrapText="1"/>
    </xf>
    <xf numFmtId="14" fontId="25" fillId="0" borderId="44" xfId="0" applyNumberFormat="1" applyFont="1" applyFill="1" applyBorder="1" applyAlignment="1">
      <alignment horizontal="center" vertical="center" wrapText="1"/>
    </xf>
    <xf numFmtId="14" fontId="25" fillId="0" borderId="13" xfId="0" applyNumberFormat="1" applyFont="1" applyFill="1" applyBorder="1" applyAlignment="1">
      <alignment horizontal="center" vertical="center" wrapText="1"/>
    </xf>
    <xf numFmtId="14" fontId="25" fillId="0" borderId="49" xfId="0" applyNumberFormat="1" applyFont="1" applyFill="1" applyBorder="1" applyAlignment="1">
      <alignment horizontal="center" vertical="center" wrapText="1"/>
    </xf>
    <xf numFmtId="14" fontId="5" fillId="0" borderId="42" xfId="0" applyNumberFormat="1" applyFont="1" applyFill="1" applyBorder="1" applyAlignment="1">
      <alignment horizontal="center" vertical="center" wrapText="1"/>
    </xf>
    <xf numFmtId="14" fontId="5" fillId="0" borderId="50" xfId="0" applyNumberFormat="1" applyFont="1" applyFill="1" applyBorder="1" applyAlignment="1">
      <alignment horizontal="center" vertical="center" wrapText="1"/>
    </xf>
    <xf numFmtId="14" fontId="5" fillId="0" borderId="45" xfId="0" applyNumberFormat="1" applyFont="1" applyFill="1" applyBorder="1" applyAlignment="1">
      <alignment horizontal="center" vertical="center" wrapText="1"/>
    </xf>
    <xf numFmtId="14" fontId="24" fillId="0" borderId="42" xfId="0" applyNumberFormat="1" applyFont="1" applyFill="1" applyBorder="1" applyAlignment="1">
      <alignment horizontal="center" vertical="center" wrapText="1"/>
    </xf>
    <xf numFmtId="14" fontId="24" fillId="0" borderId="50" xfId="0" applyNumberFormat="1" applyFont="1" applyFill="1" applyBorder="1" applyAlignment="1">
      <alignment horizontal="center" vertical="center" wrapText="1"/>
    </xf>
    <xf numFmtId="14" fontId="24" fillId="0" borderId="45" xfId="0" applyNumberFormat="1" applyFont="1" applyFill="1" applyBorder="1" applyAlignment="1">
      <alignment horizontal="center" vertical="center" wrapText="1"/>
    </xf>
    <xf numFmtId="14" fontId="23" fillId="0" borderId="12" xfId="0" applyNumberFormat="1" applyFont="1" applyFill="1" applyBorder="1" applyAlignment="1">
      <alignment horizontal="center" vertical="center" wrapText="1"/>
    </xf>
    <xf numFmtId="14" fontId="22" fillId="0" borderId="40" xfId="0" applyNumberFormat="1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14" fontId="22" fillId="0" borderId="26" xfId="0" applyNumberFormat="1" applyFont="1" applyFill="1" applyBorder="1" applyAlignment="1">
      <alignment horizontal="center" vertical="center" wrapText="1"/>
    </xf>
    <xf numFmtId="0" fontId="7" fillId="14" borderId="41" xfId="0" applyFont="1" applyFill="1" applyBorder="1"/>
    <xf numFmtId="0" fontId="0" fillId="14" borderId="41" xfId="0" applyFill="1" applyBorder="1"/>
    <xf numFmtId="0" fontId="17" fillId="14" borderId="41" xfId="0" applyFont="1" applyFill="1" applyBorder="1" applyAlignment="1">
      <alignment vertical="top" wrapText="1"/>
    </xf>
    <xf numFmtId="0" fontId="17" fillId="14" borderId="41" xfId="0" applyFont="1" applyFill="1" applyBorder="1" applyAlignment="1">
      <alignment horizontal="center" vertical="top" wrapText="1"/>
    </xf>
    <xf numFmtId="165" fontId="17" fillId="14" borderId="41" xfId="0" applyNumberFormat="1" applyFont="1" applyFill="1" applyBorder="1" applyAlignment="1">
      <alignment vertical="center" wrapText="1"/>
    </xf>
    <xf numFmtId="41" fontId="8" fillId="14" borderId="41" xfId="0" applyNumberFormat="1" applyFont="1" applyFill="1" applyBorder="1" applyAlignment="1">
      <alignment horizontal="center" vertical="center"/>
    </xf>
    <xf numFmtId="0" fontId="0" fillId="14" borderId="0" xfId="0" applyFill="1"/>
    <xf numFmtId="0" fontId="16" fillId="14" borderId="41" xfId="0" applyNumberFormat="1" applyFont="1" applyFill="1" applyBorder="1" applyAlignment="1">
      <alignment horizontal="left" vertical="center" wrapText="1" indent="1"/>
    </xf>
    <xf numFmtId="0" fontId="16" fillId="14" borderId="41" xfId="0" applyNumberFormat="1" applyFont="1" applyFill="1" applyBorder="1" applyAlignment="1">
      <alignment horizontal="center" vertical="center" wrapText="1"/>
    </xf>
    <xf numFmtId="0" fontId="30" fillId="9" borderId="41" xfId="0" applyFont="1" applyFill="1" applyBorder="1" applyAlignment="1">
      <alignment horizontal="center" vertical="center" wrapText="1"/>
    </xf>
    <xf numFmtId="14" fontId="30" fillId="9" borderId="41" xfId="0" applyNumberFormat="1" applyFont="1" applyFill="1" applyBorder="1" applyAlignment="1">
      <alignment horizontal="center" vertical="center" wrapText="1"/>
    </xf>
    <xf numFmtId="14" fontId="30" fillId="9" borderId="40" xfId="0" applyNumberFormat="1" applyFont="1" applyFill="1" applyBorder="1" applyAlignment="1">
      <alignment horizontal="center" vertical="center" wrapText="1"/>
    </xf>
    <xf numFmtId="14" fontId="30" fillId="9" borderId="12" xfId="0" applyNumberFormat="1" applyFont="1" applyFill="1" applyBorder="1" applyAlignment="1">
      <alignment horizontal="center" vertical="center" wrapText="1"/>
    </xf>
    <xf numFmtId="14" fontId="30" fillId="9" borderId="26" xfId="0" applyNumberFormat="1" applyFont="1" applyFill="1" applyBorder="1" applyAlignment="1">
      <alignment horizontal="center" vertical="center" wrapText="1"/>
    </xf>
    <xf numFmtId="41" fontId="33" fillId="9" borderId="41" xfId="0" applyNumberFormat="1" applyFont="1" applyFill="1" applyBorder="1" applyAlignment="1">
      <alignment vertical="top" wrapText="1"/>
    </xf>
    <xf numFmtId="0" fontId="34" fillId="9" borderId="41" xfId="0" applyFont="1" applyFill="1" applyBorder="1"/>
    <xf numFmtId="0" fontId="34" fillId="9" borderId="41" xfId="0" applyFont="1" applyFill="1" applyBorder="1" applyAlignment="1"/>
  </cellXfs>
  <cellStyles count="4">
    <cellStyle name="Обычный" xfId="0" builtinId="0"/>
    <cellStyle name="Обычный 2" xfId="1"/>
    <cellStyle name="Обычный_январь-февраль 2016" xfId="2"/>
    <cellStyle name="Обычный_январь-февраль 2016_1" xfId="3"/>
  </cellStyles>
  <dxfs count="0"/>
  <tableStyles count="0" defaultTableStyle="TableStyleMedium2" defaultPivotStyle="PivotStyleLight16"/>
  <colors>
    <mruColors>
      <color rgb="FF00B050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8"/>
  <sheetViews>
    <sheetView tabSelected="1" view="pageBreakPreview" topLeftCell="B1" zoomScale="120" zoomScaleNormal="80" zoomScaleSheetLayoutView="120" workbookViewId="0">
      <pane xSplit="6" ySplit="7" topLeftCell="H8" activePane="bottomRight" state="frozen"/>
      <selection activeCell="B1" sqref="B1"/>
      <selection pane="topRight" activeCell="G1" sqref="G1"/>
      <selection pane="bottomLeft" activeCell="B7" sqref="B7"/>
      <selection pane="bottomRight" activeCell="I239" sqref="I239:P239"/>
    </sheetView>
  </sheetViews>
  <sheetFormatPr defaultRowHeight="15" outlineLevelCol="1" x14ac:dyDescent="0.25"/>
  <cols>
    <col min="1" max="1" width="0" hidden="1" customWidth="1"/>
    <col min="2" max="2" width="17.42578125" hidden="1" customWidth="1"/>
    <col min="3" max="3" width="13.28515625" style="1" customWidth="1"/>
    <col min="4" max="4" width="36.140625" style="1" customWidth="1"/>
    <col min="5" max="5" width="16.140625" style="1" customWidth="1"/>
    <col min="6" max="6" width="18.85546875" style="1" customWidth="1"/>
    <col min="7" max="7" width="20" style="1" customWidth="1" outlineLevel="1"/>
    <col min="8" max="8" width="9.140625" customWidth="1"/>
    <col min="10" max="10" width="10.42578125" bestFit="1" customWidth="1"/>
    <col min="13" max="13" width="10.28515625" hidden="1" customWidth="1"/>
    <col min="14" max="15" width="11.42578125" hidden="1" customWidth="1"/>
    <col min="16" max="16" width="10.42578125" bestFit="1" customWidth="1"/>
    <col min="17" max="20" width="10.42578125" hidden="1" customWidth="1"/>
    <col min="21" max="22" width="10.140625" hidden="1" customWidth="1"/>
    <col min="23" max="23" width="11.28515625" hidden="1" customWidth="1"/>
    <col min="24" max="27" width="9.140625" hidden="1" customWidth="1"/>
    <col min="28" max="28" width="10.85546875" hidden="1" customWidth="1"/>
    <col min="29" max="30" width="10.140625" hidden="1" customWidth="1"/>
    <col min="31" max="31" width="11" hidden="1" customWidth="1"/>
    <col min="32" max="38" width="9.140625" hidden="1" customWidth="1"/>
    <col min="39" max="39" width="11.28515625" hidden="1" customWidth="1"/>
    <col min="40" max="46" width="9.140625" hidden="1" customWidth="1"/>
    <col min="47" max="47" width="10.85546875" hidden="1" customWidth="1"/>
    <col min="48" max="52" width="9.140625" hidden="1" customWidth="1"/>
    <col min="53" max="53" width="10.42578125" bestFit="1" customWidth="1"/>
    <col min="55" max="55" width="11.7109375" customWidth="1"/>
  </cols>
  <sheetData>
    <row r="1" spans="1:55" ht="15" hidden="1" customHeight="1" x14ac:dyDescent="0.25"/>
    <row r="2" spans="1:55" ht="19.5" hidden="1" customHeight="1" thickBot="1" x14ac:dyDescent="0.35">
      <c r="D2" s="2"/>
      <c r="E2" s="2"/>
      <c r="F2" s="2"/>
      <c r="G2" s="2"/>
    </row>
    <row r="3" spans="1:55" ht="97.5" hidden="1" customHeight="1" x14ac:dyDescent="0.25">
      <c r="B3" s="143"/>
      <c r="C3" s="173" t="s">
        <v>167</v>
      </c>
      <c r="D3" s="172" t="s">
        <v>170</v>
      </c>
      <c r="E3" s="172" t="s">
        <v>168</v>
      </c>
      <c r="F3" s="172" t="s">
        <v>169</v>
      </c>
      <c r="G3" s="171" t="s">
        <v>166</v>
      </c>
      <c r="H3" s="195"/>
      <c r="I3" s="196"/>
      <c r="J3" s="196"/>
      <c r="K3" s="196"/>
      <c r="L3" s="196"/>
      <c r="M3" s="197"/>
      <c r="N3" s="144"/>
      <c r="O3" s="145"/>
      <c r="P3" s="195"/>
      <c r="Q3" s="196"/>
      <c r="R3" s="196"/>
      <c r="S3" s="196"/>
      <c r="T3" s="196"/>
      <c r="U3" s="197"/>
      <c r="V3" s="144"/>
      <c r="W3" s="145"/>
      <c r="X3" s="195"/>
      <c r="Y3" s="196"/>
      <c r="Z3" s="196"/>
      <c r="AA3" s="196"/>
      <c r="AB3" s="197"/>
      <c r="AC3" s="146"/>
      <c r="AD3" s="144"/>
      <c r="AE3" s="147"/>
      <c r="AF3" s="195"/>
      <c r="AG3" s="196"/>
      <c r="AH3" s="196"/>
      <c r="AI3" s="196"/>
      <c r="AJ3" s="197"/>
      <c r="AK3" s="146"/>
      <c r="AL3" s="146"/>
      <c r="AM3" s="148"/>
      <c r="AN3" s="195"/>
      <c r="AO3" s="196"/>
      <c r="AP3" s="196"/>
      <c r="AQ3" s="196"/>
      <c r="AR3" s="196"/>
      <c r="AS3" s="197"/>
      <c r="AT3" s="144"/>
      <c r="AU3" s="145"/>
      <c r="AV3" s="195"/>
      <c r="AW3" s="196"/>
      <c r="AX3" s="196"/>
      <c r="AY3" s="196"/>
      <c r="AZ3" s="196"/>
      <c r="BA3" s="197"/>
      <c r="BB3" s="144"/>
      <c r="BC3" s="145"/>
    </row>
    <row r="4" spans="1:55" s="142" customFormat="1" ht="101.25" customHeight="1" x14ac:dyDescent="0.2">
      <c r="B4" s="149"/>
      <c r="C4" s="228" t="s">
        <v>235</v>
      </c>
      <c r="D4" s="228" t="s">
        <v>234</v>
      </c>
      <c r="E4" s="228" t="s">
        <v>236</v>
      </c>
      <c r="F4" s="228" t="s">
        <v>241</v>
      </c>
      <c r="G4" s="229" t="s">
        <v>242</v>
      </c>
      <c r="H4" s="230" t="s">
        <v>244</v>
      </c>
      <c r="I4" s="231"/>
      <c r="J4" s="231"/>
      <c r="K4" s="231"/>
      <c r="L4" s="231"/>
      <c r="M4" s="231"/>
      <c r="N4" s="231"/>
      <c r="O4" s="231"/>
      <c r="P4" s="232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 t="s">
        <v>245</v>
      </c>
      <c r="BB4" s="229" t="s">
        <v>247</v>
      </c>
      <c r="BC4" s="229" t="s">
        <v>246</v>
      </c>
    </row>
    <row r="5" spans="1:55" ht="63" x14ac:dyDescent="0.25">
      <c r="A5" s="174"/>
      <c r="B5" s="175"/>
      <c r="C5" s="176" t="s">
        <v>238</v>
      </c>
      <c r="D5" s="176" t="s">
        <v>0</v>
      </c>
      <c r="E5" s="176" t="s">
        <v>239</v>
      </c>
      <c r="F5" s="176" t="s">
        <v>240</v>
      </c>
      <c r="G5" s="177" t="s">
        <v>237</v>
      </c>
      <c r="H5" s="178">
        <v>42387</v>
      </c>
      <c r="I5" s="178">
        <v>42388</v>
      </c>
      <c r="J5" s="178">
        <v>42389</v>
      </c>
      <c r="K5" s="178">
        <v>42390</v>
      </c>
      <c r="L5" s="178">
        <v>42391</v>
      </c>
      <c r="M5" s="179" t="s">
        <v>189</v>
      </c>
      <c r="N5" s="178" t="s">
        <v>197</v>
      </c>
      <c r="O5" s="178" t="s">
        <v>193</v>
      </c>
      <c r="P5" s="178">
        <v>42394</v>
      </c>
      <c r="Q5" s="179">
        <v>42395</v>
      </c>
      <c r="R5" s="179">
        <v>42396</v>
      </c>
      <c r="S5" s="179">
        <v>42397</v>
      </c>
      <c r="T5" s="179">
        <v>42398</v>
      </c>
      <c r="U5" s="178" t="s">
        <v>189</v>
      </c>
      <c r="V5" s="178" t="s">
        <v>197</v>
      </c>
      <c r="W5" s="178" t="s">
        <v>192</v>
      </c>
      <c r="X5" s="178">
        <v>42401</v>
      </c>
      <c r="Y5" s="178">
        <v>42402</v>
      </c>
      <c r="Z5" s="178" t="s">
        <v>190</v>
      </c>
      <c r="AA5" s="178">
        <v>42404</v>
      </c>
      <c r="AB5" s="178">
        <v>42405</v>
      </c>
      <c r="AC5" s="179" t="s">
        <v>189</v>
      </c>
      <c r="AD5" s="178" t="s">
        <v>197</v>
      </c>
      <c r="AE5" s="178" t="s">
        <v>191</v>
      </c>
      <c r="AF5" s="178">
        <v>42408</v>
      </c>
      <c r="AG5" s="178">
        <v>42409</v>
      </c>
      <c r="AH5" s="178">
        <v>42410</v>
      </c>
      <c r="AI5" s="178">
        <v>42411</v>
      </c>
      <c r="AJ5" s="178">
        <v>42412</v>
      </c>
      <c r="AK5" s="179" t="s">
        <v>189</v>
      </c>
      <c r="AL5" s="178" t="s">
        <v>197</v>
      </c>
      <c r="AM5" s="178" t="s">
        <v>194</v>
      </c>
      <c r="AN5" s="178">
        <v>42415</v>
      </c>
      <c r="AO5" s="178">
        <v>42416</v>
      </c>
      <c r="AP5" s="178">
        <v>42417</v>
      </c>
      <c r="AQ5" s="178">
        <v>42418</v>
      </c>
      <c r="AR5" s="178">
        <v>42419</v>
      </c>
      <c r="AS5" s="179" t="s">
        <v>189</v>
      </c>
      <c r="AT5" s="179" t="s">
        <v>197</v>
      </c>
      <c r="AU5" s="178" t="s">
        <v>195</v>
      </c>
      <c r="AV5" s="178">
        <v>42420</v>
      </c>
      <c r="AW5" s="178">
        <v>42424</v>
      </c>
      <c r="AX5" s="178">
        <v>42425</v>
      </c>
      <c r="AY5" s="178">
        <v>42426</v>
      </c>
      <c r="AZ5" s="178">
        <v>42429</v>
      </c>
      <c r="BA5" s="179" t="s">
        <v>243</v>
      </c>
      <c r="BB5" s="179" t="s">
        <v>197</v>
      </c>
      <c r="BC5" s="178" t="s">
        <v>193</v>
      </c>
    </row>
    <row r="6" spans="1:55" ht="15" hidden="1" customHeight="1" thickBot="1" x14ac:dyDescent="0.3">
      <c r="B6" s="143"/>
      <c r="C6" s="150"/>
      <c r="D6" s="151" t="s">
        <v>171</v>
      </c>
      <c r="E6" s="152" t="s">
        <v>172</v>
      </c>
      <c r="F6" s="152" t="s">
        <v>173</v>
      </c>
      <c r="G6" s="153" t="s">
        <v>185</v>
      </c>
      <c r="H6" s="216"/>
      <c r="I6" s="217"/>
      <c r="J6" s="217"/>
      <c r="K6" s="217"/>
      <c r="L6" s="217"/>
      <c r="M6" s="218"/>
      <c r="N6" s="180" t="s">
        <v>198</v>
      </c>
      <c r="O6" s="180"/>
      <c r="P6" s="198" t="s">
        <v>187</v>
      </c>
      <c r="Q6" s="215"/>
      <c r="R6" s="215"/>
      <c r="S6" s="215"/>
      <c r="T6" s="215"/>
      <c r="U6" s="199"/>
      <c r="V6" s="180" t="s">
        <v>198</v>
      </c>
      <c r="W6" s="180"/>
      <c r="X6" s="180"/>
      <c r="Y6" s="180"/>
      <c r="Z6" s="180"/>
      <c r="AA6" s="180"/>
      <c r="AB6" s="181"/>
      <c r="AC6" s="181"/>
      <c r="AD6" s="180" t="s">
        <v>198</v>
      </c>
      <c r="AE6" s="180"/>
      <c r="AF6" s="180"/>
      <c r="AG6" s="180"/>
      <c r="AH6" s="180"/>
      <c r="AI6" s="180"/>
      <c r="AJ6" s="181"/>
      <c r="AK6" s="181"/>
      <c r="AL6" s="180" t="s">
        <v>198</v>
      </c>
      <c r="AM6" s="180"/>
      <c r="AN6" s="180"/>
      <c r="AO6" s="180"/>
      <c r="AP6" s="180"/>
      <c r="AQ6" s="180"/>
      <c r="AR6" s="198"/>
      <c r="AS6" s="199"/>
      <c r="AT6" s="180"/>
      <c r="AU6" s="180"/>
      <c r="AV6" s="180"/>
      <c r="AW6" s="180"/>
      <c r="AX6" s="180"/>
      <c r="AY6" s="180"/>
      <c r="AZ6" s="198"/>
      <c r="BA6" s="199"/>
      <c r="BB6" s="180"/>
      <c r="BC6" s="180"/>
    </row>
    <row r="7" spans="1:55" ht="24.75" hidden="1" customHeight="1" thickBot="1" x14ac:dyDescent="0.3">
      <c r="B7" s="143"/>
      <c r="C7" s="150"/>
      <c r="D7" s="154" t="s">
        <v>174</v>
      </c>
      <c r="E7" s="155">
        <v>35</v>
      </c>
      <c r="F7" s="155">
        <f>E7*8</f>
        <v>280</v>
      </c>
      <c r="G7" s="156">
        <f>F239/F7</f>
        <v>26.98884523809523</v>
      </c>
      <c r="H7" s="200" t="s">
        <v>196</v>
      </c>
      <c r="I7" s="201"/>
      <c r="J7" s="201"/>
      <c r="K7" s="201"/>
      <c r="L7" s="201"/>
      <c r="M7" s="202"/>
      <c r="N7" s="182"/>
      <c r="O7" s="212" t="s">
        <v>188</v>
      </c>
      <c r="P7" s="200" t="s">
        <v>196</v>
      </c>
      <c r="Q7" s="201"/>
      <c r="R7" s="201"/>
      <c r="S7" s="201"/>
      <c r="T7" s="201"/>
      <c r="U7" s="202"/>
      <c r="V7" s="182"/>
      <c r="W7" s="212" t="s">
        <v>188</v>
      </c>
      <c r="X7" s="200" t="s">
        <v>196</v>
      </c>
      <c r="Y7" s="201"/>
      <c r="Z7" s="201"/>
      <c r="AA7" s="201"/>
      <c r="AB7" s="201"/>
      <c r="AC7" s="202"/>
      <c r="AD7" s="182"/>
      <c r="AE7" s="209"/>
      <c r="AF7" s="200" t="s">
        <v>196</v>
      </c>
      <c r="AG7" s="201"/>
      <c r="AH7" s="201"/>
      <c r="AI7" s="201"/>
      <c r="AJ7" s="201"/>
      <c r="AK7" s="202"/>
      <c r="AL7" s="182"/>
      <c r="AM7" s="209"/>
      <c r="AN7" s="200" t="s">
        <v>196</v>
      </c>
      <c r="AO7" s="201"/>
      <c r="AP7" s="201"/>
      <c r="AQ7" s="201"/>
      <c r="AR7" s="201"/>
      <c r="AS7" s="201"/>
      <c r="AT7" s="201"/>
      <c r="AU7" s="202"/>
      <c r="AV7" s="200" t="s">
        <v>196</v>
      </c>
      <c r="AW7" s="201"/>
      <c r="AX7" s="201"/>
      <c r="AY7" s="201"/>
      <c r="AZ7" s="201"/>
      <c r="BA7" s="201"/>
      <c r="BB7" s="201"/>
      <c r="BC7" s="202"/>
    </row>
    <row r="8" spans="1:55" ht="15.75" hidden="1" customHeight="1" x14ac:dyDescent="0.25">
      <c r="B8" s="143"/>
      <c r="C8" s="150"/>
      <c r="D8" s="154" t="s">
        <v>175</v>
      </c>
      <c r="E8" s="155">
        <v>21</v>
      </c>
      <c r="F8" s="155">
        <f t="shared" ref="F8:F17" si="0">E8*8</f>
        <v>168</v>
      </c>
      <c r="G8" s="156"/>
      <c r="H8" s="203"/>
      <c r="I8" s="204"/>
      <c r="J8" s="204"/>
      <c r="K8" s="204"/>
      <c r="L8" s="204"/>
      <c r="M8" s="205"/>
      <c r="N8" s="182"/>
      <c r="O8" s="213"/>
      <c r="P8" s="203"/>
      <c r="Q8" s="204"/>
      <c r="R8" s="204"/>
      <c r="S8" s="204"/>
      <c r="T8" s="204"/>
      <c r="U8" s="205"/>
      <c r="V8" s="182"/>
      <c r="W8" s="213"/>
      <c r="X8" s="203"/>
      <c r="Y8" s="204"/>
      <c r="Z8" s="204"/>
      <c r="AA8" s="204"/>
      <c r="AB8" s="204"/>
      <c r="AC8" s="205"/>
      <c r="AD8" s="182"/>
      <c r="AE8" s="210"/>
      <c r="AF8" s="203"/>
      <c r="AG8" s="204"/>
      <c r="AH8" s="204"/>
      <c r="AI8" s="204"/>
      <c r="AJ8" s="204"/>
      <c r="AK8" s="205"/>
      <c r="AL8" s="182"/>
      <c r="AM8" s="210"/>
      <c r="AN8" s="203"/>
      <c r="AO8" s="204"/>
      <c r="AP8" s="204"/>
      <c r="AQ8" s="204"/>
      <c r="AR8" s="204"/>
      <c r="AS8" s="204"/>
      <c r="AT8" s="204"/>
      <c r="AU8" s="205"/>
      <c r="AV8" s="203"/>
      <c r="AW8" s="204"/>
      <c r="AX8" s="204"/>
      <c r="AY8" s="204"/>
      <c r="AZ8" s="204"/>
      <c r="BA8" s="204"/>
      <c r="BB8" s="204"/>
      <c r="BC8" s="205"/>
    </row>
    <row r="9" spans="1:55" ht="15.75" hidden="1" customHeight="1" x14ac:dyDescent="0.25">
      <c r="B9" s="143"/>
      <c r="C9" s="150"/>
      <c r="D9" s="154" t="s">
        <v>176</v>
      </c>
      <c r="E9" s="155">
        <v>21</v>
      </c>
      <c r="F9" s="155">
        <f t="shared" si="0"/>
        <v>168</v>
      </c>
      <c r="G9" s="156"/>
      <c r="H9" s="203"/>
      <c r="I9" s="204"/>
      <c r="J9" s="204"/>
      <c r="K9" s="204"/>
      <c r="L9" s="204"/>
      <c r="M9" s="205"/>
      <c r="N9" s="182"/>
      <c r="O9" s="213"/>
      <c r="P9" s="203"/>
      <c r="Q9" s="204"/>
      <c r="R9" s="204"/>
      <c r="S9" s="204"/>
      <c r="T9" s="204"/>
      <c r="U9" s="205"/>
      <c r="V9" s="182"/>
      <c r="W9" s="213"/>
      <c r="X9" s="203"/>
      <c r="Y9" s="204"/>
      <c r="Z9" s="204"/>
      <c r="AA9" s="204"/>
      <c r="AB9" s="204"/>
      <c r="AC9" s="205"/>
      <c r="AD9" s="182"/>
      <c r="AE9" s="210"/>
      <c r="AF9" s="203"/>
      <c r="AG9" s="204"/>
      <c r="AH9" s="204"/>
      <c r="AI9" s="204"/>
      <c r="AJ9" s="204"/>
      <c r="AK9" s="205"/>
      <c r="AL9" s="182"/>
      <c r="AM9" s="210"/>
      <c r="AN9" s="203"/>
      <c r="AO9" s="204"/>
      <c r="AP9" s="204"/>
      <c r="AQ9" s="204"/>
      <c r="AR9" s="204"/>
      <c r="AS9" s="204"/>
      <c r="AT9" s="204"/>
      <c r="AU9" s="205"/>
      <c r="AV9" s="203"/>
      <c r="AW9" s="204"/>
      <c r="AX9" s="204"/>
      <c r="AY9" s="204"/>
      <c r="AZ9" s="204"/>
      <c r="BA9" s="204"/>
      <c r="BB9" s="204"/>
      <c r="BC9" s="205"/>
    </row>
    <row r="10" spans="1:55" ht="15.75" hidden="1" customHeight="1" x14ac:dyDescent="0.25">
      <c r="B10" s="143"/>
      <c r="C10" s="150"/>
      <c r="D10" s="154" t="s">
        <v>177</v>
      </c>
      <c r="E10" s="155">
        <v>19</v>
      </c>
      <c r="F10" s="155">
        <f t="shared" si="0"/>
        <v>152</v>
      </c>
      <c r="G10" s="156"/>
      <c r="H10" s="203"/>
      <c r="I10" s="204"/>
      <c r="J10" s="204"/>
      <c r="K10" s="204"/>
      <c r="L10" s="204"/>
      <c r="M10" s="205"/>
      <c r="N10" s="182"/>
      <c r="O10" s="213"/>
      <c r="P10" s="203"/>
      <c r="Q10" s="204"/>
      <c r="R10" s="204"/>
      <c r="S10" s="204"/>
      <c r="T10" s="204"/>
      <c r="U10" s="205"/>
      <c r="V10" s="182"/>
      <c r="W10" s="213"/>
      <c r="X10" s="203"/>
      <c r="Y10" s="204"/>
      <c r="Z10" s="204"/>
      <c r="AA10" s="204"/>
      <c r="AB10" s="204"/>
      <c r="AC10" s="205"/>
      <c r="AD10" s="182"/>
      <c r="AE10" s="210"/>
      <c r="AF10" s="203"/>
      <c r="AG10" s="204"/>
      <c r="AH10" s="204"/>
      <c r="AI10" s="204"/>
      <c r="AJ10" s="204"/>
      <c r="AK10" s="205"/>
      <c r="AL10" s="182"/>
      <c r="AM10" s="210"/>
      <c r="AN10" s="203"/>
      <c r="AO10" s="204"/>
      <c r="AP10" s="204"/>
      <c r="AQ10" s="204"/>
      <c r="AR10" s="204"/>
      <c r="AS10" s="204"/>
      <c r="AT10" s="204"/>
      <c r="AU10" s="205"/>
      <c r="AV10" s="203"/>
      <c r="AW10" s="204"/>
      <c r="AX10" s="204"/>
      <c r="AY10" s="204"/>
      <c r="AZ10" s="204"/>
      <c r="BA10" s="204"/>
      <c r="BB10" s="204"/>
      <c r="BC10" s="205"/>
    </row>
    <row r="11" spans="1:55" ht="15" hidden="1" customHeight="1" x14ac:dyDescent="0.25">
      <c r="B11" s="143"/>
      <c r="C11" s="150"/>
      <c r="D11" s="154" t="s">
        <v>178</v>
      </c>
      <c r="E11" s="155">
        <v>22</v>
      </c>
      <c r="F11" s="155">
        <f t="shared" si="0"/>
        <v>176</v>
      </c>
      <c r="G11" s="156"/>
      <c r="H11" s="203"/>
      <c r="I11" s="204"/>
      <c r="J11" s="204"/>
      <c r="K11" s="204"/>
      <c r="L11" s="204"/>
      <c r="M11" s="205"/>
      <c r="N11" s="182"/>
      <c r="O11" s="213"/>
      <c r="P11" s="203"/>
      <c r="Q11" s="204"/>
      <c r="R11" s="204"/>
      <c r="S11" s="204"/>
      <c r="T11" s="204"/>
      <c r="U11" s="205"/>
      <c r="V11" s="182"/>
      <c r="W11" s="213"/>
      <c r="X11" s="203"/>
      <c r="Y11" s="204"/>
      <c r="Z11" s="204"/>
      <c r="AA11" s="204"/>
      <c r="AB11" s="204"/>
      <c r="AC11" s="205"/>
      <c r="AD11" s="182"/>
      <c r="AE11" s="210"/>
      <c r="AF11" s="203"/>
      <c r="AG11" s="204"/>
      <c r="AH11" s="204"/>
      <c r="AI11" s="204"/>
      <c r="AJ11" s="204"/>
      <c r="AK11" s="205"/>
      <c r="AL11" s="182"/>
      <c r="AM11" s="210"/>
      <c r="AN11" s="203"/>
      <c r="AO11" s="204"/>
      <c r="AP11" s="204"/>
      <c r="AQ11" s="204"/>
      <c r="AR11" s="204"/>
      <c r="AS11" s="204"/>
      <c r="AT11" s="204"/>
      <c r="AU11" s="205"/>
      <c r="AV11" s="203"/>
      <c r="AW11" s="204"/>
      <c r="AX11" s="204"/>
      <c r="AY11" s="204"/>
      <c r="AZ11" s="204"/>
      <c r="BA11" s="204"/>
      <c r="BB11" s="204"/>
      <c r="BC11" s="205"/>
    </row>
    <row r="12" spans="1:55" ht="21.75" hidden="1" customHeight="1" x14ac:dyDescent="0.25">
      <c r="B12" s="143"/>
      <c r="C12" s="150"/>
      <c r="D12" s="154" t="s">
        <v>179</v>
      </c>
      <c r="E12" s="155">
        <v>21</v>
      </c>
      <c r="F12" s="155">
        <f t="shared" si="0"/>
        <v>168</v>
      </c>
      <c r="G12" s="156"/>
      <c r="H12" s="203"/>
      <c r="I12" s="204"/>
      <c r="J12" s="204"/>
      <c r="K12" s="204"/>
      <c r="L12" s="204"/>
      <c r="M12" s="205"/>
      <c r="N12" s="182"/>
      <c r="O12" s="213"/>
      <c r="P12" s="203"/>
      <c r="Q12" s="204"/>
      <c r="R12" s="204"/>
      <c r="S12" s="204"/>
      <c r="T12" s="204"/>
      <c r="U12" s="205"/>
      <c r="V12" s="182"/>
      <c r="W12" s="213"/>
      <c r="X12" s="203"/>
      <c r="Y12" s="204"/>
      <c r="Z12" s="204"/>
      <c r="AA12" s="204"/>
      <c r="AB12" s="204"/>
      <c r="AC12" s="205"/>
      <c r="AD12" s="182"/>
      <c r="AE12" s="210"/>
      <c r="AF12" s="203"/>
      <c r="AG12" s="204"/>
      <c r="AH12" s="204"/>
      <c r="AI12" s="204"/>
      <c r="AJ12" s="204"/>
      <c r="AK12" s="205"/>
      <c r="AL12" s="182"/>
      <c r="AM12" s="210"/>
      <c r="AN12" s="203"/>
      <c r="AO12" s="204"/>
      <c r="AP12" s="204"/>
      <c r="AQ12" s="204"/>
      <c r="AR12" s="204"/>
      <c r="AS12" s="204"/>
      <c r="AT12" s="204"/>
      <c r="AU12" s="205"/>
      <c r="AV12" s="203"/>
      <c r="AW12" s="204"/>
      <c r="AX12" s="204"/>
      <c r="AY12" s="204"/>
      <c r="AZ12" s="204"/>
      <c r="BA12" s="204"/>
      <c r="BB12" s="204"/>
      <c r="BC12" s="205"/>
    </row>
    <row r="13" spans="1:55" ht="15.75" hidden="1" customHeight="1" x14ac:dyDescent="0.25">
      <c r="B13" s="143"/>
      <c r="C13" s="150"/>
      <c r="D13" s="154" t="s">
        <v>180</v>
      </c>
      <c r="E13" s="155">
        <v>23</v>
      </c>
      <c r="F13" s="155">
        <f t="shared" si="0"/>
        <v>184</v>
      </c>
      <c r="G13" s="156"/>
      <c r="H13" s="203"/>
      <c r="I13" s="204"/>
      <c r="J13" s="204"/>
      <c r="K13" s="204"/>
      <c r="L13" s="204"/>
      <c r="M13" s="205"/>
      <c r="N13" s="182"/>
      <c r="O13" s="213"/>
      <c r="P13" s="203"/>
      <c r="Q13" s="204"/>
      <c r="R13" s="204"/>
      <c r="S13" s="204"/>
      <c r="T13" s="204"/>
      <c r="U13" s="205"/>
      <c r="V13" s="182"/>
      <c r="W13" s="213"/>
      <c r="X13" s="203"/>
      <c r="Y13" s="204"/>
      <c r="Z13" s="204"/>
      <c r="AA13" s="204"/>
      <c r="AB13" s="204"/>
      <c r="AC13" s="205"/>
      <c r="AD13" s="182"/>
      <c r="AE13" s="210"/>
      <c r="AF13" s="203"/>
      <c r="AG13" s="204"/>
      <c r="AH13" s="204"/>
      <c r="AI13" s="204"/>
      <c r="AJ13" s="204"/>
      <c r="AK13" s="205"/>
      <c r="AL13" s="182"/>
      <c r="AM13" s="210"/>
      <c r="AN13" s="203"/>
      <c r="AO13" s="204"/>
      <c r="AP13" s="204"/>
      <c r="AQ13" s="204"/>
      <c r="AR13" s="204"/>
      <c r="AS13" s="204"/>
      <c r="AT13" s="204"/>
      <c r="AU13" s="205"/>
      <c r="AV13" s="203"/>
      <c r="AW13" s="204"/>
      <c r="AX13" s="204"/>
      <c r="AY13" s="204"/>
      <c r="AZ13" s="204"/>
      <c r="BA13" s="204"/>
      <c r="BB13" s="204"/>
      <c r="BC13" s="205"/>
    </row>
    <row r="14" spans="1:55" ht="21.75" hidden="1" customHeight="1" x14ac:dyDescent="0.25">
      <c r="B14" s="143"/>
      <c r="C14" s="150"/>
      <c r="D14" s="154" t="s">
        <v>181</v>
      </c>
      <c r="E14" s="155">
        <v>22</v>
      </c>
      <c r="F14" s="155">
        <f t="shared" si="0"/>
        <v>176</v>
      </c>
      <c r="G14" s="156"/>
      <c r="H14" s="203"/>
      <c r="I14" s="204"/>
      <c r="J14" s="204"/>
      <c r="K14" s="204"/>
      <c r="L14" s="204"/>
      <c r="M14" s="205"/>
      <c r="N14" s="182"/>
      <c r="O14" s="213"/>
      <c r="P14" s="203"/>
      <c r="Q14" s="204"/>
      <c r="R14" s="204"/>
      <c r="S14" s="204"/>
      <c r="T14" s="204"/>
      <c r="U14" s="205"/>
      <c r="V14" s="182"/>
      <c r="W14" s="213"/>
      <c r="X14" s="203"/>
      <c r="Y14" s="204"/>
      <c r="Z14" s="204"/>
      <c r="AA14" s="204"/>
      <c r="AB14" s="204"/>
      <c r="AC14" s="205"/>
      <c r="AD14" s="182"/>
      <c r="AE14" s="210"/>
      <c r="AF14" s="203"/>
      <c r="AG14" s="204"/>
      <c r="AH14" s="204"/>
      <c r="AI14" s="204"/>
      <c r="AJ14" s="204"/>
      <c r="AK14" s="205"/>
      <c r="AL14" s="182"/>
      <c r="AM14" s="210"/>
      <c r="AN14" s="203"/>
      <c r="AO14" s="204"/>
      <c r="AP14" s="204"/>
      <c r="AQ14" s="204"/>
      <c r="AR14" s="204"/>
      <c r="AS14" s="204"/>
      <c r="AT14" s="204"/>
      <c r="AU14" s="205"/>
      <c r="AV14" s="203"/>
      <c r="AW14" s="204"/>
      <c r="AX14" s="204"/>
      <c r="AY14" s="204"/>
      <c r="AZ14" s="204"/>
      <c r="BA14" s="204"/>
      <c r="BB14" s="204"/>
      <c r="BC14" s="205"/>
    </row>
    <row r="15" spans="1:55" ht="15" hidden="1" customHeight="1" x14ac:dyDescent="0.25">
      <c r="B15" s="143"/>
      <c r="C15" s="150"/>
      <c r="D15" s="154" t="s">
        <v>182</v>
      </c>
      <c r="E15" s="155">
        <v>21</v>
      </c>
      <c r="F15" s="155">
        <f t="shared" si="0"/>
        <v>168</v>
      </c>
      <c r="G15" s="156"/>
      <c r="H15" s="203"/>
      <c r="I15" s="204"/>
      <c r="J15" s="204"/>
      <c r="K15" s="204"/>
      <c r="L15" s="204"/>
      <c r="M15" s="205"/>
      <c r="N15" s="182"/>
      <c r="O15" s="213"/>
      <c r="P15" s="203"/>
      <c r="Q15" s="204"/>
      <c r="R15" s="204"/>
      <c r="S15" s="204"/>
      <c r="T15" s="204"/>
      <c r="U15" s="205"/>
      <c r="V15" s="182"/>
      <c r="W15" s="213"/>
      <c r="X15" s="203"/>
      <c r="Y15" s="204"/>
      <c r="Z15" s="204"/>
      <c r="AA15" s="204"/>
      <c r="AB15" s="204"/>
      <c r="AC15" s="205"/>
      <c r="AD15" s="182"/>
      <c r="AE15" s="210"/>
      <c r="AF15" s="203"/>
      <c r="AG15" s="204"/>
      <c r="AH15" s="204"/>
      <c r="AI15" s="204"/>
      <c r="AJ15" s="204"/>
      <c r="AK15" s="205"/>
      <c r="AL15" s="182"/>
      <c r="AM15" s="210"/>
      <c r="AN15" s="203"/>
      <c r="AO15" s="204"/>
      <c r="AP15" s="204"/>
      <c r="AQ15" s="204"/>
      <c r="AR15" s="204"/>
      <c r="AS15" s="204"/>
      <c r="AT15" s="204"/>
      <c r="AU15" s="205"/>
      <c r="AV15" s="203"/>
      <c r="AW15" s="204"/>
      <c r="AX15" s="204"/>
      <c r="AY15" s="204"/>
      <c r="AZ15" s="204"/>
      <c r="BA15" s="204"/>
      <c r="BB15" s="204"/>
      <c r="BC15" s="205"/>
    </row>
    <row r="16" spans="1:55" ht="21.75" hidden="1" customHeight="1" x14ac:dyDescent="0.25">
      <c r="B16" s="143"/>
      <c r="C16" s="150"/>
      <c r="D16" s="154" t="s">
        <v>183</v>
      </c>
      <c r="E16" s="155">
        <v>21</v>
      </c>
      <c r="F16" s="155">
        <f t="shared" si="0"/>
        <v>168</v>
      </c>
      <c r="G16" s="156"/>
      <c r="H16" s="203"/>
      <c r="I16" s="204"/>
      <c r="J16" s="204"/>
      <c r="K16" s="204"/>
      <c r="L16" s="204"/>
      <c r="M16" s="205"/>
      <c r="N16" s="182"/>
      <c r="O16" s="213"/>
      <c r="P16" s="203"/>
      <c r="Q16" s="204"/>
      <c r="R16" s="204"/>
      <c r="S16" s="204"/>
      <c r="T16" s="204"/>
      <c r="U16" s="205"/>
      <c r="V16" s="182"/>
      <c r="W16" s="213"/>
      <c r="X16" s="203"/>
      <c r="Y16" s="204"/>
      <c r="Z16" s="204"/>
      <c r="AA16" s="204"/>
      <c r="AB16" s="204"/>
      <c r="AC16" s="205"/>
      <c r="AD16" s="182"/>
      <c r="AE16" s="210"/>
      <c r="AF16" s="203"/>
      <c r="AG16" s="204"/>
      <c r="AH16" s="204"/>
      <c r="AI16" s="204"/>
      <c r="AJ16" s="204"/>
      <c r="AK16" s="205"/>
      <c r="AL16" s="182"/>
      <c r="AM16" s="210"/>
      <c r="AN16" s="203"/>
      <c r="AO16" s="204"/>
      <c r="AP16" s="204"/>
      <c r="AQ16" s="204"/>
      <c r="AR16" s="204"/>
      <c r="AS16" s="204"/>
      <c r="AT16" s="204"/>
      <c r="AU16" s="205"/>
      <c r="AV16" s="203"/>
      <c r="AW16" s="204"/>
      <c r="AX16" s="204"/>
      <c r="AY16" s="204"/>
      <c r="AZ16" s="204"/>
      <c r="BA16" s="204"/>
      <c r="BB16" s="204"/>
      <c r="BC16" s="205"/>
    </row>
    <row r="17" spans="2:55" ht="15.75" hidden="1" customHeight="1" thickBot="1" x14ac:dyDescent="0.3">
      <c r="B17" s="143"/>
      <c r="C17" s="150"/>
      <c r="D17" s="154" t="s">
        <v>184</v>
      </c>
      <c r="E17" s="155">
        <v>22</v>
      </c>
      <c r="F17" s="155">
        <f t="shared" si="0"/>
        <v>176</v>
      </c>
      <c r="G17" s="156"/>
      <c r="H17" s="206"/>
      <c r="I17" s="207"/>
      <c r="J17" s="207"/>
      <c r="K17" s="207"/>
      <c r="L17" s="207"/>
      <c r="M17" s="208"/>
      <c r="N17" s="182"/>
      <c r="O17" s="214"/>
      <c r="P17" s="206"/>
      <c r="Q17" s="207"/>
      <c r="R17" s="207"/>
      <c r="S17" s="207"/>
      <c r="T17" s="207"/>
      <c r="U17" s="208"/>
      <c r="V17" s="182"/>
      <c r="W17" s="214"/>
      <c r="X17" s="206"/>
      <c r="Y17" s="207"/>
      <c r="Z17" s="207"/>
      <c r="AA17" s="207"/>
      <c r="AB17" s="207"/>
      <c r="AC17" s="208"/>
      <c r="AD17" s="182"/>
      <c r="AE17" s="211"/>
      <c r="AF17" s="206"/>
      <c r="AG17" s="207"/>
      <c r="AH17" s="207"/>
      <c r="AI17" s="207"/>
      <c r="AJ17" s="207"/>
      <c r="AK17" s="208"/>
      <c r="AL17" s="182"/>
      <c r="AM17" s="211"/>
      <c r="AN17" s="206"/>
      <c r="AO17" s="207"/>
      <c r="AP17" s="207"/>
      <c r="AQ17" s="207"/>
      <c r="AR17" s="207"/>
      <c r="AS17" s="207"/>
      <c r="AT17" s="207"/>
      <c r="AU17" s="208"/>
      <c r="AV17" s="206"/>
      <c r="AW17" s="207"/>
      <c r="AX17" s="207"/>
      <c r="AY17" s="207"/>
      <c r="AZ17" s="207"/>
      <c r="BA17" s="207"/>
      <c r="BB17" s="207"/>
      <c r="BC17" s="208"/>
    </row>
    <row r="18" spans="2:55" ht="21.75" customHeight="1" x14ac:dyDescent="0.25">
      <c r="B18" s="157"/>
      <c r="C18" s="113">
        <v>194</v>
      </c>
      <c r="D18" s="114" t="s">
        <v>2</v>
      </c>
      <c r="E18" s="115"/>
      <c r="F18" s="116">
        <f>E18*G18/3600</f>
        <v>0</v>
      </c>
      <c r="G18" s="158">
        <v>1</v>
      </c>
      <c r="H18" s="219"/>
      <c r="I18" s="113"/>
      <c r="J18" s="113"/>
      <c r="K18" s="113"/>
      <c r="L18" s="113"/>
      <c r="M18" s="113">
        <f t="shared" ref="M18:M49" si="1">H18+I18+J18+K18+L18</f>
        <v>0</v>
      </c>
      <c r="N18" s="113">
        <f>O18*E18/3600</f>
        <v>0</v>
      </c>
      <c r="O18" s="113">
        <f t="shared" ref="O18:O23" si="2">G18-M18</f>
        <v>1</v>
      </c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>
        <f t="shared" ref="BA18:BA24" si="3">H18+I18+J18+K18+L18+P18</f>
        <v>0</v>
      </c>
      <c r="BB18" s="113">
        <f>BC18*E18/3600</f>
        <v>0</v>
      </c>
      <c r="BC18" s="113">
        <f t="shared" ref="BC18:BC24" si="4">G18-BA18</f>
        <v>1</v>
      </c>
    </row>
    <row r="19" spans="2:55" s="131" customFormat="1" x14ac:dyDescent="0.25">
      <c r="B19" s="159"/>
      <c r="C19" s="111">
        <v>184</v>
      </c>
      <c r="D19" s="125" t="s">
        <v>3</v>
      </c>
      <c r="E19" s="126">
        <v>3200</v>
      </c>
      <c r="F19" s="127">
        <f t="shared" ref="F19:F148" si="5">E19*G19/3600</f>
        <v>0.88888888888888884</v>
      </c>
      <c r="G19" s="160">
        <v>1</v>
      </c>
      <c r="H19" s="160"/>
      <c r="I19" s="160"/>
      <c r="J19" s="160"/>
      <c r="K19" s="160"/>
      <c r="L19" s="160"/>
      <c r="M19" s="160">
        <f t="shared" si="1"/>
        <v>0</v>
      </c>
      <c r="N19" s="160">
        <f t="shared" ref="N19:N82" si="6">O19*E19/3600</f>
        <v>0.88888888888888884</v>
      </c>
      <c r="O19" s="160">
        <f t="shared" si="2"/>
        <v>1</v>
      </c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>
        <f t="shared" si="3"/>
        <v>0</v>
      </c>
      <c r="BB19" s="160">
        <f t="shared" ref="BB19:BB82" si="7">BC19*E19/3600</f>
        <v>0.88888888888888884</v>
      </c>
      <c r="BC19" s="160">
        <f t="shared" si="4"/>
        <v>1</v>
      </c>
    </row>
    <row r="20" spans="2:55" s="131" customFormat="1" x14ac:dyDescent="0.25">
      <c r="B20" s="159"/>
      <c r="C20" s="111">
        <v>185</v>
      </c>
      <c r="D20" s="125" t="s">
        <v>3</v>
      </c>
      <c r="E20" s="126">
        <v>3200</v>
      </c>
      <c r="F20" s="127">
        <f>E20*G20/3600</f>
        <v>0.88888888888888884</v>
      </c>
      <c r="G20" s="160">
        <v>1</v>
      </c>
      <c r="H20" s="160"/>
      <c r="I20" s="160"/>
      <c r="J20" s="160"/>
      <c r="K20" s="160"/>
      <c r="L20" s="160"/>
      <c r="M20" s="160">
        <f t="shared" si="1"/>
        <v>0</v>
      </c>
      <c r="N20" s="160">
        <f t="shared" si="6"/>
        <v>0.88888888888888884</v>
      </c>
      <c r="O20" s="160">
        <f t="shared" si="2"/>
        <v>1</v>
      </c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>
        <f t="shared" si="3"/>
        <v>0</v>
      </c>
      <c r="BB20" s="160">
        <f t="shared" si="7"/>
        <v>0.88888888888888884</v>
      </c>
      <c r="BC20" s="160">
        <f t="shared" si="4"/>
        <v>1</v>
      </c>
    </row>
    <row r="21" spans="2:55" s="131" customFormat="1" x14ac:dyDescent="0.25">
      <c r="B21" s="159"/>
      <c r="C21" s="111">
        <v>186</v>
      </c>
      <c r="D21" s="125" t="s">
        <v>4</v>
      </c>
      <c r="E21" s="126">
        <v>3359</v>
      </c>
      <c r="F21" s="127">
        <f t="shared" si="5"/>
        <v>0.93305555555555553</v>
      </c>
      <c r="G21" s="160">
        <v>1</v>
      </c>
      <c r="H21" s="160"/>
      <c r="I21" s="160"/>
      <c r="J21" s="160"/>
      <c r="K21" s="160"/>
      <c r="L21" s="160"/>
      <c r="M21" s="160">
        <f t="shared" si="1"/>
        <v>0</v>
      </c>
      <c r="N21" s="160">
        <f t="shared" si="6"/>
        <v>0.93305555555555553</v>
      </c>
      <c r="O21" s="160">
        <f t="shared" si="2"/>
        <v>1</v>
      </c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>
        <f t="shared" si="3"/>
        <v>0</v>
      </c>
      <c r="BB21" s="160">
        <f t="shared" si="7"/>
        <v>0.93305555555555553</v>
      </c>
      <c r="BC21" s="160">
        <f t="shared" si="4"/>
        <v>1</v>
      </c>
    </row>
    <row r="22" spans="2:55" s="131" customFormat="1" x14ac:dyDescent="0.25">
      <c r="B22" s="159"/>
      <c r="C22" s="111">
        <v>187</v>
      </c>
      <c r="D22" s="125" t="s">
        <v>4</v>
      </c>
      <c r="E22" s="126">
        <v>3359</v>
      </c>
      <c r="F22" s="127">
        <f t="shared" si="5"/>
        <v>0.93305555555555553</v>
      </c>
      <c r="G22" s="160">
        <v>1</v>
      </c>
      <c r="H22" s="160"/>
      <c r="I22" s="160"/>
      <c r="J22" s="160"/>
      <c r="K22" s="160"/>
      <c r="L22" s="160"/>
      <c r="M22" s="160">
        <f t="shared" si="1"/>
        <v>0</v>
      </c>
      <c r="N22" s="160">
        <f t="shared" si="6"/>
        <v>0.93305555555555553</v>
      </c>
      <c r="O22" s="160">
        <f t="shared" si="2"/>
        <v>1</v>
      </c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>
        <f t="shared" si="3"/>
        <v>0</v>
      </c>
      <c r="BB22" s="160">
        <f t="shared" si="7"/>
        <v>0.93305555555555553</v>
      </c>
      <c r="BC22" s="160">
        <f t="shared" si="4"/>
        <v>1</v>
      </c>
    </row>
    <row r="23" spans="2:55" s="131" customFormat="1" x14ac:dyDescent="0.25">
      <c r="B23" s="159"/>
      <c r="C23" s="111">
        <v>204</v>
      </c>
      <c r="D23" s="125" t="s">
        <v>5</v>
      </c>
      <c r="E23" s="126"/>
      <c r="F23" s="127">
        <f t="shared" si="5"/>
        <v>0</v>
      </c>
      <c r="G23" s="160">
        <v>1</v>
      </c>
      <c r="H23" s="160"/>
      <c r="I23" s="160"/>
      <c r="J23" s="160"/>
      <c r="K23" s="160"/>
      <c r="L23" s="160"/>
      <c r="M23" s="160">
        <f t="shared" si="1"/>
        <v>0</v>
      </c>
      <c r="N23" s="160">
        <f t="shared" si="6"/>
        <v>0</v>
      </c>
      <c r="O23" s="160">
        <f t="shared" si="2"/>
        <v>1</v>
      </c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>
        <f t="shared" si="3"/>
        <v>0</v>
      </c>
      <c r="BB23" s="160">
        <f>BC23*E23/3600</f>
        <v>0</v>
      </c>
      <c r="BC23" s="160">
        <f t="shared" si="4"/>
        <v>1</v>
      </c>
    </row>
    <row r="24" spans="2:55" s="225" customFormat="1" x14ac:dyDescent="0.25">
      <c r="B24" s="220"/>
      <c r="C24" s="219">
        <v>312</v>
      </c>
      <c r="D24" s="221" t="s">
        <v>7</v>
      </c>
      <c r="E24" s="222">
        <v>700</v>
      </c>
      <c r="F24" s="223">
        <f t="shared" si="5"/>
        <v>634.66666666666663</v>
      </c>
      <c r="G24" s="224">
        <v>3264</v>
      </c>
      <c r="H24" s="224">
        <v>200</v>
      </c>
      <c r="I24" s="224"/>
      <c r="J24" s="224"/>
      <c r="K24" s="224"/>
      <c r="L24" s="224">
        <v>500</v>
      </c>
      <c r="M24" s="224">
        <f t="shared" si="1"/>
        <v>700</v>
      </c>
      <c r="N24" s="224">
        <f t="shared" si="6"/>
        <v>266.38888888888891</v>
      </c>
      <c r="O24" s="224">
        <v>1370</v>
      </c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>
        <f t="shared" si="3"/>
        <v>700</v>
      </c>
      <c r="BB24" s="224">
        <f>BC24*E24/3600</f>
        <v>498.55555555555554</v>
      </c>
      <c r="BC24" s="224">
        <f t="shared" si="4"/>
        <v>2564</v>
      </c>
    </row>
    <row r="25" spans="2:55" s="225" customFormat="1" x14ac:dyDescent="0.25">
      <c r="B25" s="220"/>
      <c r="C25" s="219">
        <v>312</v>
      </c>
      <c r="D25" s="221" t="s">
        <v>6</v>
      </c>
      <c r="E25" s="222">
        <v>700</v>
      </c>
      <c r="F25" s="223">
        <f t="shared" si="5"/>
        <v>1269.3333333333333</v>
      </c>
      <c r="G25" s="224">
        <v>6528</v>
      </c>
      <c r="H25" s="224">
        <v>400</v>
      </c>
      <c r="I25" s="224"/>
      <c r="J25" s="224"/>
      <c r="K25" s="224"/>
      <c r="L25" s="224">
        <v>200</v>
      </c>
      <c r="M25" s="224">
        <f t="shared" si="1"/>
        <v>600</v>
      </c>
      <c r="N25" s="224">
        <f t="shared" si="6"/>
        <v>832.22222222222217</v>
      </c>
      <c r="O25" s="224">
        <v>4280</v>
      </c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>
        <f>H25+I25+J25+K25+L25+P25</f>
        <v>600</v>
      </c>
      <c r="BB25" s="224">
        <f>BC25*E25/3600</f>
        <v>1152.6666666666667</v>
      </c>
      <c r="BC25" s="224">
        <f>G25-BA25</f>
        <v>5928</v>
      </c>
    </row>
    <row r="26" spans="2:55" s="131" customFormat="1" x14ac:dyDescent="0.25">
      <c r="B26" s="159"/>
      <c r="C26" s="111">
        <v>319</v>
      </c>
      <c r="D26" s="125" t="s">
        <v>8</v>
      </c>
      <c r="E26" s="126"/>
      <c r="F26" s="127">
        <f t="shared" si="5"/>
        <v>0</v>
      </c>
      <c r="G26" s="160">
        <v>1</v>
      </c>
      <c r="H26" s="160"/>
      <c r="I26" s="160">
        <v>1</v>
      </c>
      <c r="J26" s="160"/>
      <c r="K26" s="160"/>
      <c r="L26" s="160"/>
      <c r="M26" s="160">
        <f t="shared" si="1"/>
        <v>1</v>
      </c>
      <c r="N26" s="160">
        <f t="shared" si="6"/>
        <v>0</v>
      </c>
      <c r="O26" s="160">
        <f t="shared" ref="O26:O57" si="8">G26-M26</f>
        <v>0</v>
      </c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>
        <f t="shared" ref="BA26:BA34" si="9">H26+I26+J26+K26+L26+P26</f>
        <v>1</v>
      </c>
      <c r="BB26" s="160">
        <f t="shared" ref="BB26:BB34" si="10">BC26*E26/3600</f>
        <v>0</v>
      </c>
      <c r="BC26" s="160">
        <f t="shared" ref="BC26:BC34" si="11">G26-BA26</f>
        <v>0</v>
      </c>
    </row>
    <row r="27" spans="2:55" s="131" customFormat="1" x14ac:dyDescent="0.25">
      <c r="B27" s="159"/>
      <c r="C27" s="111">
        <v>332</v>
      </c>
      <c r="D27" s="125" t="s">
        <v>9</v>
      </c>
      <c r="E27" s="126">
        <v>13</v>
      </c>
      <c r="F27" s="127">
        <f t="shared" si="5"/>
        <v>63.916666666666664</v>
      </c>
      <c r="G27" s="160">
        <v>17700</v>
      </c>
      <c r="H27" s="160"/>
      <c r="I27" s="160"/>
      <c r="J27" s="160">
        <v>17700</v>
      </c>
      <c r="K27" s="160"/>
      <c r="L27" s="160"/>
      <c r="M27" s="160">
        <f t="shared" si="1"/>
        <v>17700</v>
      </c>
      <c r="N27" s="160">
        <f t="shared" si="6"/>
        <v>0</v>
      </c>
      <c r="O27" s="160">
        <f t="shared" si="8"/>
        <v>0</v>
      </c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>
        <f t="shared" si="9"/>
        <v>17700</v>
      </c>
      <c r="BB27" s="160">
        <f t="shared" si="10"/>
        <v>0</v>
      </c>
      <c r="BC27" s="160">
        <f t="shared" si="11"/>
        <v>0</v>
      </c>
    </row>
    <row r="28" spans="2:55" s="131" customFormat="1" x14ac:dyDescent="0.25">
      <c r="B28" s="159"/>
      <c r="C28" s="111">
        <v>338</v>
      </c>
      <c r="D28" s="125" t="s">
        <v>10</v>
      </c>
      <c r="E28" s="126">
        <v>154</v>
      </c>
      <c r="F28" s="127">
        <f t="shared" si="5"/>
        <v>52.616666666666667</v>
      </c>
      <c r="G28" s="160">
        <v>1230</v>
      </c>
      <c r="H28" s="160"/>
      <c r="I28" s="160"/>
      <c r="J28" s="160"/>
      <c r="K28" s="160"/>
      <c r="L28" s="160">
        <v>1230</v>
      </c>
      <c r="M28" s="160">
        <f t="shared" si="1"/>
        <v>1230</v>
      </c>
      <c r="N28" s="160">
        <f t="shared" si="6"/>
        <v>0</v>
      </c>
      <c r="O28" s="160">
        <f t="shared" si="8"/>
        <v>0</v>
      </c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>
        <f t="shared" si="9"/>
        <v>1230</v>
      </c>
      <c r="BB28" s="160">
        <f t="shared" si="10"/>
        <v>0</v>
      </c>
      <c r="BC28" s="160">
        <f t="shared" si="11"/>
        <v>0</v>
      </c>
    </row>
    <row r="29" spans="2:55" s="225" customFormat="1" x14ac:dyDescent="0.25">
      <c r="B29" s="220"/>
      <c r="C29" s="219">
        <v>2</v>
      </c>
      <c r="D29" s="226" t="s">
        <v>11</v>
      </c>
      <c r="E29" s="227">
        <v>76</v>
      </c>
      <c r="F29" s="223">
        <f t="shared" si="5"/>
        <v>147.77777777777777</v>
      </c>
      <c r="G29" s="224">
        <v>7000</v>
      </c>
      <c r="H29" s="224"/>
      <c r="I29" s="224"/>
      <c r="J29" s="224"/>
      <c r="K29" s="224"/>
      <c r="L29" s="224"/>
      <c r="M29" s="224">
        <f t="shared" si="1"/>
        <v>0</v>
      </c>
      <c r="N29" s="224">
        <f t="shared" si="6"/>
        <v>147.77777777777777</v>
      </c>
      <c r="O29" s="224">
        <f t="shared" si="8"/>
        <v>7000</v>
      </c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>
        <f t="shared" si="9"/>
        <v>0</v>
      </c>
      <c r="BB29" s="224">
        <f t="shared" si="10"/>
        <v>147.77777777777777</v>
      </c>
      <c r="BC29" s="224">
        <f t="shared" si="11"/>
        <v>7000</v>
      </c>
    </row>
    <row r="30" spans="2:55" s="131" customFormat="1" x14ac:dyDescent="0.25">
      <c r="B30" s="159"/>
      <c r="C30" s="111">
        <v>2</v>
      </c>
      <c r="D30" s="132" t="s">
        <v>12</v>
      </c>
      <c r="E30" s="133">
        <v>82</v>
      </c>
      <c r="F30" s="127">
        <f t="shared" si="5"/>
        <v>22.777777777777779</v>
      </c>
      <c r="G30" s="160">
        <v>1000</v>
      </c>
      <c r="H30" s="160"/>
      <c r="I30" s="160"/>
      <c r="J30" s="160"/>
      <c r="K30" s="160"/>
      <c r="L30" s="160"/>
      <c r="M30" s="160">
        <f t="shared" si="1"/>
        <v>0</v>
      </c>
      <c r="N30" s="160">
        <f t="shared" si="6"/>
        <v>22.777777777777779</v>
      </c>
      <c r="O30" s="160">
        <f t="shared" si="8"/>
        <v>1000</v>
      </c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>
        <f t="shared" si="9"/>
        <v>0</v>
      </c>
      <c r="BB30" s="160">
        <f t="shared" si="10"/>
        <v>22.777777777777779</v>
      </c>
      <c r="BC30" s="160">
        <f t="shared" si="11"/>
        <v>1000</v>
      </c>
    </row>
    <row r="31" spans="2:55" s="131" customFormat="1" x14ac:dyDescent="0.25">
      <c r="B31" s="159"/>
      <c r="C31" s="111">
        <v>2</v>
      </c>
      <c r="D31" s="132" t="s">
        <v>13</v>
      </c>
      <c r="E31" s="133">
        <v>72</v>
      </c>
      <c r="F31" s="127">
        <f t="shared" si="5"/>
        <v>10</v>
      </c>
      <c r="G31" s="160">
        <v>500</v>
      </c>
      <c r="H31" s="160"/>
      <c r="I31" s="160"/>
      <c r="J31" s="160"/>
      <c r="K31" s="160"/>
      <c r="L31" s="160"/>
      <c r="M31" s="160">
        <f t="shared" si="1"/>
        <v>0</v>
      </c>
      <c r="N31" s="160">
        <f t="shared" si="6"/>
        <v>10</v>
      </c>
      <c r="O31" s="160">
        <f t="shared" si="8"/>
        <v>500</v>
      </c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>
        <f t="shared" si="9"/>
        <v>0</v>
      </c>
      <c r="BB31" s="160">
        <f t="shared" si="10"/>
        <v>10</v>
      </c>
      <c r="BC31" s="160">
        <f t="shared" si="11"/>
        <v>500</v>
      </c>
    </row>
    <row r="32" spans="2:55" s="131" customFormat="1" ht="22.5" x14ac:dyDescent="0.25">
      <c r="B32" s="159"/>
      <c r="C32" s="111">
        <v>3</v>
      </c>
      <c r="D32" s="125" t="s">
        <v>14</v>
      </c>
      <c r="E32" s="126">
        <v>2</v>
      </c>
      <c r="F32" s="127">
        <f t="shared" si="5"/>
        <v>11.111111111111111</v>
      </c>
      <c r="G32" s="160">
        <v>20000</v>
      </c>
      <c r="H32" s="160"/>
      <c r="I32" s="160"/>
      <c r="J32" s="160"/>
      <c r="K32" s="160"/>
      <c r="L32" s="160"/>
      <c r="M32" s="160">
        <f t="shared" si="1"/>
        <v>0</v>
      </c>
      <c r="N32" s="160">
        <f t="shared" si="6"/>
        <v>11.111111111111111</v>
      </c>
      <c r="O32" s="160">
        <f t="shared" si="8"/>
        <v>20000</v>
      </c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>
        <f t="shared" si="9"/>
        <v>0</v>
      </c>
      <c r="BB32" s="160">
        <f t="shared" si="10"/>
        <v>11.111111111111111</v>
      </c>
      <c r="BC32" s="160">
        <f t="shared" si="11"/>
        <v>20000</v>
      </c>
    </row>
    <row r="33" spans="2:55" s="131" customFormat="1" ht="22.5" x14ac:dyDescent="0.25">
      <c r="B33" s="159"/>
      <c r="C33" s="111">
        <v>3</v>
      </c>
      <c r="D33" s="125" t="s">
        <v>15</v>
      </c>
      <c r="E33" s="126">
        <v>3</v>
      </c>
      <c r="F33" s="127">
        <f t="shared" si="5"/>
        <v>41.666666666666664</v>
      </c>
      <c r="G33" s="160">
        <v>50000</v>
      </c>
      <c r="H33" s="160"/>
      <c r="I33" s="160"/>
      <c r="J33" s="160"/>
      <c r="K33" s="160"/>
      <c r="L33" s="160"/>
      <c r="M33" s="160">
        <f t="shared" si="1"/>
        <v>0</v>
      </c>
      <c r="N33" s="160">
        <f t="shared" si="6"/>
        <v>41.666666666666664</v>
      </c>
      <c r="O33" s="160">
        <f t="shared" si="8"/>
        <v>50000</v>
      </c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>
        <f t="shared" si="9"/>
        <v>0</v>
      </c>
      <c r="BB33" s="160">
        <f t="shared" si="10"/>
        <v>41.666666666666664</v>
      </c>
      <c r="BC33" s="160">
        <f t="shared" si="11"/>
        <v>50000</v>
      </c>
    </row>
    <row r="34" spans="2:55" s="131" customFormat="1" ht="22.5" x14ac:dyDescent="0.25">
      <c r="B34" s="159"/>
      <c r="C34" s="111">
        <v>3</v>
      </c>
      <c r="D34" s="125" t="s">
        <v>16</v>
      </c>
      <c r="E34" s="126">
        <v>3</v>
      </c>
      <c r="F34" s="127">
        <f t="shared" si="5"/>
        <v>41.666666666666664</v>
      </c>
      <c r="G34" s="160">
        <v>50000</v>
      </c>
      <c r="H34" s="160"/>
      <c r="I34" s="160"/>
      <c r="J34" s="160"/>
      <c r="K34" s="160"/>
      <c r="L34" s="160"/>
      <c r="M34" s="160">
        <f t="shared" si="1"/>
        <v>0</v>
      </c>
      <c r="N34" s="160">
        <f t="shared" si="6"/>
        <v>41.666666666666664</v>
      </c>
      <c r="O34" s="160">
        <f t="shared" si="8"/>
        <v>50000</v>
      </c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>
        <f t="shared" si="9"/>
        <v>0</v>
      </c>
      <c r="BB34" s="160">
        <f t="shared" si="10"/>
        <v>41.666666666666664</v>
      </c>
      <c r="BC34" s="160">
        <f t="shared" si="11"/>
        <v>50000</v>
      </c>
    </row>
    <row r="35" spans="2:55" s="3" customFormat="1" ht="22.5" hidden="1" x14ac:dyDescent="0.25">
      <c r="B35" s="159"/>
      <c r="C35" s="111">
        <v>3</v>
      </c>
      <c r="D35" s="125" t="s">
        <v>17</v>
      </c>
      <c r="E35" s="126">
        <v>2</v>
      </c>
      <c r="F35" s="127">
        <f t="shared" si="5"/>
        <v>11.111111111111111</v>
      </c>
      <c r="G35" s="160">
        <v>20000</v>
      </c>
      <c r="H35" s="183"/>
      <c r="I35" s="183"/>
      <c r="J35" s="183"/>
      <c r="K35" s="183"/>
      <c r="L35" s="183"/>
      <c r="M35" s="183">
        <f t="shared" si="1"/>
        <v>0</v>
      </c>
      <c r="N35" s="183">
        <f t="shared" si="6"/>
        <v>11.111111111111111</v>
      </c>
      <c r="O35" s="183">
        <f t="shared" si="8"/>
        <v>20000</v>
      </c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>
        <f t="shared" ref="BA19:BA82" si="12">AV35+AW35+AX35+AY35+AZ35</f>
        <v>0</v>
      </c>
      <c r="BB35" s="183">
        <f t="shared" si="7"/>
        <v>0</v>
      </c>
      <c r="BC35" s="183">
        <f t="shared" ref="BC19:BC82" si="13">AU35-BA35</f>
        <v>0</v>
      </c>
    </row>
    <row r="36" spans="2:55" s="3" customFormat="1" ht="22.5" hidden="1" x14ac:dyDescent="0.25">
      <c r="B36" s="159"/>
      <c r="C36" s="111">
        <v>3</v>
      </c>
      <c r="D36" s="125" t="s">
        <v>18</v>
      </c>
      <c r="E36" s="126">
        <v>3</v>
      </c>
      <c r="F36" s="127">
        <f t="shared" si="5"/>
        <v>41.666666666666664</v>
      </c>
      <c r="G36" s="160">
        <v>50000</v>
      </c>
      <c r="H36" s="183"/>
      <c r="I36" s="183"/>
      <c r="J36" s="183"/>
      <c r="K36" s="183"/>
      <c r="L36" s="183"/>
      <c r="M36" s="183">
        <f t="shared" si="1"/>
        <v>0</v>
      </c>
      <c r="N36" s="183">
        <f t="shared" si="6"/>
        <v>41.666666666666664</v>
      </c>
      <c r="O36" s="183">
        <f t="shared" si="8"/>
        <v>50000</v>
      </c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>
        <f t="shared" si="12"/>
        <v>0</v>
      </c>
      <c r="BB36" s="183">
        <f t="shared" si="7"/>
        <v>0</v>
      </c>
      <c r="BC36" s="183">
        <f t="shared" si="13"/>
        <v>0</v>
      </c>
    </row>
    <row r="37" spans="2:55" s="3" customFormat="1" ht="22.5" hidden="1" x14ac:dyDescent="0.25">
      <c r="B37" s="159"/>
      <c r="C37" s="111">
        <v>3</v>
      </c>
      <c r="D37" s="125" t="s">
        <v>19</v>
      </c>
      <c r="E37" s="126">
        <v>3</v>
      </c>
      <c r="F37" s="127">
        <f t="shared" si="5"/>
        <v>41.666666666666664</v>
      </c>
      <c r="G37" s="160">
        <v>50000</v>
      </c>
      <c r="H37" s="183"/>
      <c r="I37" s="183"/>
      <c r="J37" s="183"/>
      <c r="K37" s="183"/>
      <c r="L37" s="183"/>
      <c r="M37" s="183">
        <f t="shared" si="1"/>
        <v>0</v>
      </c>
      <c r="N37" s="183">
        <f t="shared" si="6"/>
        <v>41.666666666666664</v>
      </c>
      <c r="O37" s="183">
        <f t="shared" si="8"/>
        <v>50000</v>
      </c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>
        <f t="shared" si="12"/>
        <v>0</v>
      </c>
      <c r="BB37" s="183">
        <f t="shared" si="7"/>
        <v>0</v>
      </c>
      <c r="BC37" s="183">
        <f t="shared" si="13"/>
        <v>0</v>
      </c>
    </row>
    <row r="38" spans="2:55" s="3" customFormat="1" hidden="1" x14ac:dyDescent="0.25">
      <c r="B38" s="159"/>
      <c r="C38" s="111">
        <v>4</v>
      </c>
      <c r="D38" s="125" t="s">
        <v>20</v>
      </c>
      <c r="E38" s="126">
        <v>259</v>
      </c>
      <c r="F38" s="127">
        <f t="shared" si="5"/>
        <v>14.388888888888889</v>
      </c>
      <c r="G38" s="160">
        <v>200</v>
      </c>
      <c r="H38" s="183"/>
      <c r="I38" s="183"/>
      <c r="J38" s="183">
        <v>200</v>
      </c>
      <c r="K38" s="183"/>
      <c r="L38" s="183"/>
      <c r="M38" s="183">
        <f t="shared" si="1"/>
        <v>200</v>
      </c>
      <c r="N38" s="183">
        <f t="shared" si="6"/>
        <v>0</v>
      </c>
      <c r="O38" s="183">
        <f t="shared" si="8"/>
        <v>0</v>
      </c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>
        <f t="shared" si="12"/>
        <v>0</v>
      </c>
      <c r="BB38" s="183">
        <f t="shared" si="7"/>
        <v>0</v>
      </c>
      <c r="BC38" s="183">
        <f t="shared" si="13"/>
        <v>0</v>
      </c>
    </row>
    <row r="39" spans="2:55" s="3" customFormat="1" hidden="1" x14ac:dyDescent="0.25">
      <c r="B39" s="159"/>
      <c r="C39" s="111">
        <v>4</v>
      </c>
      <c r="D39" s="125" t="s">
        <v>21</v>
      </c>
      <c r="E39" s="126">
        <v>240</v>
      </c>
      <c r="F39" s="127">
        <f t="shared" si="5"/>
        <v>3.3333333333333335</v>
      </c>
      <c r="G39" s="160">
        <v>50</v>
      </c>
      <c r="H39" s="183"/>
      <c r="I39" s="183"/>
      <c r="J39" s="183">
        <v>50</v>
      </c>
      <c r="K39" s="183"/>
      <c r="L39" s="183"/>
      <c r="M39" s="183">
        <f t="shared" si="1"/>
        <v>50</v>
      </c>
      <c r="N39" s="183">
        <f t="shared" si="6"/>
        <v>0</v>
      </c>
      <c r="O39" s="183">
        <f t="shared" si="8"/>
        <v>0</v>
      </c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>
        <f t="shared" si="12"/>
        <v>0</v>
      </c>
      <c r="BB39" s="183">
        <f t="shared" si="7"/>
        <v>0</v>
      </c>
      <c r="BC39" s="183">
        <f t="shared" si="13"/>
        <v>0</v>
      </c>
    </row>
    <row r="40" spans="2:55" s="3" customFormat="1" hidden="1" x14ac:dyDescent="0.25">
      <c r="B40" s="159"/>
      <c r="C40" s="111">
        <v>4</v>
      </c>
      <c r="D40" s="125" t="s">
        <v>22</v>
      </c>
      <c r="E40" s="126">
        <v>12</v>
      </c>
      <c r="F40" s="127">
        <f>E40*G40/3600</f>
        <v>0.33333333333333331</v>
      </c>
      <c r="G40" s="160">
        <v>100</v>
      </c>
      <c r="H40" s="183"/>
      <c r="I40" s="183"/>
      <c r="J40" s="183">
        <v>100</v>
      </c>
      <c r="K40" s="183"/>
      <c r="L40" s="183"/>
      <c r="M40" s="183">
        <f t="shared" si="1"/>
        <v>100</v>
      </c>
      <c r="N40" s="183">
        <f t="shared" si="6"/>
        <v>0</v>
      </c>
      <c r="O40" s="183">
        <f t="shared" si="8"/>
        <v>0</v>
      </c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>
        <f t="shared" si="12"/>
        <v>0</v>
      </c>
      <c r="BB40" s="183">
        <f t="shared" si="7"/>
        <v>0</v>
      </c>
      <c r="BC40" s="183">
        <f t="shared" si="13"/>
        <v>0</v>
      </c>
    </row>
    <row r="41" spans="2:55" s="3" customFormat="1" hidden="1" x14ac:dyDescent="0.25">
      <c r="B41" s="159"/>
      <c r="C41" s="111">
        <v>4</v>
      </c>
      <c r="D41" s="125" t="s">
        <v>23</v>
      </c>
      <c r="E41" s="126">
        <v>23</v>
      </c>
      <c r="F41" s="127">
        <f t="shared" si="5"/>
        <v>1.9166666666666667</v>
      </c>
      <c r="G41" s="160">
        <v>300</v>
      </c>
      <c r="H41" s="183"/>
      <c r="I41" s="183"/>
      <c r="J41" s="183">
        <v>300</v>
      </c>
      <c r="K41" s="183"/>
      <c r="L41" s="183"/>
      <c r="M41" s="183">
        <f t="shared" si="1"/>
        <v>300</v>
      </c>
      <c r="N41" s="183">
        <f t="shared" si="6"/>
        <v>0</v>
      </c>
      <c r="O41" s="183">
        <f t="shared" si="8"/>
        <v>0</v>
      </c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>
        <f t="shared" si="12"/>
        <v>0</v>
      </c>
      <c r="BB41" s="183">
        <f t="shared" si="7"/>
        <v>0</v>
      </c>
      <c r="BC41" s="183">
        <f t="shared" si="13"/>
        <v>0</v>
      </c>
    </row>
    <row r="42" spans="2:55" s="3" customFormat="1" hidden="1" x14ac:dyDescent="0.25">
      <c r="B42" s="159"/>
      <c r="C42" s="111">
        <v>4</v>
      </c>
      <c r="D42" s="125" t="s">
        <v>24</v>
      </c>
      <c r="E42" s="126">
        <v>22</v>
      </c>
      <c r="F42" s="127">
        <f t="shared" si="5"/>
        <v>0.30555555555555558</v>
      </c>
      <c r="G42" s="160">
        <v>50</v>
      </c>
      <c r="H42" s="183"/>
      <c r="I42" s="183"/>
      <c r="J42" s="183">
        <v>50</v>
      </c>
      <c r="K42" s="183"/>
      <c r="L42" s="183"/>
      <c r="M42" s="183">
        <f t="shared" si="1"/>
        <v>50</v>
      </c>
      <c r="N42" s="183">
        <f t="shared" si="6"/>
        <v>0</v>
      </c>
      <c r="O42" s="183">
        <f t="shared" si="8"/>
        <v>0</v>
      </c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>
        <f t="shared" si="12"/>
        <v>0</v>
      </c>
      <c r="BB42" s="183">
        <f t="shared" si="7"/>
        <v>0</v>
      </c>
      <c r="BC42" s="183">
        <f t="shared" si="13"/>
        <v>0</v>
      </c>
    </row>
    <row r="43" spans="2:55" s="3" customFormat="1" hidden="1" x14ac:dyDescent="0.25">
      <c r="B43" s="159"/>
      <c r="C43" s="111">
        <v>4</v>
      </c>
      <c r="D43" s="125" t="s">
        <v>25</v>
      </c>
      <c r="E43" s="126">
        <v>24</v>
      </c>
      <c r="F43" s="127">
        <f t="shared" si="5"/>
        <v>2.6666666666666665</v>
      </c>
      <c r="G43" s="160">
        <v>400</v>
      </c>
      <c r="H43" s="183"/>
      <c r="I43" s="183"/>
      <c r="J43" s="183"/>
      <c r="K43" s="183"/>
      <c r="L43" s="183"/>
      <c r="M43" s="183">
        <f t="shared" si="1"/>
        <v>0</v>
      </c>
      <c r="N43" s="183">
        <f t="shared" si="6"/>
        <v>2.6666666666666665</v>
      </c>
      <c r="O43" s="183">
        <f t="shared" si="8"/>
        <v>400</v>
      </c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>
        <f t="shared" si="12"/>
        <v>0</v>
      </c>
      <c r="BB43" s="183">
        <f t="shared" si="7"/>
        <v>0</v>
      </c>
      <c r="BC43" s="183">
        <f t="shared" si="13"/>
        <v>0</v>
      </c>
    </row>
    <row r="44" spans="2:55" s="3" customFormat="1" hidden="1" x14ac:dyDescent="0.25">
      <c r="B44" s="159"/>
      <c r="C44" s="111">
        <v>4</v>
      </c>
      <c r="D44" s="125" t="s">
        <v>26</v>
      </c>
      <c r="E44" s="126">
        <v>48</v>
      </c>
      <c r="F44" s="127">
        <f t="shared" si="5"/>
        <v>4</v>
      </c>
      <c r="G44" s="160">
        <v>300</v>
      </c>
      <c r="H44" s="183"/>
      <c r="I44" s="183"/>
      <c r="J44" s="183">
        <v>300</v>
      </c>
      <c r="K44" s="183"/>
      <c r="L44" s="183"/>
      <c r="M44" s="183">
        <f t="shared" si="1"/>
        <v>300</v>
      </c>
      <c r="N44" s="183">
        <f t="shared" si="6"/>
        <v>0</v>
      </c>
      <c r="O44" s="183">
        <f t="shared" si="8"/>
        <v>0</v>
      </c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>
        <f t="shared" si="12"/>
        <v>0</v>
      </c>
      <c r="BB44" s="183">
        <f t="shared" si="7"/>
        <v>0</v>
      </c>
      <c r="BC44" s="183">
        <f t="shared" si="13"/>
        <v>0</v>
      </c>
    </row>
    <row r="45" spans="2:55" s="3" customFormat="1" hidden="1" x14ac:dyDescent="0.25">
      <c r="B45" s="159"/>
      <c r="C45" s="111">
        <v>4</v>
      </c>
      <c r="D45" s="125" t="s">
        <v>27</v>
      </c>
      <c r="E45" s="126">
        <v>62</v>
      </c>
      <c r="F45" s="127">
        <f t="shared" si="5"/>
        <v>0.86111111111111116</v>
      </c>
      <c r="G45" s="160">
        <v>50</v>
      </c>
      <c r="H45" s="183"/>
      <c r="I45" s="183"/>
      <c r="J45" s="183"/>
      <c r="K45" s="183"/>
      <c r="L45" s="183"/>
      <c r="M45" s="183">
        <f t="shared" si="1"/>
        <v>0</v>
      </c>
      <c r="N45" s="183">
        <f t="shared" si="6"/>
        <v>0.86111111111111116</v>
      </c>
      <c r="O45" s="183">
        <f t="shared" si="8"/>
        <v>50</v>
      </c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>
        <f t="shared" si="12"/>
        <v>0</v>
      </c>
      <c r="BB45" s="183">
        <f t="shared" si="7"/>
        <v>0</v>
      </c>
      <c r="BC45" s="183">
        <f t="shared" si="13"/>
        <v>0</v>
      </c>
    </row>
    <row r="46" spans="2:55" s="3" customFormat="1" hidden="1" x14ac:dyDescent="0.25">
      <c r="B46" s="159"/>
      <c r="C46" s="111">
        <v>4</v>
      </c>
      <c r="D46" s="125" t="s">
        <v>28</v>
      </c>
      <c r="E46" s="126">
        <v>228</v>
      </c>
      <c r="F46" s="127">
        <f t="shared" si="5"/>
        <v>25.333333333333332</v>
      </c>
      <c r="G46" s="160">
        <v>400</v>
      </c>
      <c r="H46" s="183"/>
      <c r="I46" s="183"/>
      <c r="J46" s="183"/>
      <c r="K46" s="183"/>
      <c r="L46" s="183"/>
      <c r="M46" s="183">
        <f t="shared" si="1"/>
        <v>0</v>
      </c>
      <c r="N46" s="183">
        <f t="shared" si="6"/>
        <v>25.333333333333332</v>
      </c>
      <c r="O46" s="183">
        <f t="shared" si="8"/>
        <v>400</v>
      </c>
      <c r="P46" s="183">
        <v>350</v>
      </c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>
        <f t="shared" si="12"/>
        <v>0</v>
      </c>
      <c r="BB46" s="183">
        <f t="shared" si="7"/>
        <v>0</v>
      </c>
      <c r="BC46" s="183">
        <f t="shared" si="13"/>
        <v>0</v>
      </c>
    </row>
    <row r="47" spans="2:55" s="3" customFormat="1" hidden="1" x14ac:dyDescent="0.25">
      <c r="B47" s="157"/>
      <c r="C47" s="113">
        <v>4</v>
      </c>
      <c r="D47" s="114" t="s">
        <v>29</v>
      </c>
      <c r="E47" s="115">
        <v>198</v>
      </c>
      <c r="F47" s="116">
        <f t="shared" si="5"/>
        <v>16.5</v>
      </c>
      <c r="G47" s="158">
        <v>300</v>
      </c>
      <c r="H47" s="183"/>
      <c r="I47" s="183"/>
      <c r="J47" s="183"/>
      <c r="K47" s="183"/>
      <c r="L47" s="183"/>
      <c r="M47" s="183">
        <f t="shared" si="1"/>
        <v>0</v>
      </c>
      <c r="N47" s="183">
        <f t="shared" si="6"/>
        <v>16.5</v>
      </c>
      <c r="O47" s="183">
        <f t="shared" si="8"/>
        <v>300</v>
      </c>
      <c r="P47" s="183">
        <v>150</v>
      </c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>
        <f t="shared" si="12"/>
        <v>0</v>
      </c>
      <c r="BB47" s="183">
        <f t="shared" si="7"/>
        <v>0</v>
      </c>
      <c r="BC47" s="183">
        <f t="shared" si="13"/>
        <v>0</v>
      </c>
    </row>
    <row r="48" spans="2:55" s="3" customFormat="1" hidden="1" x14ac:dyDescent="0.25">
      <c r="B48" s="159"/>
      <c r="C48" s="111">
        <v>4</v>
      </c>
      <c r="D48" s="125" t="s">
        <v>30</v>
      </c>
      <c r="E48" s="126">
        <v>191</v>
      </c>
      <c r="F48" s="127">
        <f t="shared" si="5"/>
        <v>2.6527777777777777</v>
      </c>
      <c r="G48" s="160">
        <v>50</v>
      </c>
      <c r="H48" s="183"/>
      <c r="I48" s="183"/>
      <c r="J48" s="183">
        <v>50</v>
      </c>
      <c r="K48" s="183"/>
      <c r="L48" s="183"/>
      <c r="M48" s="183">
        <f t="shared" si="1"/>
        <v>50</v>
      </c>
      <c r="N48" s="183">
        <f t="shared" si="6"/>
        <v>0</v>
      </c>
      <c r="O48" s="183">
        <f t="shared" si="8"/>
        <v>0</v>
      </c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>
        <f t="shared" si="12"/>
        <v>0</v>
      </c>
      <c r="BB48" s="183">
        <f t="shared" si="7"/>
        <v>0</v>
      </c>
      <c r="BC48" s="183">
        <f t="shared" si="13"/>
        <v>0</v>
      </c>
    </row>
    <row r="49" spans="2:55" s="3" customFormat="1" hidden="1" x14ac:dyDescent="0.25">
      <c r="B49" s="159"/>
      <c r="C49" s="111">
        <v>4</v>
      </c>
      <c r="D49" s="125" t="s">
        <v>31</v>
      </c>
      <c r="E49" s="126">
        <v>199</v>
      </c>
      <c r="F49" s="127">
        <f t="shared" si="5"/>
        <v>2.7638888888888888</v>
      </c>
      <c r="G49" s="160">
        <v>50</v>
      </c>
      <c r="H49" s="183"/>
      <c r="I49" s="183"/>
      <c r="J49" s="183"/>
      <c r="K49" s="183"/>
      <c r="L49" s="183"/>
      <c r="M49" s="183">
        <f t="shared" si="1"/>
        <v>0</v>
      </c>
      <c r="N49" s="183">
        <f t="shared" si="6"/>
        <v>2.7638888888888888</v>
      </c>
      <c r="O49" s="183">
        <f t="shared" si="8"/>
        <v>50</v>
      </c>
      <c r="P49" s="183">
        <v>50</v>
      </c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>
        <f t="shared" si="12"/>
        <v>0</v>
      </c>
      <c r="BB49" s="183">
        <f t="shared" si="7"/>
        <v>0</v>
      </c>
      <c r="BC49" s="183">
        <f t="shared" si="13"/>
        <v>0</v>
      </c>
    </row>
    <row r="50" spans="2:55" s="3" customFormat="1" hidden="1" x14ac:dyDescent="0.25">
      <c r="B50" s="159"/>
      <c r="C50" s="111">
        <v>4</v>
      </c>
      <c r="D50" s="125" t="s">
        <v>32</v>
      </c>
      <c r="E50" s="126">
        <v>224</v>
      </c>
      <c r="F50" s="127">
        <f t="shared" si="5"/>
        <v>18.666666666666668</v>
      </c>
      <c r="G50" s="160">
        <v>300</v>
      </c>
      <c r="H50" s="183"/>
      <c r="I50" s="183"/>
      <c r="J50" s="183"/>
      <c r="K50" s="183"/>
      <c r="L50" s="183"/>
      <c r="M50" s="183">
        <f t="shared" ref="M50:M81" si="14">H50+I50+J50+K50+L50</f>
        <v>0</v>
      </c>
      <c r="N50" s="183">
        <f t="shared" si="6"/>
        <v>18.666666666666668</v>
      </c>
      <c r="O50" s="183">
        <f t="shared" si="8"/>
        <v>300</v>
      </c>
      <c r="P50" s="183">
        <v>300</v>
      </c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>
        <f t="shared" si="12"/>
        <v>0</v>
      </c>
      <c r="BB50" s="183">
        <f t="shared" si="7"/>
        <v>0</v>
      </c>
      <c r="BC50" s="183">
        <f t="shared" si="13"/>
        <v>0</v>
      </c>
    </row>
    <row r="51" spans="2:55" s="3" customFormat="1" hidden="1" x14ac:dyDescent="0.25">
      <c r="B51" s="159"/>
      <c r="C51" s="111">
        <v>4</v>
      </c>
      <c r="D51" s="125" t="s">
        <v>33</v>
      </c>
      <c r="E51" s="126">
        <v>251</v>
      </c>
      <c r="F51" s="127">
        <f t="shared" si="5"/>
        <v>3.4861111111111112</v>
      </c>
      <c r="G51" s="160">
        <v>50</v>
      </c>
      <c r="H51" s="183"/>
      <c r="I51" s="183"/>
      <c r="J51" s="183">
        <v>50</v>
      </c>
      <c r="K51" s="183"/>
      <c r="L51" s="183"/>
      <c r="M51" s="183">
        <f t="shared" si="14"/>
        <v>50</v>
      </c>
      <c r="N51" s="183">
        <f t="shared" si="6"/>
        <v>0</v>
      </c>
      <c r="O51" s="183">
        <f t="shared" si="8"/>
        <v>0</v>
      </c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>
        <f t="shared" si="12"/>
        <v>0</v>
      </c>
      <c r="BB51" s="183">
        <f t="shared" si="7"/>
        <v>0</v>
      </c>
      <c r="BC51" s="183">
        <f t="shared" si="13"/>
        <v>0</v>
      </c>
    </row>
    <row r="52" spans="2:55" s="3" customFormat="1" hidden="1" x14ac:dyDescent="0.25">
      <c r="B52" s="159"/>
      <c r="C52" s="111">
        <v>4</v>
      </c>
      <c r="D52" s="125" t="s">
        <v>34</v>
      </c>
      <c r="E52" s="126">
        <v>1091</v>
      </c>
      <c r="F52" s="127">
        <f t="shared" si="5"/>
        <v>15.152777777777779</v>
      </c>
      <c r="G52" s="160">
        <v>50</v>
      </c>
      <c r="H52" s="183"/>
      <c r="I52" s="183"/>
      <c r="J52" s="183"/>
      <c r="K52" s="183"/>
      <c r="L52" s="183"/>
      <c r="M52" s="183">
        <f t="shared" si="14"/>
        <v>0</v>
      </c>
      <c r="N52" s="183">
        <f t="shared" si="6"/>
        <v>15.152777777777779</v>
      </c>
      <c r="O52" s="183">
        <f t="shared" si="8"/>
        <v>50</v>
      </c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>
        <f t="shared" si="12"/>
        <v>0</v>
      </c>
      <c r="BB52" s="183">
        <f t="shared" si="7"/>
        <v>0</v>
      </c>
      <c r="BC52" s="183">
        <f t="shared" si="13"/>
        <v>0</v>
      </c>
    </row>
    <row r="53" spans="2:55" s="3" customFormat="1" hidden="1" x14ac:dyDescent="0.25">
      <c r="B53" s="157"/>
      <c r="C53" s="113">
        <v>4</v>
      </c>
      <c r="D53" s="114" t="s">
        <v>35</v>
      </c>
      <c r="E53" s="115">
        <v>1130</v>
      </c>
      <c r="F53" s="116">
        <f t="shared" si="5"/>
        <v>15.694444444444445</v>
      </c>
      <c r="G53" s="158">
        <v>50</v>
      </c>
      <c r="H53" s="183"/>
      <c r="I53" s="183"/>
      <c r="J53" s="183"/>
      <c r="K53" s="183"/>
      <c r="L53" s="183"/>
      <c r="M53" s="183">
        <f t="shared" si="14"/>
        <v>0</v>
      </c>
      <c r="N53" s="183">
        <f t="shared" si="6"/>
        <v>15.694444444444445</v>
      </c>
      <c r="O53" s="183">
        <f t="shared" si="8"/>
        <v>50</v>
      </c>
      <c r="P53" s="183">
        <v>20</v>
      </c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>
        <f t="shared" si="12"/>
        <v>0</v>
      </c>
      <c r="BB53" s="183">
        <f t="shared" si="7"/>
        <v>0</v>
      </c>
      <c r="BC53" s="183">
        <f t="shared" si="13"/>
        <v>0</v>
      </c>
    </row>
    <row r="54" spans="2:55" s="3" customFormat="1" hidden="1" x14ac:dyDescent="0.25">
      <c r="B54" s="159"/>
      <c r="C54" s="111">
        <v>4</v>
      </c>
      <c r="D54" s="125" t="s">
        <v>36</v>
      </c>
      <c r="E54" s="126">
        <v>1091</v>
      </c>
      <c r="F54" s="127">
        <f t="shared" si="5"/>
        <v>15.152777777777779</v>
      </c>
      <c r="G54" s="160">
        <v>50</v>
      </c>
      <c r="H54" s="183"/>
      <c r="I54" s="183"/>
      <c r="J54" s="183"/>
      <c r="K54" s="183"/>
      <c r="L54" s="183"/>
      <c r="M54" s="183">
        <f t="shared" si="14"/>
        <v>0</v>
      </c>
      <c r="N54" s="183">
        <f t="shared" si="6"/>
        <v>15.152777777777779</v>
      </c>
      <c r="O54" s="183">
        <f t="shared" si="8"/>
        <v>50</v>
      </c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>
        <f t="shared" si="12"/>
        <v>0</v>
      </c>
      <c r="BB54" s="183">
        <f t="shared" si="7"/>
        <v>0</v>
      </c>
      <c r="BC54" s="183">
        <f t="shared" si="13"/>
        <v>0</v>
      </c>
    </row>
    <row r="55" spans="2:55" s="3" customFormat="1" hidden="1" x14ac:dyDescent="0.25">
      <c r="B55" s="159"/>
      <c r="C55" s="111">
        <v>4</v>
      </c>
      <c r="D55" s="125" t="s">
        <v>37</v>
      </c>
      <c r="E55" s="126">
        <v>1130</v>
      </c>
      <c r="F55" s="127">
        <f t="shared" si="5"/>
        <v>6.2777777777777777</v>
      </c>
      <c r="G55" s="160">
        <v>20</v>
      </c>
      <c r="H55" s="183"/>
      <c r="I55" s="183"/>
      <c r="J55" s="183"/>
      <c r="K55" s="183"/>
      <c r="L55" s="183"/>
      <c r="M55" s="183">
        <f t="shared" si="14"/>
        <v>0</v>
      </c>
      <c r="N55" s="183">
        <f t="shared" si="6"/>
        <v>6.2777777777777777</v>
      </c>
      <c r="O55" s="183">
        <f t="shared" si="8"/>
        <v>20</v>
      </c>
      <c r="P55" s="183">
        <v>20</v>
      </c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>
        <f t="shared" si="12"/>
        <v>0</v>
      </c>
      <c r="BB55" s="183">
        <f t="shared" si="7"/>
        <v>0</v>
      </c>
      <c r="BC55" s="183">
        <f t="shared" si="13"/>
        <v>0</v>
      </c>
    </row>
    <row r="56" spans="2:55" s="3" customFormat="1" hidden="1" x14ac:dyDescent="0.25">
      <c r="B56" s="159"/>
      <c r="C56" s="111">
        <v>4</v>
      </c>
      <c r="D56" s="125" t="s">
        <v>38</v>
      </c>
      <c r="E56" s="126">
        <v>349</v>
      </c>
      <c r="F56" s="127">
        <f t="shared" si="5"/>
        <v>4.8472222222222223</v>
      </c>
      <c r="G56" s="160">
        <v>50</v>
      </c>
      <c r="H56" s="183"/>
      <c r="I56" s="183"/>
      <c r="J56" s="183"/>
      <c r="K56" s="183"/>
      <c r="L56" s="183"/>
      <c r="M56" s="183">
        <f t="shared" si="14"/>
        <v>0</v>
      </c>
      <c r="N56" s="183">
        <f t="shared" si="6"/>
        <v>4.8472222222222223</v>
      </c>
      <c r="O56" s="183">
        <f t="shared" si="8"/>
        <v>50</v>
      </c>
      <c r="P56" s="183">
        <v>50</v>
      </c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>
        <f t="shared" si="12"/>
        <v>0</v>
      </c>
      <c r="BB56" s="183">
        <f t="shared" si="7"/>
        <v>0</v>
      </c>
      <c r="BC56" s="183">
        <f t="shared" si="13"/>
        <v>0</v>
      </c>
    </row>
    <row r="57" spans="2:55" s="3" customFormat="1" hidden="1" x14ac:dyDescent="0.25">
      <c r="B57" s="159"/>
      <c r="C57" s="111">
        <v>4</v>
      </c>
      <c r="D57" s="125" t="s">
        <v>39</v>
      </c>
      <c r="E57" s="126">
        <v>388</v>
      </c>
      <c r="F57" s="127">
        <f t="shared" si="5"/>
        <v>1.0777777777777777</v>
      </c>
      <c r="G57" s="160">
        <v>10</v>
      </c>
      <c r="H57" s="183"/>
      <c r="I57" s="183"/>
      <c r="J57" s="183">
        <v>10</v>
      </c>
      <c r="K57" s="183"/>
      <c r="L57" s="183"/>
      <c r="M57" s="183">
        <f t="shared" si="14"/>
        <v>10</v>
      </c>
      <c r="N57" s="183">
        <f t="shared" si="6"/>
        <v>0</v>
      </c>
      <c r="O57" s="183">
        <f t="shared" si="8"/>
        <v>0</v>
      </c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>
        <f t="shared" si="12"/>
        <v>0</v>
      </c>
      <c r="BB57" s="183">
        <f t="shared" si="7"/>
        <v>0</v>
      </c>
      <c r="BC57" s="183">
        <f t="shared" si="13"/>
        <v>0</v>
      </c>
    </row>
    <row r="58" spans="2:55" s="3" customFormat="1" hidden="1" x14ac:dyDescent="0.25">
      <c r="B58" s="159"/>
      <c r="C58" s="111">
        <v>4</v>
      </c>
      <c r="D58" s="125" t="s">
        <v>40</v>
      </c>
      <c r="E58" s="126">
        <v>160</v>
      </c>
      <c r="F58" s="127">
        <f t="shared" si="5"/>
        <v>2.2222222222222223</v>
      </c>
      <c r="G58" s="160">
        <v>50</v>
      </c>
      <c r="H58" s="183"/>
      <c r="I58" s="183"/>
      <c r="J58" s="183"/>
      <c r="K58" s="183"/>
      <c r="L58" s="183"/>
      <c r="M58" s="183">
        <f t="shared" si="14"/>
        <v>0</v>
      </c>
      <c r="N58" s="183">
        <f t="shared" si="6"/>
        <v>2.2222222222222223</v>
      </c>
      <c r="O58" s="183">
        <f t="shared" ref="O58:O90" si="15">G58-M58</f>
        <v>50</v>
      </c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  <c r="AU58" s="183"/>
      <c r="AV58" s="183"/>
      <c r="AW58" s="183"/>
      <c r="AX58" s="183"/>
      <c r="AY58" s="183"/>
      <c r="AZ58" s="183"/>
      <c r="BA58" s="183">
        <f t="shared" si="12"/>
        <v>0</v>
      </c>
      <c r="BB58" s="183">
        <f t="shared" si="7"/>
        <v>0</v>
      </c>
      <c r="BC58" s="183">
        <f t="shared" si="13"/>
        <v>0</v>
      </c>
    </row>
    <row r="59" spans="2:55" s="3" customFormat="1" hidden="1" x14ac:dyDescent="0.25">
      <c r="B59" s="159"/>
      <c r="C59" s="111">
        <v>4</v>
      </c>
      <c r="D59" s="125" t="s">
        <v>41</v>
      </c>
      <c r="E59" s="126">
        <v>185</v>
      </c>
      <c r="F59" s="127">
        <f t="shared" si="5"/>
        <v>2.5694444444444446</v>
      </c>
      <c r="G59" s="160">
        <v>50</v>
      </c>
      <c r="H59" s="183"/>
      <c r="I59" s="183"/>
      <c r="J59" s="183"/>
      <c r="K59" s="183"/>
      <c r="L59" s="183"/>
      <c r="M59" s="183">
        <f t="shared" si="14"/>
        <v>0</v>
      </c>
      <c r="N59" s="183">
        <f t="shared" si="6"/>
        <v>2.5694444444444446</v>
      </c>
      <c r="O59" s="183">
        <f t="shared" si="15"/>
        <v>50</v>
      </c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>
        <f t="shared" si="12"/>
        <v>0</v>
      </c>
      <c r="BB59" s="183">
        <f t="shared" si="7"/>
        <v>0</v>
      </c>
      <c r="BC59" s="183">
        <f t="shared" si="13"/>
        <v>0</v>
      </c>
    </row>
    <row r="60" spans="2:55" s="3" customFormat="1" hidden="1" x14ac:dyDescent="0.25">
      <c r="B60" s="159"/>
      <c r="C60" s="111">
        <v>4</v>
      </c>
      <c r="D60" s="125" t="s">
        <v>42</v>
      </c>
      <c r="E60" s="126">
        <v>132</v>
      </c>
      <c r="F60" s="127">
        <f t="shared" si="5"/>
        <v>1.8333333333333333</v>
      </c>
      <c r="G60" s="160">
        <v>50</v>
      </c>
      <c r="H60" s="183"/>
      <c r="I60" s="183"/>
      <c r="J60" s="183">
        <v>50</v>
      </c>
      <c r="K60" s="183"/>
      <c r="L60" s="183"/>
      <c r="M60" s="183">
        <f t="shared" si="14"/>
        <v>50</v>
      </c>
      <c r="N60" s="183">
        <f t="shared" si="6"/>
        <v>0</v>
      </c>
      <c r="O60" s="183">
        <f t="shared" si="15"/>
        <v>0</v>
      </c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>
        <f t="shared" si="12"/>
        <v>0</v>
      </c>
      <c r="BB60" s="183">
        <f t="shared" si="7"/>
        <v>0</v>
      </c>
      <c r="BC60" s="183">
        <f t="shared" si="13"/>
        <v>0</v>
      </c>
    </row>
    <row r="61" spans="2:55" s="3" customFormat="1" hidden="1" x14ac:dyDescent="0.25">
      <c r="B61" s="159"/>
      <c r="C61" s="111">
        <v>4</v>
      </c>
      <c r="D61" s="125" t="s">
        <v>43</v>
      </c>
      <c r="E61" s="126">
        <v>222</v>
      </c>
      <c r="F61" s="127">
        <f t="shared" si="5"/>
        <v>6.166666666666667</v>
      </c>
      <c r="G61" s="160">
        <v>100</v>
      </c>
      <c r="H61" s="183"/>
      <c r="I61" s="183"/>
      <c r="J61" s="183"/>
      <c r="K61" s="183"/>
      <c r="L61" s="183"/>
      <c r="M61" s="183">
        <f t="shared" si="14"/>
        <v>0</v>
      </c>
      <c r="N61" s="183">
        <f t="shared" si="6"/>
        <v>6.166666666666667</v>
      </c>
      <c r="O61" s="183">
        <f t="shared" si="15"/>
        <v>100</v>
      </c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>
        <f t="shared" si="12"/>
        <v>0</v>
      </c>
      <c r="BB61" s="183">
        <f t="shared" si="7"/>
        <v>0</v>
      </c>
      <c r="BC61" s="183">
        <f t="shared" si="13"/>
        <v>0</v>
      </c>
    </row>
    <row r="62" spans="2:55" s="3" customFormat="1" hidden="1" x14ac:dyDescent="0.25">
      <c r="B62" s="157"/>
      <c r="C62" s="113">
        <v>4</v>
      </c>
      <c r="D62" s="114" t="s">
        <v>44</v>
      </c>
      <c r="E62" s="115">
        <v>241</v>
      </c>
      <c r="F62" s="116">
        <f t="shared" si="5"/>
        <v>20.083333333333332</v>
      </c>
      <c r="G62" s="158">
        <v>300</v>
      </c>
      <c r="H62" s="183"/>
      <c r="I62" s="183"/>
      <c r="J62" s="183"/>
      <c r="K62" s="183"/>
      <c r="L62" s="183"/>
      <c r="M62" s="183">
        <f t="shared" si="14"/>
        <v>0</v>
      </c>
      <c r="N62" s="183">
        <f t="shared" si="6"/>
        <v>20.083333333333332</v>
      </c>
      <c r="O62" s="183">
        <f t="shared" si="15"/>
        <v>300</v>
      </c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>
        <f t="shared" si="12"/>
        <v>0</v>
      </c>
      <c r="BB62" s="183">
        <f t="shared" si="7"/>
        <v>0</v>
      </c>
      <c r="BC62" s="183">
        <f t="shared" si="13"/>
        <v>0</v>
      </c>
    </row>
    <row r="63" spans="2:55" s="3" customFormat="1" hidden="1" x14ac:dyDescent="0.25">
      <c r="B63" s="157"/>
      <c r="C63" s="113">
        <v>4</v>
      </c>
      <c r="D63" s="114" t="s">
        <v>45</v>
      </c>
      <c r="E63" s="115">
        <v>207</v>
      </c>
      <c r="F63" s="116">
        <f t="shared" si="5"/>
        <v>5.75</v>
      </c>
      <c r="G63" s="158">
        <v>100</v>
      </c>
      <c r="H63" s="183"/>
      <c r="I63" s="183"/>
      <c r="J63" s="183"/>
      <c r="K63" s="183"/>
      <c r="L63" s="183"/>
      <c r="M63" s="183">
        <f t="shared" si="14"/>
        <v>0</v>
      </c>
      <c r="N63" s="183">
        <f t="shared" si="6"/>
        <v>5.75</v>
      </c>
      <c r="O63" s="183">
        <f t="shared" si="15"/>
        <v>100</v>
      </c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>
        <f t="shared" si="12"/>
        <v>0</v>
      </c>
      <c r="BB63" s="183">
        <f t="shared" si="7"/>
        <v>0</v>
      </c>
      <c r="BC63" s="183">
        <f t="shared" si="13"/>
        <v>0</v>
      </c>
    </row>
    <row r="64" spans="2:55" s="3" customFormat="1" hidden="1" x14ac:dyDescent="0.25">
      <c r="B64" s="157"/>
      <c r="C64" s="113">
        <v>4</v>
      </c>
      <c r="D64" s="114" t="s">
        <v>46</v>
      </c>
      <c r="E64" s="115">
        <v>157</v>
      </c>
      <c r="F64" s="116">
        <f t="shared" si="5"/>
        <v>8.7222222222222214</v>
      </c>
      <c r="G64" s="158">
        <v>200</v>
      </c>
      <c r="H64" s="183"/>
      <c r="I64" s="183"/>
      <c r="J64" s="183"/>
      <c r="K64" s="183"/>
      <c r="L64" s="183"/>
      <c r="M64" s="183">
        <f t="shared" si="14"/>
        <v>0</v>
      </c>
      <c r="N64" s="183">
        <f t="shared" si="6"/>
        <v>8.7222222222222214</v>
      </c>
      <c r="O64" s="183">
        <f t="shared" si="15"/>
        <v>200</v>
      </c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>
        <f t="shared" si="12"/>
        <v>0</v>
      </c>
      <c r="BB64" s="183">
        <f t="shared" si="7"/>
        <v>0</v>
      </c>
      <c r="BC64" s="183">
        <f t="shared" si="13"/>
        <v>0</v>
      </c>
    </row>
    <row r="65" spans="2:55" s="3" customFormat="1" hidden="1" x14ac:dyDescent="0.25">
      <c r="B65" s="159"/>
      <c r="C65" s="111">
        <v>4</v>
      </c>
      <c r="D65" s="125" t="s">
        <v>47</v>
      </c>
      <c r="E65" s="126">
        <v>138</v>
      </c>
      <c r="F65" s="127">
        <f t="shared" si="5"/>
        <v>3.8333333333333335</v>
      </c>
      <c r="G65" s="160">
        <v>100</v>
      </c>
      <c r="H65" s="183"/>
      <c r="I65" s="183"/>
      <c r="J65" s="183"/>
      <c r="K65" s="183"/>
      <c r="L65" s="183"/>
      <c r="M65" s="183">
        <f t="shared" si="14"/>
        <v>0</v>
      </c>
      <c r="N65" s="183">
        <f t="shared" si="6"/>
        <v>3.8333333333333335</v>
      </c>
      <c r="O65" s="183">
        <f t="shared" si="15"/>
        <v>100</v>
      </c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>
        <f t="shared" si="12"/>
        <v>0</v>
      </c>
      <c r="BB65" s="183">
        <f t="shared" si="7"/>
        <v>0</v>
      </c>
      <c r="BC65" s="183">
        <f t="shared" si="13"/>
        <v>0</v>
      </c>
    </row>
    <row r="66" spans="2:55" s="3" customFormat="1" hidden="1" x14ac:dyDescent="0.25">
      <c r="B66" s="157"/>
      <c r="C66" s="113">
        <v>4</v>
      </c>
      <c r="D66" s="114" t="s">
        <v>48</v>
      </c>
      <c r="E66" s="115">
        <v>204</v>
      </c>
      <c r="F66" s="116">
        <f t="shared" si="5"/>
        <v>113.33333333333333</v>
      </c>
      <c r="G66" s="158">
        <v>2000</v>
      </c>
      <c r="H66" s="183"/>
      <c r="I66" s="183"/>
      <c r="J66" s="183">
        <v>550</v>
      </c>
      <c r="K66" s="183"/>
      <c r="L66" s="183"/>
      <c r="M66" s="183">
        <f t="shared" si="14"/>
        <v>550</v>
      </c>
      <c r="N66" s="183">
        <f t="shared" si="6"/>
        <v>82.166666666666671</v>
      </c>
      <c r="O66" s="183">
        <f t="shared" si="15"/>
        <v>1450</v>
      </c>
      <c r="P66" s="183">
        <v>50</v>
      </c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3">
        <f t="shared" si="12"/>
        <v>0</v>
      </c>
      <c r="BB66" s="183">
        <f t="shared" si="7"/>
        <v>0</v>
      </c>
      <c r="BC66" s="183">
        <f t="shared" si="13"/>
        <v>0</v>
      </c>
    </row>
    <row r="67" spans="2:55" s="3" customFormat="1" hidden="1" x14ac:dyDescent="0.25">
      <c r="B67" s="159"/>
      <c r="C67" s="111">
        <v>4</v>
      </c>
      <c r="D67" s="125" t="s">
        <v>49</v>
      </c>
      <c r="E67" s="126">
        <v>272</v>
      </c>
      <c r="F67" s="127">
        <f t="shared" si="5"/>
        <v>0.75555555555555554</v>
      </c>
      <c r="G67" s="160">
        <v>10</v>
      </c>
      <c r="H67" s="183"/>
      <c r="I67" s="183"/>
      <c r="J67" s="183"/>
      <c r="K67" s="183"/>
      <c r="L67" s="183"/>
      <c r="M67" s="183">
        <f t="shared" si="14"/>
        <v>0</v>
      </c>
      <c r="N67" s="183">
        <f t="shared" si="6"/>
        <v>0.75555555555555554</v>
      </c>
      <c r="O67" s="183">
        <f t="shared" si="15"/>
        <v>10</v>
      </c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  <c r="AT67" s="183"/>
      <c r="AU67" s="183"/>
      <c r="AV67" s="183"/>
      <c r="AW67" s="183"/>
      <c r="AX67" s="183"/>
      <c r="AY67" s="183"/>
      <c r="AZ67" s="183"/>
      <c r="BA67" s="183">
        <f t="shared" si="12"/>
        <v>0</v>
      </c>
      <c r="BB67" s="183">
        <f t="shared" si="7"/>
        <v>0</v>
      </c>
      <c r="BC67" s="183">
        <f t="shared" si="13"/>
        <v>0</v>
      </c>
    </row>
    <row r="68" spans="2:55" s="3" customFormat="1" hidden="1" x14ac:dyDescent="0.25">
      <c r="B68" s="159"/>
      <c r="C68" s="111">
        <v>4</v>
      </c>
      <c r="D68" s="125" t="s">
        <v>50</v>
      </c>
      <c r="E68" s="126">
        <v>219</v>
      </c>
      <c r="F68" s="127">
        <f t="shared" si="5"/>
        <v>3.0416666666666665</v>
      </c>
      <c r="G68" s="160">
        <v>50</v>
      </c>
      <c r="H68" s="183"/>
      <c r="I68" s="183"/>
      <c r="J68" s="183"/>
      <c r="K68" s="183"/>
      <c r="L68" s="183"/>
      <c r="M68" s="183">
        <f t="shared" si="14"/>
        <v>0</v>
      </c>
      <c r="N68" s="183">
        <f t="shared" si="6"/>
        <v>3.0416666666666665</v>
      </c>
      <c r="O68" s="183">
        <f t="shared" si="15"/>
        <v>50</v>
      </c>
      <c r="P68" s="183">
        <v>50</v>
      </c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  <c r="AV68" s="183"/>
      <c r="AW68" s="183"/>
      <c r="AX68" s="183"/>
      <c r="AY68" s="183"/>
      <c r="AZ68" s="183"/>
      <c r="BA68" s="183">
        <f t="shared" si="12"/>
        <v>0</v>
      </c>
      <c r="BB68" s="183">
        <f t="shared" si="7"/>
        <v>0</v>
      </c>
      <c r="BC68" s="183">
        <f t="shared" si="13"/>
        <v>0</v>
      </c>
    </row>
    <row r="69" spans="2:55" s="3" customFormat="1" hidden="1" x14ac:dyDescent="0.25">
      <c r="B69" s="159"/>
      <c r="C69" s="111">
        <v>4</v>
      </c>
      <c r="D69" s="125" t="s">
        <v>51</v>
      </c>
      <c r="E69" s="126">
        <v>140</v>
      </c>
      <c r="F69" s="127">
        <f t="shared" si="5"/>
        <v>1.9444444444444444</v>
      </c>
      <c r="G69" s="160">
        <v>50</v>
      </c>
      <c r="H69" s="183"/>
      <c r="I69" s="183"/>
      <c r="J69" s="183"/>
      <c r="K69" s="183"/>
      <c r="L69" s="183"/>
      <c r="M69" s="183">
        <f t="shared" si="14"/>
        <v>0</v>
      </c>
      <c r="N69" s="183">
        <f t="shared" si="6"/>
        <v>1.9444444444444444</v>
      </c>
      <c r="O69" s="183">
        <f t="shared" si="15"/>
        <v>50</v>
      </c>
      <c r="P69" s="183">
        <v>50</v>
      </c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/>
      <c r="AV69" s="183"/>
      <c r="AW69" s="183"/>
      <c r="AX69" s="183"/>
      <c r="AY69" s="183"/>
      <c r="AZ69" s="183"/>
      <c r="BA69" s="183">
        <f t="shared" si="12"/>
        <v>0</v>
      </c>
      <c r="BB69" s="183">
        <f t="shared" si="7"/>
        <v>0</v>
      </c>
      <c r="BC69" s="183">
        <f t="shared" si="13"/>
        <v>0</v>
      </c>
    </row>
    <row r="70" spans="2:55" s="3" customFormat="1" hidden="1" x14ac:dyDescent="0.25">
      <c r="B70" s="159"/>
      <c r="C70" s="111">
        <v>4</v>
      </c>
      <c r="D70" s="125" t="s">
        <v>52</v>
      </c>
      <c r="E70" s="126">
        <v>140</v>
      </c>
      <c r="F70" s="127">
        <f t="shared" si="5"/>
        <v>7.7777777777777777</v>
      </c>
      <c r="G70" s="160">
        <v>200</v>
      </c>
      <c r="H70" s="183"/>
      <c r="I70" s="183"/>
      <c r="J70" s="183"/>
      <c r="K70" s="183"/>
      <c r="L70" s="183"/>
      <c r="M70" s="183">
        <f t="shared" si="14"/>
        <v>0</v>
      </c>
      <c r="N70" s="183">
        <f t="shared" si="6"/>
        <v>7.7777777777777777</v>
      </c>
      <c r="O70" s="183">
        <f t="shared" si="15"/>
        <v>200</v>
      </c>
      <c r="P70" s="183">
        <v>200</v>
      </c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  <c r="AZ70" s="183"/>
      <c r="BA70" s="183">
        <f t="shared" si="12"/>
        <v>0</v>
      </c>
      <c r="BB70" s="183">
        <f t="shared" si="7"/>
        <v>0</v>
      </c>
      <c r="BC70" s="183">
        <f t="shared" si="13"/>
        <v>0</v>
      </c>
    </row>
    <row r="71" spans="2:55" s="3" customFormat="1" hidden="1" x14ac:dyDescent="0.25">
      <c r="B71" s="159"/>
      <c r="C71" s="111">
        <v>4</v>
      </c>
      <c r="D71" s="125" t="s">
        <v>53</v>
      </c>
      <c r="E71" s="126">
        <v>143</v>
      </c>
      <c r="F71" s="127">
        <f t="shared" si="5"/>
        <v>7.9444444444444446</v>
      </c>
      <c r="G71" s="160">
        <v>200</v>
      </c>
      <c r="H71" s="183"/>
      <c r="I71" s="183"/>
      <c r="J71" s="183">
        <v>200</v>
      </c>
      <c r="K71" s="183"/>
      <c r="L71" s="183"/>
      <c r="M71" s="183">
        <f t="shared" si="14"/>
        <v>200</v>
      </c>
      <c r="N71" s="183">
        <f t="shared" si="6"/>
        <v>0</v>
      </c>
      <c r="O71" s="183">
        <f t="shared" si="15"/>
        <v>0</v>
      </c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>
        <f t="shared" si="12"/>
        <v>0</v>
      </c>
      <c r="BB71" s="183">
        <f t="shared" si="7"/>
        <v>0</v>
      </c>
      <c r="BC71" s="183">
        <f t="shared" si="13"/>
        <v>0</v>
      </c>
    </row>
    <row r="72" spans="2:55" s="3" customFormat="1" ht="22.5" hidden="1" x14ac:dyDescent="0.25">
      <c r="B72" s="159"/>
      <c r="C72" s="111">
        <v>4</v>
      </c>
      <c r="D72" s="125" t="s">
        <v>54</v>
      </c>
      <c r="E72" s="126">
        <v>34</v>
      </c>
      <c r="F72" s="127">
        <f t="shared" si="5"/>
        <v>9.4444444444444446</v>
      </c>
      <c r="G72" s="160">
        <v>1000</v>
      </c>
      <c r="H72" s="183"/>
      <c r="I72" s="183"/>
      <c r="J72" s="183">
        <v>700</v>
      </c>
      <c r="K72" s="183"/>
      <c r="L72" s="183"/>
      <c r="M72" s="183">
        <f t="shared" si="14"/>
        <v>700</v>
      </c>
      <c r="N72" s="183">
        <f t="shared" si="6"/>
        <v>2.8333333333333335</v>
      </c>
      <c r="O72" s="183">
        <f t="shared" si="15"/>
        <v>300</v>
      </c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83"/>
      <c r="AT72" s="183"/>
      <c r="AU72" s="183"/>
      <c r="AV72" s="183"/>
      <c r="AW72" s="183"/>
      <c r="AX72" s="183"/>
      <c r="AY72" s="183"/>
      <c r="AZ72" s="183"/>
      <c r="BA72" s="183">
        <f t="shared" si="12"/>
        <v>0</v>
      </c>
      <c r="BB72" s="183">
        <f t="shared" si="7"/>
        <v>0</v>
      </c>
      <c r="BC72" s="183">
        <f t="shared" si="13"/>
        <v>0</v>
      </c>
    </row>
    <row r="73" spans="2:55" s="3" customFormat="1" hidden="1" x14ac:dyDescent="0.25">
      <c r="B73" s="157"/>
      <c r="C73" s="113">
        <v>25</v>
      </c>
      <c r="D73" s="114" t="s">
        <v>34</v>
      </c>
      <c r="E73" s="115">
        <v>1091</v>
      </c>
      <c r="F73" s="116">
        <f t="shared" si="5"/>
        <v>6.0611111111111109</v>
      </c>
      <c r="G73" s="158">
        <v>20</v>
      </c>
      <c r="H73" s="183"/>
      <c r="I73" s="183"/>
      <c r="J73" s="183"/>
      <c r="K73" s="183"/>
      <c r="L73" s="183"/>
      <c r="M73" s="183">
        <f t="shared" si="14"/>
        <v>0</v>
      </c>
      <c r="N73" s="183">
        <f t="shared" si="6"/>
        <v>6.0611111111111109</v>
      </c>
      <c r="O73" s="183">
        <f t="shared" si="15"/>
        <v>20</v>
      </c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3"/>
      <c r="AU73" s="183"/>
      <c r="AV73" s="183"/>
      <c r="AW73" s="183"/>
      <c r="AX73" s="183"/>
      <c r="AY73" s="183"/>
      <c r="AZ73" s="183"/>
      <c r="BA73" s="183">
        <f t="shared" si="12"/>
        <v>0</v>
      </c>
      <c r="BB73" s="183">
        <f t="shared" si="7"/>
        <v>0</v>
      </c>
      <c r="BC73" s="183">
        <f t="shared" si="13"/>
        <v>0</v>
      </c>
    </row>
    <row r="74" spans="2:55" s="3" customFormat="1" hidden="1" x14ac:dyDescent="0.25">
      <c r="B74" s="157"/>
      <c r="C74" s="113">
        <v>25</v>
      </c>
      <c r="D74" s="114" t="s">
        <v>143</v>
      </c>
      <c r="E74" s="115">
        <v>878</v>
      </c>
      <c r="F74" s="116">
        <f t="shared" si="5"/>
        <v>2.4388888888888891</v>
      </c>
      <c r="G74" s="158">
        <v>10</v>
      </c>
      <c r="H74" s="183"/>
      <c r="I74" s="183"/>
      <c r="J74" s="183"/>
      <c r="K74" s="183"/>
      <c r="L74" s="183"/>
      <c r="M74" s="183">
        <f t="shared" si="14"/>
        <v>0</v>
      </c>
      <c r="N74" s="183">
        <f t="shared" si="6"/>
        <v>2.4388888888888891</v>
      </c>
      <c r="O74" s="183">
        <f t="shared" si="15"/>
        <v>10</v>
      </c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  <c r="AT74" s="183"/>
      <c r="AU74" s="183"/>
      <c r="AV74" s="183"/>
      <c r="AW74" s="183"/>
      <c r="AX74" s="183"/>
      <c r="AY74" s="183"/>
      <c r="AZ74" s="183"/>
      <c r="BA74" s="183">
        <f t="shared" si="12"/>
        <v>0</v>
      </c>
      <c r="BB74" s="183">
        <f t="shared" si="7"/>
        <v>0</v>
      </c>
      <c r="BC74" s="183">
        <f t="shared" si="13"/>
        <v>0</v>
      </c>
    </row>
    <row r="75" spans="2:55" s="3" customFormat="1" hidden="1" x14ac:dyDescent="0.25">
      <c r="B75" s="157"/>
      <c r="C75" s="113">
        <v>25</v>
      </c>
      <c r="D75" s="114" t="s">
        <v>36</v>
      </c>
      <c r="E75" s="115">
        <v>1091</v>
      </c>
      <c r="F75" s="116">
        <f t="shared" si="5"/>
        <v>6.0611111111111109</v>
      </c>
      <c r="G75" s="158">
        <v>20</v>
      </c>
      <c r="H75" s="183"/>
      <c r="I75" s="183"/>
      <c r="J75" s="183"/>
      <c r="K75" s="183"/>
      <c r="L75" s="183"/>
      <c r="M75" s="183">
        <f t="shared" si="14"/>
        <v>0</v>
      </c>
      <c r="N75" s="183">
        <f t="shared" si="6"/>
        <v>6.0611111111111109</v>
      </c>
      <c r="O75" s="183">
        <f t="shared" si="15"/>
        <v>20</v>
      </c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>
        <f t="shared" si="12"/>
        <v>0</v>
      </c>
      <c r="BB75" s="183">
        <f t="shared" si="7"/>
        <v>0</v>
      </c>
      <c r="BC75" s="183">
        <f t="shared" si="13"/>
        <v>0</v>
      </c>
    </row>
    <row r="76" spans="2:55" s="3" customFormat="1" hidden="1" x14ac:dyDescent="0.25">
      <c r="B76" s="157"/>
      <c r="C76" s="113">
        <v>25</v>
      </c>
      <c r="D76" s="114" t="s">
        <v>38</v>
      </c>
      <c r="E76" s="115">
        <v>349</v>
      </c>
      <c r="F76" s="116">
        <f t="shared" si="5"/>
        <v>1.9388888888888889</v>
      </c>
      <c r="G76" s="158">
        <v>20</v>
      </c>
      <c r="H76" s="183"/>
      <c r="I76" s="183"/>
      <c r="J76" s="183"/>
      <c r="K76" s="183"/>
      <c r="L76" s="183"/>
      <c r="M76" s="183">
        <f t="shared" si="14"/>
        <v>0</v>
      </c>
      <c r="N76" s="183">
        <f t="shared" si="6"/>
        <v>1.9388888888888889</v>
      </c>
      <c r="O76" s="183">
        <f t="shared" si="15"/>
        <v>20</v>
      </c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>
        <f t="shared" si="12"/>
        <v>0</v>
      </c>
      <c r="BB76" s="183">
        <f t="shared" si="7"/>
        <v>0</v>
      </c>
      <c r="BC76" s="183">
        <f t="shared" si="13"/>
        <v>0</v>
      </c>
    </row>
    <row r="77" spans="2:55" s="3" customFormat="1" hidden="1" x14ac:dyDescent="0.25">
      <c r="B77" s="157"/>
      <c r="C77" s="113">
        <v>25</v>
      </c>
      <c r="D77" s="114" t="s">
        <v>199</v>
      </c>
      <c r="E77" s="115">
        <v>214</v>
      </c>
      <c r="F77" s="116">
        <f t="shared" si="5"/>
        <v>0.29722222222222222</v>
      </c>
      <c r="G77" s="158">
        <v>5</v>
      </c>
      <c r="H77" s="183"/>
      <c r="I77" s="183"/>
      <c r="J77" s="183"/>
      <c r="K77" s="183"/>
      <c r="L77" s="183"/>
      <c r="M77" s="183">
        <f t="shared" si="14"/>
        <v>0</v>
      </c>
      <c r="N77" s="183">
        <f t="shared" si="6"/>
        <v>0.29722222222222222</v>
      </c>
      <c r="O77" s="183">
        <f t="shared" si="15"/>
        <v>5</v>
      </c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>
        <f t="shared" si="12"/>
        <v>0</v>
      </c>
      <c r="BB77" s="183">
        <f t="shared" si="7"/>
        <v>0</v>
      </c>
      <c r="BC77" s="183">
        <f t="shared" si="13"/>
        <v>0</v>
      </c>
    </row>
    <row r="78" spans="2:55" s="3" customFormat="1" hidden="1" x14ac:dyDescent="0.25">
      <c r="B78" s="157"/>
      <c r="C78" s="113">
        <v>30</v>
      </c>
      <c r="D78" s="114" t="s">
        <v>230</v>
      </c>
      <c r="E78" s="115">
        <v>1502</v>
      </c>
      <c r="F78" s="116">
        <f t="shared" si="5"/>
        <v>0.41722222222222222</v>
      </c>
      <c r="G78" s="158">
        <v>1</v>
      </c>
      <c r="H78" s="183"/>
      <c r="I78" s="183"/>
      <c r="J78" s="183"/>
      <c r="K78" s="183"/>
      <c r="L78" s="183"/>
      <c r="M78" s="183">
        <f t="shared" si="14"/>
        <v>0</v>
      </c>
      <c r="N78" s="183">
        <f t="shared" si="6"/>
        <v>0.41722222222222222</v>
      </c>
      <c r="O78" s="183">
        <f t="shared" si="15"/>
        <v>1</v>
      </c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  <c r="AT78" s="183"/>
      <c r="AU78" s="183"/>
      <c r="AV78" s="183"/>
      <c r="AW78" s="183"/>
      <c r="AX78" s="183"/>
      <c r="AY78" s="183"/>
      <c r="AZ78" s="183"/>
      <c r="BA78" s="183">
        <f t="shared" si="12"/>
        <v>0</v>
      </c>
      <c r="BB78" s="183">
        <f t="shared" si="7"/>
        <v>0</v>
      </c>
      <c r="BC78" s="183">
        <f t="shared" si="13"/>
        <v>0</v>
      </c>
    </row>
    <row r="79" spans="2:55" s="3" customFormat="1" hidden="1" x14ac:dyDescent="0.25">
      <c r="B79" s="157"/>
      <c r="C79" s="113">
        <v>30</v>
      </c>
      <c r="D79" s="114" t="s">
        <v>230</v>
      </c>
      <c r="E79" s="115">
        <v>1478</v>
      </c>
      <c r="F79" s="116">
        <f t="shared" si="5"/>
        <v>0.41055555555555556</v>
      </c>
      <c r="G79" s="158">
        <v>1</v>
      </c>
      <c r="H79" s="183"/>
      <c r="I79" s="183"/>
      <c r="J79" s="183"/>
      <c r="K79" s="183"/>
      <c r="L79" s="183"/>
      <c r="M79" s="183">
        <f t="shared" si="14"/>
        <v>0</v>
      </c>
      <c r="N79" s="183">
        <f t="shared" si="6"/>
        <v>0.41055555555555556</v>
      </c>
      <c r="O79" s="183">
        <f t="shared" si="15"/>
        <v>1</v>
      </c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183"/>
      <c r="BA79" s="183">
        <f t="shared" si="12"/>
        <v>0</v>
      </c>
      <c r="BB79" s="183">
        <f t="shared" si="7"/>
        <v>0</v>
      </c>
      <c r="BC79" s="183">
        <f t="shared" si="13"/>
        <v>0</v>
      </c>
    </row>
    <row r="80" spans="2:55" s="3" customFormat="1" hidden="1" x14ac:dyDescent="0.25">
      <c r="B80" s="157"/>
      <c r="C80" s="113">
        <v>31</v>
      </c>
      <c r="D80" s="114" t="s">
        <v>63</v>
      </c>
      <c r="E80" s="115">
        <v>11</v>
      </c>
      <c r="F80" s="116">
        <f t="shared" si="5"/>
        <v>35.92722222222222</v>
      </c>
      <c r="G80" s="158">
        <v>11758</v>
      </c>
      <c r="H80" s="183"/>
      <c r="I80" s="183"/>
      <c r="J80" s="183"/>
      <c r="K80" s="183"/>
      <c r="L80" s="183"/>
      <c r="M80" s="183">
        <f t="shared" si="14"/>
        <v>0</v>
      </c>
      <c r="N80" s="183">
        <f t="shared" si="6"/>
        <v>35.92722222222222</v>
      </c>
      <c r="O80" s="183">
        <f t="shared" si="15"/>
        <v>11758</v>
      </c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>
        <f t="shared" si="12"/>
        <v>0</v>
      </c>
      <c r="BB80" s="183">
        <f t="shared" si="7"/>
        <v>0</v>
      </c>
      <c r="BC80" s="183">
        <f t="shared" si="13"/>
        <v>0</v>
      </c>
    </row>
    <row r="81" spans="2:55" s="3" customFormat="1" hidden="1" x14ac:dyDescent="0.25">
      <c r="B81" s="157"/>
      <c r="C81" s="113">
        <v>31</v>
      </c>
      <c r="D81" s="114" t="s">
        <v>9</v>
      </c>
      <c r="E81" s="115">
        <v>13</v>
      </c>
      <c r="F81" s="116">
        <f t="shared" si="5"/>
        <v>258.46527777777777</v>
      </c>
      <c r="G81" s="158">
        <v>71575</v>
      </c>
      <c r="H81" s="183"/>
      <c r="I81" s="183"/>
      <c r="J81" s="183"/>
      <c r="K81" s="183"/>
      <c r="L81" s="183"/>
      <c r="M81" s="183">
        <f t="shared" si="14"/>
        <v>0</v>
      </c>
      <c r="N81" s="183">
        <f t="shared" si="6"/>
        <v>258.46527777777777</v>
      </c>
      <c r="O81" s="183">
        <f t="shared" si="15"/>
        <v>71575</v>
      </c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3"/>
      <c r="AT81" s="183"/>
      <c r="AU81" s="183"/>
      <c r="AV81" s="183"/>
      <c r="AW81" s="183"/>
      <c r="AX81" s="183"/>
      <c r="AY81" s="183"/>
      <c r="AZ81" s="183"/>
      <c r="BA81" s="183">
        <f t="shared" si="12"/>
        <v>0</v>
      </c>
      <c r="BB81" s="183">
        <f t="shared" si="7"/>
        <v>0</v>
      </c>
      <c r="BC81" s="183">
        <f t="shared" si="13"/>
        <v>0</v>
      </c>
    </row>
    <row r="82" spans="2:55" s="3" customFormat="1" hidden="1" x14ac:dyDescent="0.25">
      <c r="B82" s="157"/>
      <c r="C82" s="113">
        <v>31</v>
      </c>
      <c r="D82" s="114" t="s">
        <v>209</v>
      </c>
      <c r="E82" s="115">
        <v>13</v>
      </c>
      <c r="F82" s="116">
        <f t="shared" si="5"/>
        <v>25.563055555555554</v>
      </c>
      <c r="G82" s="158">
        <v>7079</v>
      </c>
      <c r="H82" s="183"/>
      <c r="I82" s="183"/>
      <c r="J82" s="183"/>
      <c r="K82" s="183"/>
      <c r="L82" s="183"/>
      <c r="M82" s="183">
        <f t="shared" ref="M82:M114" si="16">H82+I82+J82+K82+L82</f>
        <v>0</v>
      </c>
      <c r="N82" s="183">
        <f t="shared" si="6"/>
        <v>25.563055555555554</v>
      </c>
      <c r="O82" s="183">
        <f t="shared" si="15"/>
        <v>7079</v>
      </c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  <c r="AZ82" s="183"/>
      <c r="BA82" s="183">
        <f t="shared" si="12"/>
        <v>0</v>
      </c>
      <c r="BB82" s="183">
        <f t="shared" si="7"/>
        <v>0</v>
      </c>
      <c r="BC82" s="183">
        <f t="shared" si="13"/>
        <v>0</v>
      </c>
    </row>
    <row r="83" spans="2:55" s="3" customFormat="1" hidden="1" x14ac:dyDescent="0.25">
      <c r="B83" s="157"/>
      <c r="C83" s="113">
        <v>31</v>
      </c>
      <c r="D83" s="114" t="s">
        <v>66</v>
      </c>
      <c r="E83" s="115">
        <v>13</v>
      </c>
      <c r="F83" s="116">
        <f t="shared" si="5"/>
        <v>54.166666666666664</v>
      </c>
      <c r="G83" s="158">
        <v>15000</v>
      </c>
      <c r="H83" s="183"/>
      <c r="I83" s="183"/>
      <c r="J83" s="183"/>
      <c r="K83" s="183"/>
      <c r="L83" s="183"/>
      <c r="M83" s="183">
        <f t="shared" si="16"/>
        <v>0</v>
      </c>
      <c r="N83" s="183">
        <f t="shared" ref="N83:N147" si="17">O83*E83/3600</f>
        <v>54.166666666666664</v>
      </c>
      <c r="O83" s="183">
        <f t="shared" si="15"/>
        <v>15000</v>
      </c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>
        <f t="shared" ref="BA83:BA147" si="18">AV83+AW83+AX83+AY83+AZ83</f>
        <v>0</v>
      </c>
      <c r="BB83" s="183">
        <f t="shared" ref="BB83:BB147" si="19">BC83*E83/3600</f>
        <v>0</v>
      </c>
      <c r="BC83" s="183">
        <f t="shared" ref="BC83:BC147" si="20">AU83-BA83</f>
        <v>0</v>
      </c>
    </row>
    <row r="84" spans="2:55" s="3" customFormat="1" hidden="1" x14ac:dyDescent="0.25">
      <c r="B84" s="157"/>
      <c r="C84" s="113">
        <v>31</v>
      </c>
      <c r="D84" s="114" t="s">
        <v>224</v>
      </c>
      <c r="E84" s="115">
        <v>52</v>
      </c>
      <c r="F84" s="116">
        <f t="shared" si="5"/>
        <v>104.10111111111111</v>
      </c>
      <c r="G84" s="158">
        <v>7207</v>
      </c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</row>
    <row r="85" spans="2:55" s="3" customFormat="1" hidden="1" x14ac:dyDescent="0.25">
      <c r="B85" s="157"/>
      <c r="C85" s="113">
        <v>31</v>
      </c>
      <c r="D85" s="114" t="s">
        <v>64</v>
      </c>
      <c r="E85" s="115">
        <v>11</v>
      </c>
      <c r="F85" s="116">
        <f t="shared" si="5"/>
        <v>9.7838888888888889</v>
      </c>
      <c r="G85" s="158">
        <v>3202</v>
      </c>
      <c r="H85" s="183"/>
      <c r="I85" s="183"/>
      <c r="J85" s="183"/>
      <c r="K85" s="183"/>
      <c r="L85" s="183"/>
      <c r="M85" s="183">
        <f t="shared" si="16"/>
        <v>0</v>
      </c>
      <c r="N85" s="183">
        <f t="shared" si="17"/>
        <v>9.7838888888888889</v>
      </c>
      <c r="O85" s="183">
        <f t="shared" si="15"/>
        <v>3202</v>
      </c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3"/>
      <c r="AY85" s="183"/>
      <c r="AZ85" s="183"/>
      <c r="BA85" s="183">
        <f t="shared" si="18"/>
        <v>0</v>
      </c>
      <c r="BB85" s="183">
        <f t="shared" si="19"/>
        <v>0</v>
      </c>
      <c r="BC85" s="183">
        <f t="shared" si="20"/>
        <v>0</v>
      </c>
    </row>
    <row r="86" spans="2:55" s="3" customFormat="1" hidden="1" x14ac:dyDescent="0.25">
      <c r="B86" s="157"/>
      <c r="C86" s="113">
        <v>31</v>
      </c>
      <c r="D86" s="114" t="s">
        <v>62</v>
      </c>
      <c r="E86" s="115">
        <v>11</v>
      </c>
      <c r="F86" s="116">
        <f t="shared" si="5"/>
        <v>15.170833333333333</v>
      </c>
      <c r="G86" s="158">
        <v>4965</v>
      </c>
      <c r="H86" s="183"/>
      <c r="I86" s="183"/>
      <c r="J86" s="183"/>
      <c r="K86" s="183"/>
      <c r="L86" s="183"/>
      <c r="M86" s="183">
        <f t="shared" si="16"/>
        <v>0</v>
      </c>
      <c r="N86" s="183">
        <f t="shared" si="17"/>
        <v>15.170833333333333</v>
      </c>
      <c r="O86" s="183">
        <f t="shared" si="15"/>
        <v>4965</v>
      </c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>
        <f t="shared" si="18"/>
        <v>0</v>
      </c>
      <c r="BB86" s="183">
        <f t="shared" si="19"/>
        <v>0</v>
      </c>
      <c r="BC86" s="183">
        <f t="shared" si="20"/>
        <v>0</v>
      </c>
    </row>
    <row r="87" spans="2:55" s="3" customFormat="1" hidden="1" x14ac:dyDescent="0.25">
      <c r="B87" s="112"/>
      <c r="C87" s="117"/>
      <c r="D87" s="118" t="s">
        <v>229</v>
      </c>
      <c r="E87" s="119"/>
      <c r="F87" s="120">
        <f t="shared" si="5"/>
        <v>0</v>
      </c>
      <c r="G87" s="161"/>
      <c r="H87" s="183"/>
      <c r="I87" s="183"/>
      <c r="J87" s="183"/>
      <c r="K87" s="183"/>
      <c r="L87" s="183"/>
      <c r="M87" s="183">
        <f t="shared" si="16"/>
        <v>0</v>
      </c>
      <c r="N87" s="183">
        <f t="shared" si="17"/>
        <v>0</v>
      </c>
      <c r="O87" s="183">
        <f t="shared" si="15"/>
        <v>0</v>
      </c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>
        <f t="shared" si="18"/>
        <v>0</v>
      </c>
      <c r="BB87" s="183">
        <f t="shared" si="19"/>
        <v>0</v>
      </c>
      <c r="BC87" s="183">
        <f t="shared" si="20"/>
        <v>0</v>
      </c>
    </row>
    <row r="88" spans="2:55" s="3" customFormat="1" hidden="1" x14ac:dyDescent="0.25">
      <c r="B88" s="112"/>
      <c r="C88" s="117"/>
      <c r="D88" s="118" t="s">
        <v>69</v>
      </c>
      <c r="E88" s="119">
        <v>74</v>
      </c>
      <c r="F88" s="120">
        <f t="shared" si="5"/>
        <v>0</v>
      </c>
      <c r="G88" s="161"/>
      <c r="H88" s="183"/>
      <c r="I88" s="183"/>
      <c r="J88" s="183"/>
      <c r="K88" s="183"/>
      <c r="L88" s="183"/>
      <c r="M88" s="183">
        <f t="shared" si="16"/>
        <v>0</v>
      </c>
      <c r="N88" s="183">
        <f t="shared" si="17"/>
        <v>0</v>
      </c>
      <c r="O88" s="183">
        <f t="shared" si="15"/>
        <v>0</v>
      </c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183"/>
      <c r="AT88" s="183"/>
      <c r="AU88" s="183"/>
      <c r="AV88" s="183"/>
      <c r="AW88" s="183"/>
      <c r="AX88" s="183"/>
      <c r="AY88" s="183"/>
      <c r="AZ88" s="183"/>
      <c r="BA88" s="183">
        <f t="shared" si="18"/>
        <v>0</v>
      </c>
      <c r="BB88" s="183">
        <f t="shared" si="19"/>
        <v>0</v>
      </c>
      <c r="BC88" s="183">
        <f t="shared" si="20"/>
        <v>0</v>
      </c>
    </row>
    <row r="89" spans="2:55" s="3" customFormat="1" hidden="1" x14ac:dyDescent="0.25">
      <c r="B89" s="112"/>
      <c r="C89" s="117"/>
      <c r="D89" s="118" t="s">
        <v>70</v>
      </c>
      <c r="E89" s="119">
        <v>66</v>
      </c>
      <c r="F89" s="120">
        <f t="shared" si="5"/>
        <v>0</v>
      </c>
      <c r="G89" s="161"/>
      <c r="H89" s="183"/>
      <c r="I89" s="183"/>
      <c r="J89" s="183"/>
      <c r="K89" s="183"/>
      <c r="L89" s="183"/>
      <c r="M89" s="183">
        <f t="shared" si="16"/>
        <v>0</v>
      </c>
      <c r="N89" s="183">
        <f t="shared" si="17"/>
        <v>0</v>
      </c>
      <c r="O89" s="183">
        <f t="shared" si="15"/>
        <v>0</v>
      </c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  <c r="AT89" s="183"/>
      <c r="AU89" s="183"/>
      <c r="AV89" s="183"/>
      <c r="AW89" s="183"/>
      <c r="AX89" s="183"/>
      <c r="AY89" s="183"/>
      <c r="AZ89" s="183"/>
      <c r="BA89" s="183">
        <f t="shared" si="18"/>
        <v>0</v>
      </c>
      <c r="BB89" s="183">
        <f t="shared" si="19"/>
        <v>0</v>
      </c>
      <c r="BC89" s="183">
        <f t="shared" si="20"/>
        <v>0</v>
      </c>
    </row>
    <row r="90" spans="2:55" s="3" customFormat="1" hidden="1" x14ac:dyDescent="0.25">
      <c r="B90" s="112"/>
      <c r="C90" s="117"/>
      <c r="D90" s="118" t="s">
        <v>71</v>
      </c>
      <c r="E90" s="119">
        <v>66</v>
      </c>
      <c r="F90" s="120">
        <f t="shared" si="5"/>
        <v>0</v>
      </c>
      <c r="G90" s="161"/>
      <c r="H90" s="183"/>
      <c r="I90" s="183"/>
      <c r="J90" s="183"/>
      <c r="K90" s="183"/>
      <c r="L90" s="183"/>
      <c r="M90" s="183">
        <f t="shared" si="16"/>
        <v>0</v>
      </c>
      <c r="N90" s="183">
        <f t="shared" si="17"/>
        <v>0</v>
      </c>
      <c r="O90" s="183">
        <f t="shared" si="15"/>
        <v>0</v>
      </c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  <c r="AZ90" s="183"/>
      <c r="BA90" s="183">
        <f t="shared" si="18"/>
        <v>0</v>
      </c>
      <c r="BB90" s="183">
        <f t="shared" si="19"/>
        <v>0</v>
      </c>
      <c r="BC90" s="183">
        <f t="shared" si="20"/>
        <v>0</v>
      </c>
    </row>
    <row r="91" spans="2:55" s="3" customFormat="1" hidden="1" x14ac:dyDescent="0.25">
      <c r="B91" s="112"/>
      <c r="C91" s="117"/>
      <c r="D91" s="118" t="s">
        <v>72</v>
      </c>
      <c r="E91" s="119">
        <v>20</v>
      </c>
      <c r="F91" s="120">
        <f t="shared" si="5"/>
        <v>0</v>
      </c>
      <c r="G91" s="161"/>
      <c r="H91" s="183"/>
      <c r="I91" s="183"/>
      <c r="J91" s="183"/>
      <c r="K91" s="183"/>
      <c r="L91" s="183"/>
      <c r="M91" s="183">
        <f t="shared" si="16"/>
        <v>0</v>
      </c>
      <c r="N91" s="183">
        <f t="shared" si="17"/>
        <v>0</v>
      </c>
      <c r="O91" s="183">
        <f t="shared" ref="O91:O122" si="21">G91-M91</f>
        <v>0</v>
      </c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>
        <f t="shared" si="18"/>
        <v>0</v>
      </c>
      <c r="BB91" s="183">
        <f t="shared" si="19"/>
        <v>0</v>
      </c>
      <c r="BC91" s="183">
        <f t="shared" si="20"/>
        <v>0</v>
      </c>
    </row>
    <row r="92" spans="2:55" s="3" customFormat="1" hidden="1" x14ac:dyDescent="0.25">
      <c r="B92" s="157"/>
      <c r="C92" s="113"/>
      <c r="D92" s="114" t="s">
        <v>228</v>
      </c>
      <c r="E92" s="115">
        <v>85</v>
      </c>
      <c r="F92" s="116">
        <f t="shared" si="5"/>
        <v>4.7222222222222223</v>
      </c>
      <c r="G92" s="158">
        <v>200</v>
      </c>
      <c r="H92" s="183"/>
      <c r="I92" s="183"/>
      <c r="J92" s="183"/>
      <c r="K92" s="183"/>
      <c r="L92" s="183"/>
      <c r="M92" s="183">
        <f t="shared" si="16"/>
        <v>0</v>
      </c>
      <c r="N92" s="183">
        <f t="shared" si="17"/>
        <v>4.7222222222222223</v>
      </c>
      <c r="O92" s="183">
        <f t="shared" si="21"/>
        <v>200</v>
      </c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  <c r="AZ92" s="183"/>
      <c r="BA92" s="183">
        <f t="shared" si="18"/>
        <v>0</v>
      </c>
      <c r="BB92" s="183">
        <f t="shared" si="19"/>
        <v>0</v>
      </c>
      <c r="BC92" s="183">
        <f t="shared" si="20"/>
        <v>0</v>
      </c>
    </row>
    <row r="93" spans="2:55" s="3" customFormat="1" hidden="1" x14ac:dyDescent="0.25">
      <c r="B93" s="157"/>
      <c r="C93" s="113"/>
      <c r="D93" s="114" t="s">
        <v>73</v>
      </c>
      <c r="E93" s="115">
        <v>80</v>
      </c>
      <c r="F93" s="116">
        <f t="shared" si="5"/>
        <v>22.222222222222221</v>
      </c>
      <c r="G93" s="158">
        <v>1000</v>
      </c>
      <c r="H93" s="183"/>
      <c r="I93" s="183"/>
      <c r="J93" s="183"/>
      <c r="K93" s="183"/>
      <c r="L93" s="183"/>
      <c r="M93" s="183">
        <f t="shared" si="16"/>
        <v>0</v>
      </c>
      <c r="N93" s="183">
        <f t="shared" si="17"/>
        <v>22.222222222222221</v>
      </c>
      <c r="O93" s="183">
        <f t="shared" si="21"/>
        <v>1000</v>
      </c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  <c r="AT93" s="183"/>
      <c r="AU93" s="183"/>
      <c r="AV93" s="183"/>
      <c r="AW93" s="183"/>
      <c r="AX93" s="183"/>
      <c r="AY93" s="183"/>
      <c r="AZ93" s="183"/>
      <c r="BA93" s="183">
        <f t="shared" si="18"/>
        <v>0</v>
      </c>
      <c r="BB93" s="183">
        <f t="shared" si="19"/>
        <v>0</v>
      </c>
      <c r="BC93" s="183">
        <f t="shared" si="20"/>
        <v>0</v>
      </c>
    </row>
    <row r="94" spans="2:55" s="3" customFormat="1" hidden="1" x14ac:dyDescent="0.25">
      <c r="B94" s="157"/>
      <c r="C94" s="113"/>
      <c r="D94" s="114" t="s">
        <v>74</v>
      </c>
      <c r="E94" s="115">
        <v>78</v>
      </c>
      <c r="F94" s="116">
        <f t="shared" si="5"/>
        <v>4.333333333333333</v>
      </c>
      <c r="G94" s="158">
        <v>200</v>
      </c>
      <c r="H94" s="183"/>
      <c r="I94" s="183"/>
      <c r="J94" s="183"/>
      <c r="K94" s="183"/>
      <c r="L94" s="183"/>
      <c r="M94" s="183">
        <f t="shared" si="16"/>
        <v>0</v>
      </c>
      <c r="N94" s="183">
        <f t="shared" si="17"/>
        <v>4.333333333333333</v>
      </c>
      <c r="O94" s="183">
        <f t="shared" si="21"/>
        <v>200</v>
      </c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183"/>
      <c r="AT94" s="183"/>
      <c r="AU94" s="183"/>
      <c r="AV94" s="183"/>
      <c r="AW94" s="183"/>
      <c r="AX94" s="183"/>
      <c r="AY94" s="183"/>
      <c r="AZ94" s="183"/>
      <c r="BA94" s="183">
        <f t="shared" si="18"/>
        <v>0</v>
      </c>
      <c r="BB94" s="183">
        <f t="shared" si="19"/>
        <v>0</v>
      </c>
      <c r="BC94" s="183">
        <f t="shared" si="20"/>
        <v>0</v>
      </c>
    </row>
    <row r="95" spans="2:55" s="3" customFormat="1" hidden="1" x14ac:dyDescent="0.25">
      <c r="B95" s="159"/>
      <c r="C95" s="111">
        <v>298</v>
      </c>
      <c r="D95" s="125" t="s">
        <v>75</v>
      </c>
      <c r="E95" s="126">
        <v>248</v>
      </c>
      <c r="F95" s="127">
        <f t="shared" si="5"/>
        <v>0.68888888888888888</v>
      </c>
      <c r="G95" s="160">
        <v>10</v>
      </c>
      <c r="H95" s="183"/>
      <c r="I95" s="183"/>
      <c r="J95" s="183"/>
      <c r="K95" s="183"/>
      <c r="L95" s="183"/>
      <c r="M95" s="183">
        <f t="shared" si="16"/>
        <v>0</v>
      </c>
      <c r="N95" s="183">
        <f t="shared" si="17"/>
        <v>0.68888888888888888</v>
      </c>
      <c r="O95" s="183">
        <f t="shared" si="21"/>
        <v>10</v>
      </c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>
        <f t="shared" si="18"/>
        <v>0</v>
      </c>
      <c r="BB95" s="183">
        <f t="shared" si="19"/>
        <v>0</v>
      </c>
      <c r="BC95" s="183">
        <f t="shared" si="20"/>
        <v>0</v>
      </c>
    </row>
    <row r="96" spans="2:55" s="3" customFormat="1" hidden="1" x14ac:dyDescent="0.25">
      <c r="B96" s="159"/>
      <c r="C96" s="111">
        <v>298</v>
      </c>
      <c r="D96" s="125" t="s">
        <v>76</v>
      </c>
      <c r="E96" s="126">
        <v>384</v>
      </c>
      <c r="F96" s="127">
        <f t="shared" si="5"/>
        <v>1.0666666666666667</v>
      </c>
      <c r="G96" s="160">
        <v>10</v>
      </c>
      <c r="H96" s="183"/>
      <c r="I96" s="183"/>
      <c r="J96" s="183"/>
      <c r="K96" s="183"/>
      <c r="L96" s="183"/>
      <c r="M96" s="183">
        <f t="shared" si="16"/>
        <v>0</v>
      </c>
      <c r="N96" s="183">
        <f t="shared" si="17"/>
        <v>1.0666666666666667</v>
      </c>
      <c r="O96" s="183">
        <f t="shared" si="21"/>
        <v>10</v>
      </c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>
        <f t="shared" si="18"/>
        <v>0</v>
      </c>
      <c r="BB96" s="183">
        <f t="shared" si="19"/>
        <v>0</v>
      </c>
      <c r="BC96" s="183">
        <f t="shared" si="20"/>
        <v>0</v>
      </c>
    </row>
    <row r="97" spans="2:55" s="3" customFormat="1" hidden="1" x14ac:dyDescent="0.25">
      <c r="B97" s="159"/>
      <c r="C97" s="111">
        <v>298</v>
      </c>
      <c r="D97" s="125" t="s">
        <v>77</v>
      </c>
      <c r="E97" s="126">
        <v>272</v>
      </c>
      <c r="F97" s="127">
        <f t="shared" si="5"/>
        <v>0.75555555555555554</v>
      </c>
      <c r="G97" s="160">
        <v>10</v>
      </c>
      <c r="H97" s="183"/>
      <c r="I97" s="183"/>
      <c r="J97" s="183"/>
      <c r="K97" s="183"/>
      <c r="L97" s="183"/>
      <c r="M97" s="183">
        <f t="shared" si="16"/>
        <v>0</v>
      </c>
      <c r="N97" s="183">
        <f t="shared" si="17"/>
        <v>0.75555555555555554</v>
      </c>
      <c r="O97" s="183">
        <f t="shared" si="21"/>
        <v>10</v>
      </c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>
        <f t="shared" si="18"/>
        <v>0</v>
      </c>
      <c r="BB97" s="183">
        <f t="shared" si="19"/>
        <v>0</v>
      </c>
      <c r="BC97" s="183">
        <f t="shared" si="20"/>
        <v>0</v>
      </c>
    </row>
    <row r="98" spans="2:55" s="3" customFormat="1" hidden="1" x14ac:dyDescent="0.25">
      <c r="B98" s="159"/>
      <c r="C98" s="111">
        <v>298</v>
      </c>
      <c r="D98" s="125" t="s">
        <v>78</v>
      </c>
      <c r="E98" s="126">
        <v>475</v>
      </c>
      <c r="F98" s="127">
        <f t="shared" si="5"/>
        <v>1.3194444444444444</v>
      </c>
      <c r="G98" s="160">
        <v>10</v>
      </c>
      <c r="H98" s="183"/>
      <c r="I98" s="183"/>
      <c r="J98" s="183"/>
      <c r="K98" s="183"/>
      <c r="L98" s="183"/>
      <c r="M98" s="183">
        <f t="shared" si="16"/>
        <v>0</v>
      </c>
      <c r="N98" s="183">
        <f t="shared" si="17"/>
        <v>1.3194444444444444</v>
      </c>
      <c r="O98" s="183">
        <f t="shared" si="21"/>
        <v>10</v>
      </c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  <c r="AT98" s="183"/>
      <c r="AU98" s="183"/>
      <c r="AV98" s="183"/>
      <c r="AW98" s="183"/>
      <c r="AX98" s="183"/>
      <c r="AY98" s="183"/>
      <c r="AZ98" s="183"/>
      <c r="BA98" s="183">
        <f t="shared" si="18"/>
        <v>0</v>
      </c>
      <c r="BB98" s="183">
        <f t="shared" si="19"/>
        <v>0</v>
      </c>
      <c r="BC98" s="183">
        <f t="shared" si="20"/>
        <v>0</v>
      </c>
    </row>
    <row r="99" spans="2:55" s="3" customFormat="1" hidden="1" x14ac:dyDescent="0.25">
      <c r="B99" s="159"/>
      <c r="C99" s="111">
        <v>298</v>
      </c>
      <c r="D99" s="125" t="s">
        <v>79</v>
      </c>
      <c r="E99" s="126">
        <v>210</v>
      </c>
      <c r="F99" s="127">
        <f t="shared" si="5"/>
        <v>0.58333333333333337</v>
      </c>
      <c r="G99" s="160">
        <v>10</v>
      </c>
      <c r="H99" s="183"/>
      <c r="I99" s="183"/>
      <c r="J99" s="183"/>
      <c r="K99" s="183"/>
      <c r="L99" s="183"/>
      <c r="M99" s="183">
        <f t="shared" si="16"/>
        <v>0</v>
      </c>
      <c r="N99" s="183">
        <f t="shared" si="17"/>
        <v>0.58333333333333337</v>
      </c>
      <c r="O99" s="183">
        <f t="shared" si="21"/>
        <v>10</v>
      </c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83"/>
      <c r="BA99" s="183">
        <f t="shared" si="18"/>
        <v>0</v>
      </c>
      <c r="BB99" s="183">
        <f t="shared" si="19"/>
        <v>0</v>
      </c>
      <c r="BC99" s="183">
        <f t="shared" si="20"/>
        <v>0</v>
      </c>
    </row>
    <row r="100" spans="2:55" s="3" customFormat="1" hidden="1" x14ac:dyDescent="0.25">
      <c r="B100" s="159"/>
      <c r="C100" s="111">
        <v>298</v>
      </c>
      <c r="D100" s="125" t="s">
        <v>80</v>
      </c>
      <c r="E100" s="126">
        <v>81</v>
      </c>
      <c r="F100" s="127">
        <f t="shared" si="5"/>
        <v>0.22500000000000001</v>
      </c>
      <c r="G100" s="160">
        <v>10</v>
      </c>
      <c r="H100" s="183"/>
      <c r="I100" s="183"/>
      <c r="J100" s="183"/>
      <c r="K100" s="183"/>
      <c r="L100" s="183"/>
      <c r="M100" s="183">
        <f t="shared" si="16"/>
        <v>0</v>
      </c>
      <c r="N100" s="183">
        <f t="shared" si="17"/>
        <v>0.22500000000000001</v>
      </c>
      <c r="O100" s="183">
        <f t="shared" si="21"/>
        <v>10</v>
      </c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>
        <f t="shared" si="18"/>
        <v>0</v>
      </c>
      <c r="BB100" s="183">
        <f t="shared" si="19"/>
        <v>0</v>
      </c>
      <c r="BC100" s="183">
        <f t="shared" si="20"/>
        <v>0</v>
      </c>
    </row>
    <row r="101" spans="2:55" s="3" customFormat="1" hidden="1" x14ac:dyDescent="0.25">
      <c r="B101" s="159"/>
      <c r="C101" s="111">
        <v>298</v>
      </c>
      <c r="D101" s="125" t="s">
        <v>81</v>
      </c>
      <c r="E101" s="126">
        <v>81</v>
      </c>
      <c r="F101" s="127">
        <f t="shared" si="5"/>
        <v>0.22500000000000001</v>
      </c>
      <c r="G101" s="160">
        <v>10</v>
      </c>
      <c r="H101" s="183"/>
      <c r="I101" s="183"/>
      <c r="J101" s="183"/>
      <c r="K101" s="183"/>
      <c r="L101" s="183"/>
      <c r="M101" s="183">
        <f t="shared" si="16"/>
        <v>0</v>
      </c>
      <c r="N101" s="183">
        <f t="shared" si="17"/>
        <v>0.22500000000000001</v>
      </c>
      <c r="O101" s="183">
        <f t="shared" si="21"/>
        <v>10</v>
      </c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>
        <f t="shared" si="18"/>
        <v>0</v>
      </c>
      <c r="BB101" s="183">
        <f t="shared" si="19"/>
        <v>0</v>
      </c>
      <c r="BC101" s="183">
        <f t="shared" si="20"/>
        <v>0</v>
      </c>
    </row>
    <row r="102" spans="2:55" s="3" customFormat="1" hidden="1" x14ac:dyDescent="0.25">
      <c r="B102" s="159"/>
      <c r="C102" s="111">
        <v>298</v>
      </c>
      <c r="D102" s="125" t="s">
        <v>82</v>
      </c>
      <c r="E102" s="126">
        <v>183</v>
      </c>
      <c r="F102" s="127">
        <f t="shared" si="5"/>
        <v>0.5083333333333333</v>
      </c>
      <c r="G102" s="160">
        <v>10</v>
      </c>
      <c r="H102" s="183"/>
      <c r="I102" s="183"/>
      <c r="J102" s="183"/>
      <c r="K102" s="183"/>
      <c r="L102" s="183"/>
      <c r="M102" s="183">
        <f t="shared" si="16"/>
        <v>0</v>
      </c>
      <c r="N102" s="183">
        <f t="shared" si="17"/>
        <v>0.5083333333333333</v>
      </c>
      <c r="O102" s="183">
        <f t="shared" si="21"/>
        <v>10</v>
      </c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>
        <f t="shared" si="18"/>
        <v>0</v>
      </c>
      <c r="BB102" s="183">
        <f t="shared" si="19"/>
        <v>0</v>
      </c>
      <c r="BC102" s="183">
        <f t="shared" si="20"/>
        <v>0</v>
      </c>
    </row>
    <row r="103" spans="2:55" s="3" customFormat="1" hidden="1" x14ac:dyDescent="0.25">
      <c r="B103" s="112"/>
      <c r="C103" s="117"/>
      <c r="D103" s="118" t="s">
        <v>83</v>
      </c>
      <c r="E103" s="119">
        <v>20</v>
      </c>
      <c r="F103" s="120">
        <f t="shared" si="5"/>
        <v>0</v>
      </c>
      <c r="G103" s="161"/>
      <c r="H103" s="183"/>
      <c r="I103" s="183"/>
      <c r="J103" s="183"/>
      <c r="K103" s="183"/>
      <c r="L103" s="183"/>
      <c r="M103" s="183">
        <f t="shared" si="16"/>
        <v>0</v>
      </c>
      <c r="N103" s="183">
        <f t="shared" si="17"/>
        <v>0</v>
      </c>
      <c r="O103" s="183">
        <f t="shared" si="21"/>
        <v>0</v>
      </c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>
        <f t="shared" si="18"/>
        <v>0</v>
      </c>
      <c r="BB103" s="183">
        <f t="shared" si="19"/>
        <v>0</v>
      </c>
      <c r="BC103" s="183">
        <f t="shared" si="20"/>
        <v>0</v>
      </c>
    </row>
    <row r="104" spans="2:55" s="3" customFormat="1" hidden="1" x14ac:dyDescent="0.25">
      <c r="B104" s="112"/>
      <c r="C104" s="117"/>
      <c r="D104" s="118" t="s">
        <v>84</v>
      </c>
      <c r="E104" s="119">
        <v>72</v>
      </c>
      <c r="F104" s="120">
        <f t="shared" si="5"/>
        <v>0</v>
      </c>
      <c r="G104" s="161"/>
      <c r="H104" s="183"/>
      <c r="I104" s="183"/>
      <c r="J104" s="183"/>
      <c r="K104" s="183"/>
      <c r="L104" s="183"/>
      <c r="M104" s="183">
        <f t="shared" si="16"/>
        <v>0</v>
      </c>
      <c r="N104" s="183">
        <f t="shared" si="17"/>
        <v>0</v>
      </c>
      <c r="O104" s="183">
        <f t="shared" si="21"/>
        <v>0</v>
      </c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>
        <f t="shared" si="18"/>
        <v>0</v>
      </c>
      <c r="BB104" s="183">
        <f t="shared" si="19"/>
        <v>0</v>
      </c>
      <c r="BC104" s="183">
        <f t="shared" si="20"/>
        <v>0</v>
      </c>
    </row>
    <row r="105" spans="2:55" s="3" customFormat="1" ht="22.5" hidden="1" x14ac:dyDescent="0.25">
      <c r="B105" s="112"/>
      <c r="C105" s="117"/>
      <c r="D105" s="118" t="s">
        <v>85</v>
      </c>
      <c r="E105" s="119">
        <v>22</v>
      </c>
      <c r="F105" s="120">
        <f t="shared" si="5"/>
        <v>0</v>
      </c>
      <c r="G105" s="161"/>
      <c r="H105" s="183"/>
      <c r="I105" s="183"/>
      <c r="J105" s="183"/>
      <c r="K105" s="183"/>
      <c r="L105" s="183"/>
      <c r="M105" s="183">
        <f t="shared" si="16"/>
        <v>0</v>
      </c>
      <c r="N105" s="183">
        <f t="shared" si="17"/>
        <v>0</v>
      </c>
      <c r="O105" s="183">
        <f t="shared" si="21"/>
        <v>0</v>
      </c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  <c r="AT105" s="183"/>
      <c r="AU105" s="183"/>
      <c r="AV105" s="183"/>
      <c r="AW105" s="183"/>
      <c r="AX105" s="183"/>
      <c r="AY105" s="183"/>
      <c r="AZ105" s="183"/>
      <c r="BA105" s="183">
        <f t="shared" si="18"/>
        <v>0</v>
      </c>
      <c r="BB105" s="183">
        <f t="shared" si="19"/>
        <v>0</v>
      </c>
      <c r="BC105" s="183">
        <f t="shared" si="20"/>
        <v>0</v>
      </c>
    </row>
    <row r="106" spans="2:55" s="3" customFormat="1" hidden="1" x14ac:dyDescent="0.25">
      <c r="B106" s="112"/>
      <c r="C106" s="117"/>
      <c r="D106" s="118" t="s">
        <v>98</v>
      </c>
      <c r="E106" s="119">
        <v>675</v>
      </c>
      <c r="F106" s="120">
        <f t="shared" si="5"/>
        <v>0</v>
      </c>
      <c r="G106" s="161"/>
      <c r="H106" s="183"/>
      <c r="I106" s="183"/>
      <c r="J106" s="183"/>
      <c r="K106" s="183"/>
      <c r="L106" s="183"/>
      <c r="M106" s="183">
        <f t="shared" si="16"/>
        <v>0</v>
      </c>
      <c r="N106" s="183">
        <f t="shared" si="17"/>
        <v>0</v>
      </c>
      <c r="O106" s="183">
        <f t="shared" si="21"/>
        <v>0</v>
      </c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  <c r="AT106" s="183"/>
      <c r="AU106" s="183"/>
      <c r="AV106" s="183"/>
      <c r="AW106" s="183"/>
      <c r="AX106" s="183"/>
      <c r="AY106" s="183"/>
      <c r="AZ106" s="183"/>
      <c r="BA106" s="183">
        <f t="shared" si="18"/>
        <v>0</v>
      </c>
      <c r="BB106" s="183">
        <f t="shared" si="19"/>
        <v>0</v>
      </c>
      <c r="BC106" s="183">
        <f t="shared" si="20"/>
        <v>0</v>
      </c>
    </row>
    <row r="107" spans="2:55" s="3" customFormat="1" hidden="1" x14ac:dyDescent="0.25">
      <c r="B107" s="112"/>
      <c r="C107" s="117"/>
      <c r="D107" s="118" t="s">
        <v>99</v>
      </c>
      <c r="E107" s="119">
        <v>675</v>
      </c>
      <c r="F107" s="120">
        <f t="shared" si="5"/>
        <v>0</v>
      </c>
      <c r="G107" s="161"/>
      <c r="H107" s="183"/>
      <c r="I107" s="183"/>
      <c r="J107" s="183"/>
      <c r="K107" s="183"/>
      <c r="L107" s="183"/>
      <c r="M107" s="183">
        <f t="shared" si="16"/>
        <v>0</v>
      </c>
      <c r="N107" s="183">
        <f t="shared" si="17"/>
        <v>0</v>
      </c>
      <c r="O107" s="183">
        <f t="shared" si="21"/>
        <v>0</v>
      </c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  <c r="AW107" s="183"/>
      <c r="AX107" s="183"/>
      <c r="AY107" s="183"/>
      <c r="AZ107" s="183"/>
      <c r="BA107" s="183">
        <f t="shared" si="18"/>
        <v>0</v>
      </c>
      <c r="BB107" s="183">
        <f t="shared" si="19"/>
        <v>0</v>
      </c>
      <c r="BC107" s="183">
        <f t="shared" si="20"/>
        <v>0</v>
      </c>
    </row>
    <row r="108" spans="2:55" s="3" customFormat="1" hidden="1" x14ac:dyDescent="0.25">
      <c r="B108" s="112"/>
      <c r="C108" s="117"/>
      <c r="D108" s="118" t="s">
        <v>100</v>
      </c>
      <c r="E108" s="119">
        <v>675</v>
      </c>
      <c r="F108" s="120">
        <f t="shared" si="5"/>
        <v>0</v>
      </c>
      <c r="G108" s="161"/>
      <c r="H108" s="183"/>
      <c r="I108" s="183"/>
      <c r="J108" s="183"/>
      <c r="K108" s="183"/>
      <c r="L108" s="183"/>
      <c r="M108" s="183">
        <f t="shared" si="16"/>
        <v>0</v>
      </c>
      <c r="N108" s="183">
        <f t="shared" si="17"/>
        <v>0</v>
      </c>
      <c r="O108" s="183">
        <f t="shared" si="21"/>
        <v>0</v>
      </c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  <c r="AW108" s="183"/>
      <c r="AX108" s="183"/>
      <c r="AY108" s="183"/>
      <c r="AZ108" s="183"/>
      <c r="BA108" s="183">
        <f t="shared" si="18"/>
        <v>0</v>
      </c>
      <c r="BB108" s="183">
        <f t="shared" si="19"/>
        <v>0</v>
      </c>
      <c r="BC108" s="183">
        <f t="shared" si="20"/>
        <v>0</v>
      </c>
    </row>
    <row r="109" spans="2:55" s="3" customFormat="1" hidden="1" x14ac:dyDescent="0.25">
      <c r="B109" s="112"/>
      <c r="C109" s="117"/>
      <c r="D109" s="118" t="s">
        <v>101</v>
      </c>
      <c r="E109" s="119">
        <v>675</v>
      </c>
      <c r="F109" s="120">
        <f t="shared" si="5"/>
        <v>0</v>
      </c>
      <c r="G109" s="161"/>
      <c r="H109" s="183"/>
      <c r="I109" s="183"/>
      <c r="J109" s="183"/>
      <c r="K109" s="183"/>
      <c r="L109" s="183"/>
      <c r="M109" s="183">
        <f t="shared" si="16"/>
        <v>0</v>
      </c>
      <c r="N109" s="183">
        <f t="shared" si="17"/>
        <v>0</v>
      </c>
      <c r="O109" s="183">
        <f t="shared" si="21"/>
        <v>0</v>
      </c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  <c r="AW109" s="183"/>
      <c r="AX109" s="183"/>
      <c r="AY109" s="183"/>
      <c r="AZ109" s="183"/>
      <c r="BA109" s="183">
        <f t="shared" si="18"/>
        <v>0</v>
      </c>
      <c r="BB109" s="183">
        <f t="shared" si="19"/>
        <v>0</v>
      </c>
      <c r="BC109" s="183">
        <f t="shared" si="20"/>
        <v>0</v>
      </c>
    </row>
    <row r="110" spans="2:55" s="3" customFormat="1" hidden="1" x14ac:dyDescent="0.25">
      <c r="B110" s="112"/>
      <c r="C110" s="117"/>
      <c r="D110" s="118" t="s">
        <v>102</v>
      </c>
      <c r="E110" s="119">
        <v>675</v>
      </c>
      <c r="F110" s="120">
        <f t="shared" si="5"/>
        <v>0</v>
      </c>
      <c r="G110" s="161"/>
      <c r="H110" s="183"/>
      <c r="I110" s="183"/>
      <c r="J110" s="183"/>
      <c r="K110" s="183"/>
      <c r="L110" s="183"/>
      <c r="M110" s="183">
        <f t="shared" si="16"/>
        <v>0</v>
      </c>
      <c r="N110" s="183">
        <f t="shared" si="17"/>
        <v>0</v>
      </c>
      <c r="O110" s="183">
        <f t="shared" si="21"/>
        <v>0</v>
      </c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  <c r="AT110" s="183"/>
      <c r="AU110" s="183"/>
      <c r="AV110" s="183"/>
      <c r="AW110" s="183"/>
      <c r="AX110" s="183"/>
      <c r="AY110" s="183"/>
      <c r="AZ110" s="183"/>
      <c r="BA110" s="183">
        <f t="shared" si="18"/>
        <v>0</v>
      </c>
      <c r="BB110" s="183">
        <f t="shared" si="19"/>
        <v>0</v>
      </c>
      <c r="BC110" s="183">
        <f t="shared" si="20"/>
        <v>0</v>
      </c>
    </row>
    <row r="111" spans="2:55" s="3" customFormat="1" hidden="1" x14ac:dyDescent="0.25">
      <c r="B111" s="112"/>
      <c r="C111" s="117"/>
      <c r="D111" s="118" t="s">
        <v>103</v>
      </c>
      <c r="E111" s="119">
        <v>1210</v>
      </c>
      <c r="F111" s="120">
        <f t="shared" si="5"/>
        <v>0</v>
      </c>
      <c r="G111" s="161"/>
      <c r="H111" s="183"/>
      <c r="I111" s="183"/>
      <c r="J111" s="183"/>
      <c r="K111" s="183"/>
      <c r="L111" s="183"/>
      <c r="M111" s="183">
        <f t="shared" si="16"/>
        <v>0</v>
      </c>
      <c r="N111" s="183">
        <f t="shared" si="17"/>
        <v>0</v>
      </c>
      <c r="O111" s="183">
        <f t="shared" si="21"/>
        <v>0</v>
      </c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  <c r="AT111" s="183"/>
      <c r="AU111" s="183"/>
      <c r="AV111" s="183"/>
      <c r="AW111" s="183"/>
      <c r="AX111" s="183"/>
      <c r="AY111" s="183"/>
      <c r="AZ111" s="183"/>
      <c r="BA111" s="183">
        <f t="shared" si="18"/>
        <v>0</v>
      </c>
      <c r="BB111" s="183">
        <f t="shared" si="19"/>
        <v>0</v>
      </c>
      <c r="BC111" s="183">
        <f t="shared" si="20"/>
        <v>0</v>
      </c>
    </row>
    <row r="112" spans="2:55" s="3" customFormat="1" hidden="1" x14ac:dyDescent="0.25">
      <c r="B112" s="112"/>
      <c r="C112" s="117"/>
      <c r="D112" s="118" t="s">
        <v>104</v>
      </c>
      <c r="E112" s="119">
        <v>1210</v>
      </c>
      <c r="F112" s="120">
        <f t="shared" si="5"/>
        <v>0</v>
      </c>
      <c r="G112" s="161"/>
      <c r="H112" s="183"/>
      <c r="I112" s="183"/>
      <c r="J112" s="183"/>
      <c r="K112" s="183"/>
      <c r="L112" s="183"/>
      <c r="M112" s="183">
        <f t="shared" si="16"/>
        <v>0</v>
      </c>
      <c r="N112" s="183">
        <f t="shared" si="17"/>
        <v>0</v>
      </c>
      <c r="O112" s="183">
        <f t="shared" si="21"/>
        <v>0</v>
      </c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>
        <f t="shared" si="18"/>
        <v>0</v>
      </c>
      <c r="BB112" s="183">
        <f t="shared" si="19"/>
        <v>0</v>
      </c>
      <c r="BC112" s="183">
        <f t="shared" si="20"/>
        <v>0</v>
      </c>
    </row>
    <row r="113" spans="2:55" s="3" customFormat="1" hidden="1" x14ac:dyDescent="0.25">
      <c r="B113" s="112"/>
      <c r="C113" s="117"/>
      <c r="D113" s="118" t="s">
        <v>105</v>
      </c>
      <c r="E113" s="119">
        <v>1210</v>
      </c>
      <c r="F113" s="120">
        <f t="shared" si="5"/>
        <v>0</v>
      </c>
      <c r="G113" s="161"/>
      <c r="H113" s="183"/>
      <c r="I113" s="183"/>
      <c r="J113" s="183"/>
      <c r="K113" s="183"/>
      <c r="L113" s="183"/>
      <c r="M113" s="183">
        <f t="shared" si="16"/>
        <v>0</v>
      </c>
      <c r="N113" s="183">
        <f t="shared" si="17"/>
        <v>0</v>
      </c>
      <c r="O113" s="183">
        <f t="shared" si="21"/>
        <v>0</v>
      </c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  <c r="AT113" s="183"/>
      <c r="AU113" s="183"/>
      <c r="AV113" s="183"/>
      <c r="AW113" s="183"/>
      <c r="AX113" s="183"/>
      <c r="AY113" s="183"/>
      <c r="AZ113" s="183"/>
      <c r="BA113" s="183">
        <f t="shared" si="18"/>
        <v>0</v>
      </c>
      <c r="BB113" s="183">
        <f t="shared" si="19"/>
        <v>0</v>
      </c>
      <c r="BC113" s="183">
        <f t="shared" si="20"/>
        <v>0</v>
      </c>
    </row>
    <row r="114" spans="2:55" s="3" customFormat="1" ht="33.75" hidden="1" customHeight="1" x14ac:dyDescent="0.25">
      <c r="B114" s="159"/>
      <c r="C114" s="111">
        <v>6</v>
      </c>
      <c r="D114" s="125" t="s">
        <v>106</v>
      </c>
      <c r="E114" s="126">
        <v>26411</v>
      </c>
      <c r="F114" s="127">
        <f t="shared" si="5"/>
        <v>7.3363888888888891</v>
      </c>
      <c r="G114" s="160">
        <v>1</v>
      </c>
      <c r="H114" s="183"/>
      <c r="I114" s="183"/>
      <c r="J114" s="183"/>
      <c r="K114" s="183"/>
      <c r="L114" s="183"/>
      <c r="M114" s="183">
        <f t="shared" si="16"/>
        <v>0</v>
      </c>
      <c r="N114" s="183">
        <f t="shared" si="17"/>
        <v>7.3363888888888891</v>
      </c>
      <c r="O114" s="183">
        <f t="shared" si="21"/>
        <v>1</v>
      </c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83"/>
      <c r="BA114" s="183">
        <f t="shared" si="18"/>
        <v>0</v>
      </c>
      <c r="BB114" s="183">
        <f t="shared" si="19"/>
        <v>0</v>
      </c>
      <c r="BC114" s="183">
        <f t="shared" si="20"/>
        <v>0</v>
      </c>
    </row>
    <row r="115" spans="2:55" s="3" customFormat="1" ht="22.5" hidden="1" customHeight="1" x14ac:dyDescent="0.25">
      <c r="B115" s="159"/>
      <c r="C115" s="111">
        <v>6</v>
      </c>
      <c r="D115" s="125" t="s">
        <v>107</v>
      </c>
      <c r="E115" s="126">
        <v>33700</v>
      </c>
      <c r="F115" s="127">
        <f t="shared" si="5"/>
        <v>9.3611111111111107</v>
      </c>
      <c r="G115" s="160">
        <v>1</v>
      </c>
      <c r="H115" s="183"/>
      <c r="I115" s="183"/>
      <c r="J115" s="183"/>
      <c r="K115" s="183"/>
      <c r="L115" s="183"/>
      <c r="M115" s="183">
        <f t="shared" ref="M115:M146" si="22">H115+I115+J115+K115+L115</f>
        <v>0</v>
      </c>
      <c r="N115" s="183">
        <f t="shared" si="17"/>
        <v>9.3611111111111107</v>
      </c>
      <c r="O115" s="183">
        <f t="shared" si="21"/>
        <v>1</v>
      </c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3"/>
      <c r="AT115" s="183"/>
      <c r="AU115" s="183"/>
      <c r="AV115" s="183"/>
      <c r="AW115" s="183"/>
      <c r="AX115" s="183"/>
      <c r="AY115" s="183"/>
      <c r="AZ115" s="183"/>
      <c r="BA115" s="183">
        <f t="shared" si="18"/>
        <v>0</v>
      </c>
      <c r="BB115" s="183">
        <f t="shared" si="19"/>
        <v>0</v>
      </c>
      <c r="BC115" s="183">
        <f t="shared" si="20"/>
        <v>0</v>
      </c>
    </row>
    <row r="116" spans="2:55" s="3" customFormat="1" ht="23.25" hidden="1" customHeight="1" x14ac:dyDescent="0.25">
      <c r="B116" s="157"/>
      <c r="C116" s="113">
        <v>6</v>
      </c>
      <c r="D116" s="114" t="s">
        <v>108</v>
      </c>
      <c r="E116" s="115">
        <v>38425</v>
      </c>
      <c r="F116" s="116">
        <f t="shared" si="5"/>
        <v>10.673611111111111</v>
      </c>
      <c r="G116" s="158">
        <v>1</v>
      </c>
      <c r="H116" s="183"/>
      <c r="I116" s="183"/>
      <c r="J116" s="183"/>
      <c r="K116" s="183"/>
      <c r="L116" s="183"/>
      <c r="M116" s="183">
        <f t="shared" si="22"/>
        <v>0</v>
      </c>
      <c r="N116" s="183">
        <f t="shared" si="17"/>
        <v>10.673611111111111</v>
      </c>
      <c r="O116" s="183">
        <f t="shared" si="21"/>
        <v>1</v>
      </c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3"/>
      <c r="AT116" s="183"/>
      <c r="AU116" s="183"/>
      <c r="AV116" s="183"/>
      <c r="AW116" s="183"/>
      <c r="AX116" s="183"/>
      <c r="AY116" s="183"/>
      <c r="AZ116" s="183"/>
      <c r="BA116" s="183">
        <f t="shared" si="18"/>
        <v>0</v>
      </c>
      <c r="BB116" s="183">
        <f t="shared" si="19"/>
        <v>0</v>
      </c>
      <c r="BC116" s="183">
        <f t="shared" si="20"/>
        <v>0</v>
      </c>
    </row>
    <row r="117" spans="2:55" s="3" customFormat="1" ht="21.75" hidden="1" customHeight="1" x14ac:dyDescent="0.25">
      <c r="B117" s="159"/>
      <c r="C117" s="111">
        <v>6</v>
      </c>
      <c r="D117" s="125" t="s">
        <v>109</v>
      </c>
      <c r="E117" s="126">
        <v>20725</v>
      </c>
      <c r="F117" s="127">
        <f t="shared" si="5"/>
        <v>5.7569444444444446</v>
      </c>
      <c r="G117" s="160">
        <v>1</v>
      </c>
      <c r="H117" s="183"/>
      <c r="I117" s="183"/>
      <c r="J117" s="183"/>
      <c r="K117" s="183"/>
      <c r="L117" s="183"/>
      <c r="M117" s="183">
        <f t="shared" si="22"/>
        <v>0</v>
      </c>
      <c r="N117" s="183">
        <f t="shared" si="17"/>
        <v>5.7569444444444446</v>
      </c>
      <c r="O117" s="183">
        <f t="shared" si="21"/>
        <v>1</v>
      </c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3"/>
      <c r="AT117" s="183"/>
      <c r="AU117" s="183"/>
      <c r="AV117" s="183"/>
      <c r="AW117" s="183"/>
      <c r="AX117" s="183"/>
      <c r="AY117" s="183"/>
      <c r="AZ117" s="183"/>
      <c r="BA117" s="183">
        <f t="shared" si="18"/>
        <v>0</v>
      </c>
      <c r="BB117" s="183">
        <f t="shared" si="19"/>
        <v>0</v>
      </c>
      <c r="BC117" s="183">
        <f t="shared" si="20"/>
        <v>0</v>
      </c>
    </row>
    <row r="118" spans="2:55" s="3" customFormat="1" hidden="1" x14ac:dyDescent="0.25">
      <c r="B118" s="157"/>
      <c r="C118" s="113">
        <v>6</v>
      </c>
      <c r="D118" s="114" t="s">
        <v>110</v>
      </c>
      <c r="E118" s="115">
        <v>31890</v>
      </c>
      <c r="F118" s="116">
        <f t="shared" si="5"/>
        <v>8.8583333333333325</v>
      </c>
      <c r="G118" s="158">
        <v>1</v>
      </c>
      <c r="H118" s="183"/>
      <c r="I118" s="183"/>
      <c r="J118" s="183"/>
      <c r="K118" s="183"/>
      <c r="L118" s="183"/>
      <c r="M118" s="183">
        <f t="shared" si="22"/>
        <v>0</v>
      </c>
      <c r="N118" s="183">
        <f t="shared" si="17"/>
        <v>8.8583333333333325</v>
      </c>
      <c r="O118" s="183">
        <f t="shared" si="21"/>
        <v>1</v>
      </c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3"/>
      <c r="AT118" s="183"/>
      <c r="AU118" s="183"/>
      <c r="AV118" s="183"/>
      <c r="AW118" s="183"/>
      <c r="AX118" s="183"/>
      <c r="AY118" s="183"/>
      <c r="AZ118" s="183"/>
      <c r="BA118" s="183">
        <f t="shared" si="18"/>
        <v>0</v>
      </c>
      <c r="BB118" s="183">
        <f t="shared" si="19"/>
        <v>0</v>
      </c>
      <c r="BC118" s="183">
        <f t="shared" si="20"/>
        <v>0</v>
      </c>
    </row>
    <row r="119" spans="2:55" s="3" customFormat="1" hidden="1" x14ac:dyDescent="0.25">
      <c r="B119" s="157"/>
      <c r="C119" s="113">
        <v>6</v>
      </c>
      <c r="D119" s="114" t="s">
        <v>111</v>
      </c>
      <c r="E119" s="115">
        <v>24035</v>
      </c>
      <c r="F119" s="116">
        <f t="shared" si="5"/>
        <v>6.6763888888888889</v>
      </c>
      <c r="G119" s="158">
        <v>1</v>
      </c>
      <c r="H119" s="183"/>
      <c r="I119" s="183"/>
      <c r="J119" s="183"/>
      <c r="K119" s="183"/>
      <c r="L119" s="183"/>
      <c r="M119" s="183">
        <f t="shared" si="22"/>
        <v>0</v>
      </c>
      <c r="N119" s="183">
        <f t="shared" si="17"/>
        <v>6.6763888888888889</v>
      </c>
      <c r="O119" s="183">
        <f t="shared" si="21"/>
        <v>1</v>
      </c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  <c r="AT119" s="183"/>
      <c r="AU119" s="183"/>
      <c r="AV119" s="183"/>
      <c r="AW119" s="183"/>
      <c r="AX119" s="183"/>
      <c r="AY119" s="183"/>
      <c r="AZ119" s="183"/>
      <c r="BA119" s="183">
        <f t="shared" si="18"/>
        <v>0</v>
      </c>
      <c r="BB119" s="183">
        <f t="shared" si="19"/>
        <v>0</v>
      </c>
      <c r="BC119" s="183">
        <f t="shared" si="20"/>
        <v>0</v>
      </c>
    </row>
    <row r="120" spans="2:55" s="3" customFormat="1" hidden="1" x14ac:dyDescent="0.25">
      <c r="B120" s="159"/>
      <c r="C120" s="111">
        <v>6</v>
      </c>
      <c r="D120" s="125" t="s">
        <v>161</v>
      </c>
      <c r="E120" s="126">
        <v>11445</v>
      </c>
      <c r="F120" s="127">
        <f t="shared" si="5"/>
        <v>3.1791666666666667</v>
      </c>
      <c r="G120" s="160">
        <v>1</v>
      </c>
      <c r="H120" s="183"/>
      <c r="I120" s="183"/>
      <c r="J120" s="183"/>
      <c r="K120" s="183"/>
      <c r="L120" s="183"/>
      <c r="M120" s="183">
        <f t="shared" si="22"/>
        <v>0</v>
      </c>
      <c r="N120" s="183">
        <f t="shared" si="17"/>
        <v>3.1791666666666667</v>
      </c>
      <c r="O120" s="183">
        <f t="shared" si="21"/>
        <v>1</v>
      </c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>
        <f t="shared" si="18"/>
        <v>0</v>
      </c>
      <c r="BB120" s="183">
        <f t="shared" si="19"/>
        <v>0</v>
      </c>
      <c r="BC120" s="183">
        <f t="shared" si="20"/>
        <v>0</v>
      </c>
    </row>
    <row r="121" spans="2:55" s="3" customFormat="1" hidden="1" x14ac:dyDescent="0.25">
      <c r="B121" s="159"/>
      <c r="C121" s="111">
        <v>6</v>
      </c>
      <c r="D121" s="125" t="s">
        <v>112</v>
      </c>
      <c r="E121" s="126">
        <v>12115</v>
      </c>
      <c r="F121" s="127">
        <f t="shared" si="5"/>
        <v>3.3652777777777776</v>
      </c>
      <c r="G121" s="160">
        <v>1</v>
      </c>
      <c r="H121" s="183"/>
      <c r="I121" s="183"/>
      <c r="J121" s="183"/>
      <c r="K121" s="183"/>
      <c r="L121" s="183"/>
      <c r="M121" s="183">
        <f t="shared" si="22"/>
        <v>0</v>
      </c>
      <c r="N121" s="183">
        <f t="shared" si="17"/>
        <v>3.3652777777777776</v>
      </c>
      <c r="O121" s="183">
        <f t="shared" si="21"/>
        <v>1</v>
      </c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>
        <f t="shared" si="18"/>
        <v>0</v>
      </c>
      <c r="BB121" s="183">
        <f t="shared" si="19"/>
        <v>0</v>
      </c>
      <c r="BC121" s="183">
        <f t="shared" si="20"/>
        <v>0</v>
      </c>
    </row>
    <row r="122" spans="2:55" s="3" customFormat="1" hidden="1" x14ac:dyDescent="0.25">
      <c r="B122" s="159"/>
      <c r="C122" s="111">
        <v>6</v>
      </c>
      <c r="D122" s="125" t="s">
        <v>113</v>
      </c>
      <c r="E122" s="126">
        <v>14535</v>
      </c>
      <c r="F122" s="127">
        <f t="shared" si="5"/>
        <v>4.0374999999999996</v>
      </c>
      <c r="G122" s="160">
        <v>1</v>
      </c>
      <c r="H122" s="183"/>
      <c r="I122" s="183"/>
      <c r="J122" s="183"/>
      <c r="K122" s="183"/>
      <c r="L122" s="183"/>
      <c r="M122" s="183">
        <f t="shared" si="22"/>
        <v>0</v>
      </c>
      <c r="N122" s="183">
        <f t="shared" si="17"/>
        <v>4.0374999999999996</v>
      </c>
      <c r="O122" s="183">
        <f t="shared" si="21"/>
        <v>1</v>
      </c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>
        <f t="shared" si="18"/>
        <v>0</v>
      </c>
      <c r="BB122" s="183">
        <f t="shared" si="19"/>
        <v>0</v>
      </c>
      <c r="BC122" s="183">
        <f t="shared" si="20"/>
        <v>0</v>
      </c>
    </row>
    <row r="123" spans="2:55" s="3" customFormat="1" hidden="1" x14ac:dyDescent="0.25">
      <c r="B123" s="159"/>
      <c r="C123" s="111">
        <v>6</v>
      </c>
      <c r="D123" s="125" t="s">
        <v>114</v>
      </c>
      <c r="E123" s="126">
        <v>20460</v>
      </c>
      <c r="F123" s="127">
        <f t="shared" si="5"/>
        <v>5.6833333333333336</v>
      </c>
      <c r="G123" s="160">
        <v>1</v>
      </c>
      <c r="H123" s="183"/>
      <c r="I123" s="183"/>
      <c r="J123" s="183"/>
      <c r="K123" s="183"/>
      <c r="L123" s="183"/>
      <c r="M123" s="183">
        <f t="shared" si="22"/>
        <v>0</v>
      </c>
      <c r="N123" s="183">
        <f t="shared" si="17"/>
        <v>5.6833333333333336</v>
      </c>
      <c r="O123" s="183">
        <f t="shared" ref="O123:O154" si="23">G123-M123</f>
        <v>1</v>
      </c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  <c r="AT123" s="183"/>
      <c r="AU123" s="183"/>
      <c r="AV123" s="183"/>
      <c r="AW123" s="183"/>
      <c r="AX123" s="183"/>
      <c r="AY123" s="183"/>
      <c r="AZ123" s="183"/>
      <c r="BA123" s="183">
        <f t="shared" si="18"/>
        <v>0</v>
      </c>
      <c r="BB123" s="183">
        <f t="shared" si="19"/>
        <v>0</v>
      </c>
      <c r="BC123" s="183">
        <f t="shared" si="20"/>
        <v>0</v>
      </c>
    </row>
    <row r="124" spans="2:55" s="3" customFormat="1" hidden="1" x14ac:dyDescent="0.25">
      <c r="B124" s="157"/>
      <c r="C124" s="113">
        <v>6</v>
      </c>
      <c r="D124" s="114" t="s">
        <v>115</v>
      </c>
      <c r="E124" s="115">
        <v>30880</v>
      </c>
      <c r="F124" s="116">
        <f t="shared" si="5"/>
        <v>8.5777777777777775</v>
      </c>
      <c r="G124" s="158">
        <v>1</v>
      </c>
      <c r="H124" s="183"/>
      <c r="I124" s="183"/>
      <c r="J124" s="183"/>
      <c r="K124" s="183"/>
      <c r="L124" s="183"/>
      <c r="M124" s="183">
        <f t="shared" si="22"/>
        <v>0</v>
      </c>
      <c r="N124" s="183">
        <f t="shared" si="17"/>
        <v>8.5777777777777775</v>
      </c>
      <c r="O124" s="183">
        <f t="shared" si="23"/>
        <v>1</v>
      </c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  <c r="AT124" s="183"/>
      <c r="AU124" s="183"/>
      <c r="AV124" s="183"/>
      <c r="AW124" s="183"/>
      <c r="AX124" s="183"/>
      <c r="AY124" s="183"/>
      <c r="AZ124" s="183"/>
      <c r="BA124" s="183">
        <f t="shared" si="18"/>
        <v>0</v>
      </c>
      <c r="BB124" s="183">
        <f t="shared" si="19"/>
        <v>0</v>
      </c>
      <c r="BC124" s="183">
        <f t="shared" si="20"/>
        <v>0</v>
      </c>
    </row>
    <row r="125" spans="2:55" s="3" customFormat="1" hidden="1" x14ac:dyDescent="0.25">
      <c r="B125" s="159"/>
      <c r="C125" s="111">
        <v>6</v>
      </c>
      <c r="D125" s="125" t="s">
        <v>116</v>
      </c>
      <c r="E125" s="126">
        <v>22585</v>
      </c>
      <c r="F125" s="127">
        <f t="shared" si="5"/>
        <v>6.2736111111111112</v>
      </c>
      <c r="G125" s="160">
        <v>1</v>
      </c>
      <c r="H125" s="183"/>
      <c r="I125" s="183"/>
      <c r="J125" s="183"/>
      <c r="K125" s="183"/>
      <c r="L125" s="183"/>
      <c r="M125" s="183">
        <f t="shared" si="22"/>
        <v>0</v>
      </c>
      <c r="N125" s="183">
        <f t="shared" si="17"/>
        <v>6.2736111111111112</v>
      </c>
      <c r="O125" s="183">
        <f t="shared" si="23"/>
        <v>1</v>
      </c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  <c r="AT125" s="183"/>
      <c r="AU125" s="183"/>
      <c r="AV125" s="183"/>
      <c r="AW125" s="183"/>
      <c r="AX125" s="183"/>
      <c r="AY125" s="183"/>
      <c r="AZ125" s="183"/>
      <c r="BA125" s="183">
        <f t="shared" si="18"/>
        <v>0</v>
      </c>
      <c r="BB125" s="183">
        <f t="shared" si="19"/>
        <v>0</v>
      </c>
      <c r="BC125" s="183">
        <f t="shared" si="20"/>
        <v>0</v>
      </c>
    </row>
    <row r="126" spans="2:55" s="3" customFormat="1" ht="33.75" hidden="1" x14ac:dyDescent="0.25">
      <c r="B126" s="112"/>
      <c r="C126" s="117"/>
      <c r="D126" s="118" t="s">
        <v>117</v>
      </c>
      <c r="E126" s="119">
        <v>810</v>
      </c>
      <c r="F126" s="120">
        <f t="shared" si="5"/>
        <v>0</v>
      </c>
      <c r="G126" s="161"/>
      <c r="H126" s="183"/>
      <c r="I126" s="183"/>
      <c r="J126" s="183"/>
      <c r="K126" s="183"/>
      <c r="L126" s="183"/>
      <c r="M126" s="183">
        <f t="shared" si="22"/>
        <v>0</v>
      </c>
      <c r="N126" s="183">
        <f t="shared" si="17"/>
        <v>0</v>
      </c>
      <c r="O126" s="183">
        <f t="shared" si="23"/>
        <v>0</v>
      </c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  <c r="AT126" s="183"/>
      <c r="AU126" s="183"/>
      <c r="AV126" s="183"/>
      <c r="AW126" s="183"/>
      <c r="AX126" s="183"/>
      <c r="AY126" s="183"/>
      <c r="AZ126" s="183"/>
      <c r="BA126" s="183">
        <f t="shared" si="18"/>
        <v>0</v>
      </c>
      <c r="BB126" s="183">
        <f t="shared" si="19"/>
        <v>0</v>
      </c>
      <c r="BC126" s="183">
        <f t="shared" si="20"/>
        <v>0</v>
      </c>
    </row>
    <row r="127" spans="2:55" s="3" customFormat="1" ht="33.75" hidden="1" x14ac:dyDescent="0.25">
      <c r="B127" s="112"/>
      <c r="C127" s="117"/>
      <c r="D127" s="118" t="s">
        <v>118</v>
      </c>
      <c r="E127" s="119">
        <v>891</v>
      </c>
      <c r="F127" s="120">
        <f t="shared" si="5"/>
        <v>0</v>
      </c>
      <c r="G127" s="161"/>
      <c r="H127" s="183"/>
      <c r="I127" s="183"/>
      <c r="J127" s="183"/>
      <c r="K127" s="183"/>
      <c r="L127" s="183"/>
      <c r="M127" s="183">
        <f t="shared" si="22"/>
        <v>0</v>
      </c>
      <c r="N127" s="183">
        <f t="shared" si="17"/>
        <v>0</v>
      </c>
      <c r="O127" s="183">
        <f t="shared" si="23"/>
        <v>0</v>
      </c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  <c r="AT127" s="183"/>
      <c r="AU127" s="183"/>
      <c r="AV127" s="183"/>
      <c r="AW127" s="183"/>
      <c r="AX127" s="183"/>
      <c r="AY127" s="183"/>
      <c r="AZ127" s="183"/>
      <c r="BA127" s="183">
        <f t="shared" si="18"/>
        <v>0</v>
      </c>
      <c r="BB127" s="183">
        <f t="shared" si="19"/>
        <v>0</v>
      </c>
      <c r="BC127" s="183">
        <f t="shared" si="20"/>
        <v>0</v>
      </c>
    </row>
    <row r="128" spans="2:55" s="3" customFormat="1" ht="33.75" hidden="1" x14ac:dyDescent="0.25">
      <c r="B128" s="112"/>
      <c r="C128" s="117"/>
      <c r="D128" s="118" t="s">
        <v>119</v>
      </c>
      <c r="E128" s="119">
        <v>953</v>
      </c>
      <c r="F128" s="120">
        <f t="shared" si="5"/>
        <v>0</v>
      </c>
      <c r="G128" s="161"/>
      <c r="H128" s="183"/>
      <c r="I128" s="183"/>
      <c r="J128" s="183"/>
      <c r="K128" s="183"/>
      <c r="L128" s="183"/>
      <c r="M128" s="183">
        <f t="shared" si="22"/>
        <v>0</v>
      </c>
      <c r="N128" s="183">
        <f t="shared" si="17"/>
        <v>0</v>
      </c>
      <c r="O128" s="183">
        <f t="shared" si="23"/>
        <v>0</v>
      </c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  <c r="AT128" s="183"/>
      <c r="AU128" s="183"/>
      <c r="AV128" s="183"/>
      <c r="AW128" s="183"/>
      <c r="AX128" s="183"/>
      <c r="AY128" s="183"/>
      <c r="AZ128" s="183"/>
      <c r="BA128" s="183">
        <f t="shared" si="18"/>
        <v>0</v>
      </c>
      <c r="BB128" s="183">
        <f t="shared" si="19"/>
        <v>0</v>
      </c>
      <c r="BC128" s="183">
        <f t="shared" si="20"/>
        <v>0</v>
      </c>
    </row>
    <row r="129" spans="2:55" s="3" customFormat="1" ht="22.5" hidden="1" x14ac:dyDescent="0.25">
      <c r="B129" s="112"/>
      <c r="C129" s="117"/>
      <c r="D129" s="118" t="s">
        <v>120</v>
      </c>
      <c r="E129" s="119">
        <v>10</v>
      </c>
      <c r="F129" s="120">
        <f t="shared" si="5"/>
        <v>0</v>
      </c>
      <c r="G129" s="161"/>
      <c r="H129" s="183"/>
      <c r="I129" s="183"/>
      <c r="J129" s="183"/>
      <c r="K129" s="183"/>
      <c r="L129" s="183"/>
      <c r="M129" s="183">
        <f t="shared" si="22"/>
        <v>0</v>
      </c>
      <c r="N129" s="183">
        <f t="shared" si="17"/>
        <v>0</v>
      </c>
      <c r="O129" s="183">
        <f t="shared" si="23"/>
        <v>0</v>
      </c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3"/>
      <c r="AV129" s="183"/>
      <c r="AW129" s="183"/>
      <c r="AX129" s="183"/>
      <c r="AY129" s="183"/>
      <c r="AZ129" s="183"/>
      <c r="BA129" s="183">
        <f t="shared" si="18"/>
        <v>0</v>
      </c>
      <c r="BB129" s="183">
        <f t="shared" si="19"/>
        <v>0</v>
      </c>
      <c r="BC129" s="183">
        <f t="shared" si="20"/>
        <v>0</v>
      </c>
    </row>
    <row r="130" spans="2:55" s="3" customFormat="1" ht="22.5" hidden="1" x14ac:dyDescent="0.25">
      <c r="B130" s="112"/>
      <c r="C130" s="117"/>
      <c r="D130" s="118" t="s">
        <v>121</v>
      </c>
      <c r="E130" s="119">
        <v>10</v>
      </c>
      <c r="F130" s="120">
        <f t="shared" si="5"/>
        <v>0</v>
      </c>
      <c r="G130" s="161"/>
      <c r="H130" s="183"/>
      <c r="I130" s="183"/>
      <c r="J130" s="183"/>
      <c r="K130" s="183"/>
      <c r="L130" s="183"/>
      <c r="M130" s="183">
        <f t="shared" si="22"/>
        <v>0</v>
      </c>
      <c r="N130" s="183">
        <f t="shared" si="17"/>
        <v>0</v>
      </c>
      <c r="O130" s="183">
        <f t="shared" si="23"/>
        <v>0</v>
      </c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183"/>
      <c r="AT130" s="183"/>
      <c r="AU130" s="183"/>
      <c r="AV130" s="183"/>
      <c r="AW130" s="183"/>
      <c r="AX130" s="183"/>
      <c r="AY130" s="183"/>
      <c r="AZ130" s="183"/>
      <c r="BA130" s="183">
        <f t="shared" si="18"/>
        <v>0</v>
      </c>
      <c r="BB130" s="183">
        <f t="shared" si="19"/>
        <v>0</v>
      </c>
      <c r="BC130" s="183">
        <f t="shared" si="20"/>
        <v>0</v>
      </c>
    </row>
    <row r="131" spans="2:55" s="3" customFormat="1" ht="22.5" hidden="1" x14ac:dyDescent="0.25">
      <c r="B131" s="112"/>
      <c r="C131" s="117"/>
      <c r="D131" s="118" t="s">
        <v>122</v>
      </c>
      <c r="E131" s="119">
        <v>10</v>
      </c>
      <c r="F131" s="120">
        <f t="shared" si="5"/>
        <v>0</v>
      </c>
      <c r="G131" s="161"/>
      <c r="H131" s="183"/>
      <c r="I131" s="183"/>
      <c r="J131" s="183"/>
      <c r="K131" s="183"/>
      <c r="L131" s="183"/>
      <c r="M131" s="183">
        <f t="shared" si="22"/>
        <v>0</v>
      </c>
      <c r="N131" s="183">
        <f t="shared" si="17"/>
        <v>0</v>
      </c>
      <c r="O131" s="183">
        <f t="shared" si="23"/>
        <v>0</v>
      </c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  <c r="AT131" s="183"/>
      <c r="AU131" s="183"/>
      <c r="AV131" s="183"/>
      <c r="AW131" s="183"/>
      <c r="AX131" s="183"/>
      <c r="AY131" s="183"/>
      <c r="AZ131" s="183"/>
      <c r="BA131" s="183">
        <f t="shared" si="18"/>
        <v>0</v>
      </c>
      <c r="BB131" s="183">
        <f t="shared" si="19"/>
        <v>0</v>
      </c>
      <c r="BC131" s="183">
        <f t="shared" si="20"/>
        <v>0</v>
      </c>
    </row>
    <row r="132" spans="2:55" s="3" customFormat="1" ht="22.5" hidden="1" x14ac:dyDescent="0.25">
      <c r="B132" s="112"/>
      <c r="C132" s="117"/>
      <c r="D132" s="118" t="s">
        <v>123</v>
      </c>
      <c r="E132" s="119">
        <v>10</v>
      </c>
      <c r="F132" s="120">
        <f t="shared" si="5"/>
        <v>0</v>
      </c>
      <c r="G132" s="161"/>
      <c r="H132" s="183"/>
      <c r="I132" s="183"/>
      <c r="J132" s="183"/>
      <c r="K132" s="183"/>
      <c r="L132" s="183"/>
      <c r="M132" s="183">
        <f t="shared" si="22"/>
        <v>0</v>
      </c>
      <c r="N132" s="183">
        <f t="shared" si="17"/>
        <v>0</v>
      </c>
      <c r="O132" s="183">
        <f t="shared" si="23"/>
        <v>0</v>
      </c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  <c r="AT132" s="183"/>
      <c r="AU132" s="183"/>
      <c r="AV132" s="183"/>
      <c r="AW132" s="183"/>
      <c r="AX132" s="183"/>
      <c r="AY132" s="183"/>
      <c r="AZ132" s="183"/>
      <c r="BA132" s="183">
        <f t="shared" si="18"/>
        <v>0</v>
      </c>
      <c r="BB132" s="183">
        <f t="shared" si="19"/>
        <v>0</v>
      </c>
      <c r="BC132" s="183">
        <f t="shared" si="20"/>
        <v>0</v>
      </c>
    </row>
    <row r="133" spans="2:55" s="3" customFormat="1" ht="22.5" hidden="1" x14ac:dyDescent="0.25">
      <c r="B133" s="112"/>
      <c r="C133" s="117"/>
      <c r="D133" s="118" t="s">
        <v>124</v>
      </c>
      <c r="E133" s="119">
        <v>10</v>
      </c>
      <c r="F133" s="120">
        <f t="shared" si="5"/>
        <v>0</v>
      </c>
      <c r="G133" s="161"/>
      <c r="H133" s="183"/>
      <c r="I133" s="183"/>
      <c r="J133" s="183"/>
      <c r="K133" s="183"/>
      <c r="L133" s="183"/>
      <c r="M133" s="183">
        <f t="shared" si="22"/>
        <v>0</v>
      </c>
      <c r="N133" s="183">
        <f t="shared" si="17"/>
        <v>0</v>
      </c>
      <c r="O133" s="183">
        <f t="shared" si="23"/>
        <v>0</v>
      </c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  <c r="AT133" s="183"/>
      <c r="AU133" s="183"/>
      <c r="AV133" s="183"/>
      <c r="AW133" s="183"/>
      <c r="AX133" s="183"/>
      <c r="AY133" s="183"/>
      <c r="AZ133" s="183"/>
      <c r="BA133" s="183">
        <f t="shared" si="18"/>
        <v>0</v>
      </c>
      <c r="BB133" s="183">
        <f t="shared" si="19"/>
        <v>0</v>
      </c>
      <c r="BC133" s="183">
        <f t="shared" si="20"/>
        <v>0</v>
      </c>
    </row>
    <row r="134" spans="2:55" s="3" customFormat="1" ht="22.5" hidden="1" x14ac:dyDescent="0.25">
      <c r="B134" s="112"/>
      <c r="C134" s="117"/>
      <c r="D134" s="118" t="s">
        <v>125</v>
      </c>
      <c r="E134" s="119">
        <v>10</v>
      </c>
      <c r="F134" s="120">
        <f t="shared" si="5"/>
        <v>0</v>
      </c>
      <c r="G134" s="161"/>
      <c r="H134" s="183"/>
      <c r="I134" s="183"/>
      <c r="J134" s="183"/>
      <c r="K134" s="183"/>
      <c r="L134" s="183"/>
      <c r="M134" s="183">
        <f t="shared" si="22"/>
        <v>0</v>
      </c>
      <c r="N134" s="183">
        <f t="shared" si="17"/>
        <v>0</v>
      </c>
      <c r="O134" s="183">
        <f t="shared" si="23"/>
        <v>0</v>
      </c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  <c r="AT134" s="183"/>
      <c r="AU134" s="183"/>
      <c r="AV134" s="183"/>
      <c r="AW134" s="183"/>
      <c r="AX134" s="183"/>
      <c r="AY134" s="183"/>
      <c r="AZ134" s="183"/>
      <c r="BA134" s="183">
        <f t="shared" si="18"/>
        <v>0</v>
      </c>
      <c r="BB134" s="183">
        <f t="shared" si="19"/>
        <v>0</v>
      </c>
      <c r="BC134" s="183">
        <f t="shared" si="20"/>
        <v>0</v>
      </c>
    </row>
    <row r="135" spans="2:55" s="3" customFormat="1" ht="23.25" hidden="1" customHeight="1" x14ac:dyDescent="0.25">
      <c r="B135" s="112"/>
      <c r="C135" s="117"/>
      <c r="D135" s="118" t="s">
        <v>126</v>
      </c>
      <c r="E135" s="119">
        <v>10</v>
      </c>
      <c r="F135" s="120">
        <f t="shared" si="5"/>
        <v>0</v>
      </c>
      <c r="G135" s="161"/>
      <c r="H135" s="183"/>
      <c r="I135" s="183"/>
      <c r="J135" s="183"/>
      <c r="K135" s="183"/>
      <c r="L135" s="183"/>
      <c r="M135" s="183">
        <f t="shared" si="22"/>
        <v>0</v>
      </c>
      <c r="N135" s="183">
        <f t="shared" si="17"/>
        <v>0</v>
      </c>
      <c r="O135" s="183">
        <f t="shared" si="23"/>
        <v>0</v>
      </c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  <c r="AT135" s="183"/>
      <c r="AU135" s="183"/>
      <c r="AV135" s="183"/>
      <c r="AW135" s="183"/>
      <c r="AX135" s="183"/>
      <c r="AY135" s="183"/>
      <c r="AZ135" s="183"/>
      <c r="BA135" s="183">
        <f t="shared" si="18"/>
        <v>0</v>
      </c>
      <c r="BB135" s="183">
        <f t="shared" si="19"/>
        <v>0</v>
      </c>
      <c r="BC135" s="183">
        <f t="shared" si="20"/>
        <v>0</v>
      </c>
    </row>
    <row r="136" spans="2:55" s="3" customFormat="1" ht="22.5" hidden="1" x14ac:dyDescent="0.25">
      <c r="B136" s="112"/>
      <c r="C136" s="117"/>
      <c r="D136" s="118" t="s">
        <v>127</v>
      </c>
      <c r="E136" s="119">
        <v>10</v>
      </c>
      <c r="F136" s="120">
        <f t="shared" si="5"/>
        <v>0</v>
      </c>
      <c r="G136" s="161"/>
      <c r="H136" s="183"/>
      <c r="I136" s="183"/>
      <c r="J136" s="183"/>
      <c r="K136" s="183"/>
      <c r="L136" s="183"/>
      <c r="M136" s="183">
        <f t="shared" si="22"/>
        <v>0</v>
      </c>
      <c r="N136" s="183">
        <f t="shared" si="17"/>
        <v>0</v>
      </c>
      <c r="O136" s="183">
        <f t="shared" si="23"/>
        <v>0</v>
      </c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  <c r="AT136" s="183"/>
      <c r="AU136" s="183"/>
      <c r="AV136" s="183"/>
      <c r="AW136" s="183"/>
      <c r="AX136" s="183"/>
      <c r="AY136" s="183"/>
      <c r="AZ136" s="183"/>
      <c r="BA136" s="183">
        <f t="shared" si="18"/>
        <v>0</v>
      </c>
      <c r="BB136" s="183">
        <f t="shared" si="19"/>
        <v>0</v>
      </c>
      <c r="BC136" s="183">
        <f t="shared" si="20"/>
        <v>0</v>
      </c>
    </row>
    <row r="137" spans="2:55" s="3" customFormat="1" ht="22.5" hidden="1" x14ac:dyDescent="0.25">
      <c r="B137" s="112"/>
      <c r="C137" s="117"/>
      <c r="D137" s="118" t="s">
        <v>87</v>
      </c>
      <c r="E137" s="119">
        <v>10</v>
      </c>
      <c r="F137" s="120">
        <f t="shared" si="5"/>
        <v>0</v>
      </c>
      <c r="G137" s="161"/>
      <c r="H137" s="183"/>
      <c r="I137" s="183"/>
      <c r="J137" s="183"/>
      <c r="K137" s="183"/>
      <c r="L137" s="183"/>
      <c r="M137" s="183">
        <f t="shared" si="22"/>
        <v>0</v>
      </c>
      <c r="N137" s="183">
        <f t="shared" si="17"/>
        <v>0</v>
      </c>
      <c r="O137" s="183">
        <f t="shared" si="23"/>
        <v>0</v>
      </c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  <c r="AT137" s="183"/>
      <c r="AU137" s="183"/>
      <c r="AV137" s="183"/>
      <c r="AW137" s="183"/>
      <c r="AX137" s="183"/>
      <c r="AY137" s="183"/>
      <c r="AZ137" s="183"/>
      <c r="BA137" s="183">
        <f t="shared" si="18"/>
        <v>0</v>
      </c>
      <c r="BB137" s="183">
        <f t="shared" si="19"/>
        <v>0</v>
      </c>
      <c r="BC137" s="183">
        <f t="shared" si="20"/>
        <v>0</v>
      </c>
    </row>
    <row r="138" spans="2:55" s="3" customFormat="1" ht="22.5" hidden="1" x14ac:dyDescent="0.25">
      <c r="B138" s="112"/>
      <c r="C138" s="117"/>
      <c r="D138" s="118" t="s">
        <v>91</v>
      </c>
      <c r="E138" s="119">
        <v>10</v>
      </c>
      <c r="F138" s="120">
        <f t="shared" si="5"/>
        <v>0</v>
      </c>
      <c r="G138" s="161"/>
      <c r="H138" s="183"/>
      <c r="I138" s="183"/>
      <c r="J138" s="183"/>
      <c r="K138" s="183"/>
      <c r="L138" s="183"/>
      <c r="M138" s="183">
        <f t="shared" si="22"/>
        <v>0</v>
      </c>
      <c r="N138" s="183">
        <f t="shared" si="17"/>
        <v>0</v>
      </c>
      <c r="O138" s="183">
        <f t="shared" si="23"/>
        <v>0</v>
      </c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  <c r="AT138" s="183"/>
      <c r="AU138" s="183"/>
      <c r="AV138" s="183"/>
      <c r="AW138" s="183"/>
      <c r="AX138" s="183"/>
      <c r="AY138" s="183"/>
      <c r="AZ138" s="183"/>
      <c r="BA138" s="183">
        <f t="shared" si="18"/>
        <v>0</v>
      </c>
      <c r="BB138" s="183">
        <f t="shared" si="19"/>
        <v>0</v>
      </c>
      <c r="BC138" s="183">
        <f t="shared" si="20"/>
        <v>0</v>
      </c>
    </row>
    <row r="139" spans="2:55" s="3" customFormat="1" ht="22.5" hidden="1" x14ac:dyDescent="0.25">
      <c r="B139" s="112"/>
      <c r="C139" s="117"/>
      <c r="D139" s="118" t="s">
        <v>97</v>
      </c>
      <c r="E139" s="119">
        <v>10</v>
      </c>
      <c r="F139" s="120">
        <f t="shared" si="5"/>
        <v>0</v>
      </c>
      <c r="G139" s="161"/>
      <c r="H139" s="183"/>
      <c r="I139" s="183"/>
      <c r="J139" s="183"/>
      <c r="K139" s="183"/>
      <c r="L139" s="183"/>
      <c r="M139" s="183">
        <f t="shared" si="22"/>
        <v>0</v>
      </c>
      <c r="N139" s="183">
        <f t="shared" si="17"/>
        <v>0</v>
      </c>
      <c r="O139" s="183">
        <f t="shared" si="23"/>
        <v>0</v>
      </c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  <c r="AT139" s="183"/>
      <c r="AU139" s="183"/>
      <c r="AV139" s="183"/>
      <c r="AW139" s="183"/>
      <c r="AX139" s="183"/>
      <c r="AY139" s="183"/>
      <c r="AZ139" s="183"/>
      <c r="BA139" s="183">
        <f t="shared" si="18"/>
        <v>0</v>
      </c>
      <c r="BB139" s="183">
        <f t="shared" si="19"/>
        <v>0</v>
      </c>
      <c r="BC139" s="183">
        <f t="shared" si="20"/>
        <v>0</v>
      </c>
    </row>
    <row r="140" spans="2:55" s="3" customFormat="1" ht="22.5" hidden="1" x14ac:dyDescent="0.25">
      <c r="B140" s="112"/>
      <c r="C140" s="117"/>
      <c r="D140" s="118" t="s">
        <v>90</v>
      </c>
      <c r="E140" s="119">
        <v>10</v>
      </c>
      <c r="F140" s="120">
        <f t="shared" si="5"/>
        <v>0</v>
      </c>
      <c r="G140" s="161"/>
      <c r="H140" s="183"/>
      <c r="I140" s="183"/>
      <c r="J140" s="183"/>
      <c r="K140" s="183"/>
      <c r="L140" s="183"/>
      <c r="M140" s="183">
        <f t="shared" si="22"/>
        <v>0</v>
      </c>
      <c r="N140" s="183">
        <f t="shared" si="17"/>
        <v>0</v>
      </c>
      <c r="O140" s="183">
        <f t="shared" si="23"/>
        <v>0</v>
      </c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  <c r="AT140" s="183"/>
      <c r="AU140" s="183"/>
      <c r="AV140" s="183"/>
      <c r="AW140" s="183"/>
      <c r="AX140" s="183"/>
      <c r="AY140" s="183"/>
      <c r="AZ140" s="183"/>
      <c r="BA140" s="183">
        <f t="shared" si="18"/>
        <v>0</v>
      </c>
      <c r="BB140" s="183">
        <f t="shared" si="19"/>
        <v>0</v>
      </c>
      <c r="BC140" s="183">
        <f t="shared" si="20"/>
        <v>0</v>
      </c>
    </row>
    <row r="141" spans="2:55" s="3" customFormat="1" ht="22.5" hidden="1" x14ac:dyDescent="0.25">
      <c r="B141" s="112"/>
      <c r="C141" s="117"/>
      <c r="D141" s="118" t="s">
        <v>92</v>
      </c>
      <c r="E141" s="119">
        <v>10</v>
      </c>
      <c r="F141" s="120">
        <f t="shared" si="5"/>
        <v>0</v>
      </c>
      <c r="G141" s="161"/>
      <c r="H141" s="183"/>
      <c r="I141" s="183"/>
      <c r="J141" s="183"/>
      <c r="K141" s="183"/>
      <c r="L141" s="183"/>
      <c r="M141" s="183">
        <f t="shared" si="22"/>
        <v>0</v>
      </c>
      <c r="N141" s="183">
        <f t="shared" si="17"/>
        <v>0</v>
      </c>
      <c r="O141" s="183">
        <f t="shared" si="23"/>
        <v>0</v>
      </c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  <c r="AT141" s="183"/>
      <c r="AU141" s="183"/>
      <c r="AV141" s="183"/>
      <c r="AW141" s="183"/>
      <c r="AX141" s="183"/>
      <c r="AY141" s="183"/>
      <c r="AZ141" s="183"/>
      <c r="BA141" s="183">
        <f t="shared" si="18"/>
        <v>0</v>
      </c>
      <c r="BB141" s="183">
        <f t="shared" si="19"/>
        <v>0</v>
      </c>
      <c r="BC141" s="183">
        <f t="shared" si="20"/>
        <v>0</v>
      </c>
    </row>
    <row r="142" spans="2:55" s="3" customFormat="1" ht="22.5" hidden="1" x14ac:dyDescent="0.25">
      <c r="B142" s="112"/>
      <c r="C142" s="117"/>
      <c r="D142" s="118" t="s">
        <v>93</v>
      </c>
      <c r="E142" s="119">
        <v>10</v>
      </c>
      <c r="F142" s="120">
        <f t="shared" si="5"/>
        <v>0</v>
      </c>
      <c r="G142" s="161"/>
      <c r="H142" s="183"/>
      <c r="I142" s="183"/>
      <c r="J142" s="183"/>
      <c r="K142" s="183"/>
      <c r="L142" s="183"/>
      <c r="M142" s="183">
        <f t="shared" si="22"/>
        <v>0</v>
      </c>
      <c r="N142" s="183">
        <f t="shared" si="17"/>
        <v>0</v>
      </c>
      <c r="O142" s="183">
        <f t="shared" si="23"/>
        <v>0</v>
      </c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3"/>
      <c r="AT142" s="183"/>
      <c r="AU142" s="183"/>
      <c r="AV142" s="183"/>
      <c r="AW142" s="183"/>
      <c r="AX142" s="183"/>
      <c r="AY142" s="183"/>
      <c r="AZ142" s="183"/>
      <c r="BA142" s="183">
        <f t="shared" si="18"/>
        <v>0</v>
      </c>
      <c r="BB142" s="183">
        <f t="shared" si="19"/>
        <v>0</v>
      </c>
      <c r="BC142" s="183">
        <f t="shared" si="20"/>
        <v>0</v>
      </c>
    </row>
    <row r="143" spans="2:55" s="3" customFormat="1" ht="22.5" hidden="1" x14ac:dyDescent="0.25">
      <c r="B143" s="112"/>
      <c r="C143" s="117"/>
      <c r="D143" s="118" t="s">
        <v>88</v>
      </c>
      <c r="E143" s="119">
        <v>10</v>
      </c>
      <c r="F143" s="120">
        <f t="shared" si="5"/>
        <v>0</v>
      </c>
      <c r="G143" s="161"/>
      <c r="H143" s="183"/>
      <c r="I143" s="183"/>
      <c r="J143" s="183"/>
      <c r="K143" s="183"/>
      <c r="L143" s="183"/>
      <c r="M143" s="183">
        <f t="shared" si="22"/>
        <v>0</v>
      </c>
      <c r="N143" s="183">
        <f t="shared" si="17"/>
        <v>0</v>
      </c>
      <c r="O143" s="183">
        <f t="shared" si="23"/>
        <v>0</v>
      </c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  <c r="AT143" s="183"/>
      <c r="AU143" s="183"/>
      <c r="AV143" s="183"/>
      <c r="AW143" s="183"/>
      <c r="AX143" s="183"/>
      <c r="AY143" s="183"/>
      <c r="AZ143" s="183"/>
      <c r="BA143" s="183">
        <f t="shared" si="18"/>
        <v>0</v>
      </c>
      <c r="BB143" s="183">
        <f t="shared" si="19"/>
        <v>0</v>
      </c>
      <c r="BC143" s="183">
        <f t="shared" si="20"/>
        <v>0</v>
      </c>
    </row>
    <row r="144" spans="2:55" s="3" customFormat="1" ht="22.5" hidden="1" x14ac:dyDescent="0.25">
      <c r="B144" s="112"/>
      <c r="C144" s="117"/>
      <c r="D144" s="118" t="s">
        <v>94</v>
      </c>
      <c r="E144" s="119">
        <v>10</v>
      </c>
      <c r="F144" s="120">
        <f t="shared" si="5"/>
        <v>0</v>
      </c>
      <c r="G144" s="161"/>
      <c r="H144" s="183"/>
      <c r="I144" s="183"/>
      <c r="J144" s="183"/>
      <c r="K144" s="183"/>
      <c r="L144" s="183"/>
      <c r="M144" s="183">
        <f t="shared" si="22"/>
        <v>0</v>
      </c>
      <c r="N144" s="183">
        <f t="shared" si="17"/>
        <v>0</v>
      </c>
      <c r="O144" s="183">
        <f t="shared" si="23"/>
        <v>0</v>
      </c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  <c r="AT144" s="183"/>
      <c r="AU144" s="183"/>
      <c r="AV144" s="183"/>
      <c r="AW144" s="183"/>
      <c r="AX144" s="183"/>
      <c r="AY144" s="183"/>
      <c r="AZ144" s="183"/>
      <c r="BA144" s="183">
        <f t="shared" si="18"/>
        <v>0</v>
      </c>
      <c r="BB144" s="183">
        <f t="shared" si="19"/>
        <v>0</v>
      </c>
      <c r="BC144" s="183">
        <f t="shared" si="20"/>
        <v>0</v>
      </c>
    </row>
    <row r="145" spans="2:79" s="3" customFormat="1" ht="22.5" hidden="1" x14ac:dyDescent="0.25">
      <c r="B145" s="112"/>
      <c r="C145" s="117"/>
      <c r="D145" s="118" t="s">
        <v>89</v>
      </c>
      <c r="E145" s="119">
        <v>10</v>
      </c>
      <c r="F145" s="120">
        <f t="shared" si="5"/>
        <v>0</v>
      </c>
      <c r="G145" s="161"/>
      <c r="H145" s="183"/>
      <c r="I145" s="183"/>
      <c r="J145" s="183"/>
      <c r="K145" s="183"/>
      <c r="L145" s="183"/>
      <c r="M145" s="183">
        <f t="shared" si="22"/>
        <v>0</v>
      </c>
      <c r="N145" s="183">
        <f t="shared" si="17"/>
        <v>0</v>
      </c>
      <c r="O145" s="183">
        <f t="shared" si="23"/>
        <v>0</v>
      </c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  <c r="AT145" s="183"/>
      <c r="AU145" s="183"/>
      <c r="AV145" s="183"/>
      <c r="AW145" s="183"/>
      <c r="AX145" s="183"/>
      <c r="AY145" s="183"/>
      <c r="AZ145" s="183"/>
      <c r="BA145" s="183">
        <f t="shared" si="18"/>
        <v>0</v>
      </c>
      <c r="BB145" s="183">
        <f t="shared" si="19"/>
        <v>0</v>
      </c>
      <c r="BC145" s="183">
        <f t="shared" si="20"/>
        <v>0</v>
      </c>
    </row>
    <row r="146" spans="2:79" s="3" customFormat="1" ht="22.5" hidden="1" x14ac:dyDescent="0.25">
      <c r="B146" s="112"/>
      <c r="C146" s="117"/>
      <c r="D146" s="118" t="s">
        <v>95</v>
      </c>
      <c r="E146" s="119">
        <v>10</v>
      </c>
      <c r="F146" s="120">
        <f t="shared" si="5"/>
        <v>0</v>
      </c>
      <c r="G146" s="161"/>
      <c r="H146" s="183"/>
      <c r="I146" s="183"/>
      <c r="J146" s="183"/>
      <c r="K146" s="183"/>
      <c r="L146" s="183"/>
      <c r="M146" s="183">
        <f t="shared" si="22"/>
        <v>0</v>
      </c>
      <c r="N146" s="183">
        <f t="shared" si="17"/>
        <v>0</v>
      </c>
      <c r="O146" s="183">
        <f t="shared" si="23"/>
        <v>0</v>
      </c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  <c r="AT146" s="183"/>
      <c r="AU146" s="183"/>
      <c r="AV146" s="183"/>
      <c r="AW146" s="183"/>
      <c r="AX146" s="183"/>
      <c r="AY146" s="183"/>
      <c r="AZ146" s="183"/>
      <c r="BA146" s="183">
        <f t="shared" si="18"/>
        <v>0</v>
      </c>
      <c r="BB146" s="183">
        <f t="shared" si="19"/>
        <v>0</v>
      </c>
      <c r="BC146" s="183">
        <f t="shared" si="20"/>
        <v>0</v>
      </c>
    </row>
    <row r="147" spans="2:79" s="3" customFormat="1" ht="22.5" hidden="1" x14ac:dyDescent="0.25">
      <c r="B147" s="112"/>
      <c r="C147" s="117"/>
      <c r="D147" s="118" t="s">
        <v>96</v>
      </c>
      <c r="E147" s="119">
        <v>10</v>
      </c>
      <c r="F147" s="120">
        <f t="shared" si="5"/>
        <v>0</v>
      </c>
      <c r="G147" s="161"/>
      <c r="H147" s="183"/>
      <c r="I147" s="183"/>
      <c r="J147" s="183"/>
      <c r="K147" s="183"/>
      <c r="L147" s="183"/>
      <c r="M147" s="183">
        <f t="shared" ref="M147:M178" si="24">H147+I147+J147+K147+L147</f>
        <v>0</v>
      </c>
      <c r="N147" s="183">
        <f t="shared" si="17"/>
        <v>0</v>
      </c>
      <c r="O147" s="183">
        <f t="shared" si="23"/>
        <v>0</v>
      </c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183"/>
      <c r="AT147" s="183"/>
      <c r="AU147" s="183"/>
      <c r="AV147" s="183"/>
      <c r="AW147" s="183"/>
      <c r="AX147" s="183"/>
      <c r="AY147" s="183"/>
      <c r="AZ147" s="183"/>
      <c r="BA147" s="183">
        <f t="shared" si="18"/>
        <v>0</v>
      </c>
      <c r="BB147" s="183">
        <f t="shared" si="19"/>
        <v>0</v>
      </c>
      <c r="BC147" s="183">
        <f t="shared" si="20"/>
        <v>0</v>
      </c>
    </row>
    <row r="148" spans="2:79" s="3" customFormat="1" hidden="1" x14ac:dyDescent="0.25">
      <c r="B148" s="159"/>
      <c r="C148" s="111">
        <v>9</v>
      </c>
      <c r="D148" s="125" t="s">
        <v>131</v>
      </c>
      <c r="E148" s="126">
        <v>2528</v>
      </c>
      <c r="F148" s="127">
        <f t="shared" si="5"/>
        <v>2.1066666666666665</v>
      </c>
      <c r="G148" s="160">
        <v>3</v>
      </c>
      <c r="H148" s="184"/>
      <c r="I148" s="184"/>
      <c r="J148" s="184"/>
      <c r="K148" s="184"/>
      <c r="L148" s="184"/>
      <c r="M148" s="183">
        <f t="shared" si="24"/>
        <v>0</v>
      </c>
      <c r="N148" s="183">
        <f t="shared" ref="N148:N238" si="25">O148*E148/3600</f>
        <v>2.1066666666666665</v>
      </c>
      <c r="O148" s="183">
        <f t="shared" si="23"/>
        <v>3</v>
      </c>
      <c r="P148" s="184">
        <v>3</v>
      </c>
      <c r="Q148" s="184"/>
      <c r="R148" s="184"/>
      <c r="S148" s="184"/>
      <c r="T148" s="184"/>
      <c r="U148" s="183"/>
      <c r="V148" s="183"/>
      <c r="W148" s="183"/>
      <c r="X148" s="184"/>
      <c r="Y148" s="184"/>
      <c r="Z148" s="184"/>
      <c r="AA148" s="184"/>
      <c r="AB148" s="184"/>
      <c r="AC148" s="183"/>
      <c r="AD148" s="183"/>
      <c r="AE148" s="183"/>
      <c r="AF148" s="184"/>
      <c r="AG148" s="184"/>
      <c r="AH148" s="184"/>
      <c r="AI148" s="184"/>
      <c r="AJ148" s="184"/>
      <c r="AK148" s="183"/>
      <c r="AL148" s="183"/>
      <c r="AM148" s="183"/>
      <c r="AN148" s="183"/>
      <c r="AO148" s="183"/>
      <c r="AP148" s="183"/>
      <c r="AQ148" s="183"/>
      <c r="AR148" s="183"/>
      <c r="AS148" s="183"/>
      <c r="AT148" s="183"/>
      <c r="AU148" s="183"/>
      <c r="AV148" s="183"/>
      <c r="AW148" s="183"/>
      <c r="AX148" s="183"/>
      <c r="AY148" s="183"/>
      <c r="AZ148" s="183"/>
      <c r="BA148" s="183">
        <f t="shared" ref="BA148:BA238" si="26">AV148+AW148+AX148+AY148+AZ148</f>
        <v>0</v>
      </c>
      <c r="BB148" s="183">
        <f t="shared" ref="BB148:BB238" si="27">BC148*E148/3600</f>
        <v>0</v>
      </c>
      <c r="BC148" s="183">
        <f t="shared" ref="BC148:BC238" si="28">AU148-BA148</f>
        <v>0</v>
      </c>
      <c r="BD148" s="16"/>
      <c r="BE148" s="108"/>
      <c r="BF148" s="108"/>
      <c r="BG148" s="108"/>
      <c r="BH148" s="108"/>
      <c r="BI148" s="109"/>
      <c r="BJ148" s="109"/>
      <c r="BK148" s="110"/>
      <c r="BL148" s="108"/>
      <c r="BM148" s="108"/>
      <c r="BN148" s="108"/>
      <c r="BO148" s="109"/>
      <c r="BP148" s="109"/>
      <c r="BQ148" s="110"/>
      <c r="BR148" s="108"/>
      <c r="BS148" s="108"/>
      <c r="BT148" s="108"/>
      <c r="BU148" s="108"/>
      <c r="BV148" s="109"/>
      <c r="BW148" s="109"/>
      <c r="BX148" s="110"/>
      <c r="BY148" s="108"/>
      <c r="BZ148" s="109"/>
      <c r="CA148" s="109"/>
    </row>
    <row r="149" spans="2:79" s="3" customFormat="1" hidden="1" x14ac:dyDescent="0.25">
      <c r="B149" s="159"/>
      <c r="C149" s="111">
        <v>8</v>
      </c>
      <c r="D149" s="125" t="s">
        <v>132</v>
      </c>
      <c r="E149" s="126">
        <v>898</v>
      </c>
      <c r="F149" s="127">
        <f t="shared" ref="F149:F174" si="29">E149*G149/3600</f>
        <v>2.4944444444444445</v>
      </c>
      <c r="G149" s="160">
        <v>10</v>
      </c>
      <c r="H149" s="184"/>
      <c r="I149" s="184"/>
      <c r="J149" s="184"/>
      <c r="K149" s="184"/>
      <c r="L149" s="184"/>
      <c r="M149" s="183">
        <f t="shared" si="24"/>
        <v>0</v>
      </c>
      <c r="N149" s="183">
        <f t="shared" si="25"/>
        <v>2.4944444444444445</v>
      </c>
      <c r="O149" s="183">
        <f t="shared" si="23"/>
        <v>10</v>
      </c>
      <c r="P149" s="184"/>
      <c r="Q149" s="184"/>
      <c r="R149" s="184"/>
      <c r="S149" s="184"/>
      <c r="T149" s="184"/>
      <c r="U149" s="183"/>
      <c r="V149" s="183"/>
      <c r="W149" s="183"/>
      <c r="X149" s="184"/>
      <c r="Y149" s="184"/>
      <c r="Z149" s="184"/>
      <c r="AA149" s="184"/>
      <c r="AB149" s="184"/>
      <c r="AC149" s="183"/>
      <c r="AD149" s="183"/>
      <c r="AE149" s="183"/>
      <c r="AF149" s="184"/>
      <c r="AG149" s="184"/>
      <c r="AH149" s="184"/>
      <c r="AI149" s="184"/>
      <c r="AJ149" s="184"/>
      <c r="AK149" s="183"/>
      <c r="AL149" s="183"/>
      <c r="AM149" s="183"/>
      <c r="AN149" s="183"/>
      <c r="AO149" s="183"/>
      <c r="AP149" s="183"/>
      <c r="AQ149" s="183"/>
      <c r="AR149" s="183"/>
      <c r="AS149" s="183"/>
      <c r="AT149" s="183"/>
      <c r="AU149" s="183"/>
      <c r="AV149" s="183"/>
      <c r="AW149" s="183"/>
      <c r="AX149" s="183"/>
      <c r="AY149" s="183"/>
      <c r="AZ149" s="183"/>
      <c r="BA149" s="183">
        <f t="shared" si="26"/>
        <v>0</v>
      </c>
      <c r="BB149" s="183">
        <f t="shared" si="27"/>
        <v>0</v>
      </c>
      <c r="BC149" s="183">
        <f t="shared" si="28"/>
        <v>0</v>
      </c>
      <c r="BD149" s="16"/>
      <c r="BE149" s="108"/>
      <c r="BF149" s="108"/>
      <c r="BG149" s="108"/>
      <c r="BH149" s="108"/>
      <c r="BI149" s="109"/>
      <c r="BJ149" s="109"/>
      <c r="BK149" s="110"/>
      <c r="BL149" s="108"/>
      <c r="BM149" s="108"/>
      <c r="BN149" s="108"/>
      <c r="BO149" s="109"/>
      <c r="BP149" s="109"/>
      <c r="BQ149" s="110"/>
      <c r="BR149" s="108"/>
      <c r="BS149" s="108"/>
      <c r="BT149" s="108"/>
      <c r="BU149" s="108"/>
      <c r="BV149" s="109"/>
      <c r="BW149" s="109"/>
      <c r="BX149" s="110"/>
      <c r="BY149" s="108"/>
      <c r="BZ149" s="109"/>
      <c r="CA149" s="109"/>
    </row>
    <row r="150" spans="2:79" s="3" customFormat="1" hidden="1" x14ac:dyDescent="0.25">
      <c r="B150" s="159"/>
      <c r="C150" s="111">
        <v>8</v>
      </c>
      <c r="D150" s="125" t="s">
        <v>133</v>
      </c>
      <c r="E150" s="126">
        <v>698</v>
      </c>
      <c r="F150" s="127">
        <f t="shared" si="29"/>
        <v>1.9388888888888889</v>
      </c>
      <c r="G150" s="160">
        <v>10</v>
      </c>
      <c r="H150" s="184"/>
      <c r="I150" s="184"/>
      <c r="J150" s="184"/>
      <c r="K150" s="184"/>
      <c r="L150" s="184"/>
      <c r="M150" s="183">
        <f t="shared" si="24"/>
        <v>0</v>
      </c>
      <c r="N150" s="183">
        <f t="shared" si="25"/>
        <v>1.9388888888888889</v>
      </c>
      <c r="O150" s="183">
        <f t="shared" si="23"/>
        <v>10</v>
      </c>
      <c r="P150" s="184"/>
      <c r="Q150" s="184"/>
      <c r="R150" s="184"/>
      <c r="S150" s="184"/>
      <c r="T150" s="184"/>
      <c r="U150" s="183"/>
      <c r="V150" s="183"/>
      <c r="W150" s="183"/>
      <c r="X150" s="184"/>
      <c r="Y150" s="184"/>
      <c r="Z150" s="184"/>
      <c r="AA150" s="184"/>
      <c r="AB150" s="184"/>
      <c r="AC150" s="183"/>
      <c r="AD150" s="183"/>
      <c r="AE150" s="183"/>
      <c r="AF150" s="184"/>
      <c r="AG150" s="184"/>
      <c r="AH150" s="184"/>
      <c r="AI150" s="184"/>
      <c r="AJ150" s="184"/>
      <c r="AK150" s="183"/>
      <c r="AL150" s="183"/>
      <c r="AM150" s="183"/>
      <c r="AN150" s="184"/>
      <c r="AO150" s="184"/>
      <c r="AP150" s="184"/>
      <c r="AQ150" s="184"/>
      <c r="AR150" s="184"/>
      <c r="AS150" s="183"/>
      <c r="AT150" s="183"/>
      <c r="AU150" s="183"/>
      <c r="AV150" s="184"/>
      <c r="AW150" s="184"/>
      <c r="AX150" s="184"/>
      <c r="AY150" s="184"/>
      <c r="AZ150" s="184"/>
      <c r="BA150" s="183">
        <f t="shared" si="26"/>
        <v>0</v>
      </c>
      <c r="BB150" s="183">
        <f t="shared" si="27"/>
        <v>0</v>
      </c>
      <c r="BC150" s="183">
        <f t="shared" si="28"/>
        <v>0</v>
      </c>
    </row>
    <row r="151" spans="2:79" s="3" customFormat="1" hidden="1" x14ac:dyDescent="0.25">
      <c r="B151" s="159"/>
      <c r="C151" s="111">
        <v>8</v>
      </c>
      <c r="D151" s="125" t="s">
        <v>134</v>
      </c>
      <c r="E151" s="126">
        <v>358</v>
      </c>
      <c r="F151" s="127">
        <f t="shared" si="29"/>
        <v>0.99444444444444446</v>
      </c>
      <c r="G151" s="160">
        <v>10</v>
      </c>
      <c r="H151" s="184"/>
      <c r="I151" s="184"/>
      <c r="J151" s="184"/>
      <c r="K151" s="184"/>
      <c r="L151" s="184"/>
      <c r="M151" s="183">
        <f t="shared" si="24"/>
        <v>0</v>
      </c>
      <c r="N151" s="183">
        <f t="shared" si="25"/>
        <v>0.99444444444444446</v>
      </c>
      <c r="O151" s="183">
        <f t="shared" si="23"/>
        <v>10</v>
      </c>
      <c r="P151" s="184"/>
      <c r="Q151" s="184"/>
      <c r="R151" s="184"/>
      <c r="S151" s="184"/>
      <c r="T151" s="184"/>
      <c r="U151" s="183"/>
      <c r="V151" s="183"/>
      <c r="W151" s="183"/>
      <c r="X151" s="184"/>
      <c r="Y151" s="184"/>
      <c r="Z151" s="184"/>
      <c r="AA151" s="184"/>
      <c r="AB151" s="184"/>
      <c r="AC151" s="183"/>
      <c r="AD151" s="183"/>
      <c r="AE151" s="183"/>
      <c r="AF151" s="184"/>
      <c r="AG151" s="184"/>
      <c r="AH151" s="184"/>
      <c r="AI151" s="184"/>
      <c r="AJ151" s="184"/>
      <c r="AK151" s="183"/>
      <c r="AL151" s="183"/>
      <c r="AM151" s="183"/>
      <c r="AN151" s="184"/>
      <c r="AO151" s="184"/>
      <c r="AP151" s="184"/>
      <c r="AQ151" s="184"/>
      <c r="AR151" s="184"/>
      <c r="AS151" s="183"/>
      <c r="AT151" s="183"/>
      <c r="AU151" s="183"/>
      <c r="AV151" s="184"/>
      <c r="AW151" s="184"/>
      <c r="AX151" s="184"/>
      <c r="AY151" s="184"/>
      <c r="AZ151" s="184"/>
      <c r="BA151" s="183">
        <f t="shared" si="26"/>
        <v>0</v>
      </c>
      <c r="BB151" s="183">
        <f t="shared" si="27"/>
        <v>0</v>
      </c>
      <c r="BC151" s="183">
        <f t="shared" si="28"/>
        <v>0</v>
      </c>
    </row>
    <row r="152" spans="2:79" s="3" customFormat="1" hidden="1" x14ac:dyDescent="0.25">
      <c r="B152" s="159"/>
      <c r="C152" s="111">
        <v>8</v>
      </c>
      <c r="D152" s="125" t="s">
        <v>135</v>
      </c>
      <c r="E152" s="126">
        <v>319</v>
      </c>
      <c r="F152" s="127">
        <f t="shared" si="29"/>
        <v>0.88611111111111107</v>
      </c>
      <c r="G152" s="160">
        <v>10</v>
      </c>
      <c r="H152" s="184"/>
      <c r="I152" s="184"/>
      <c r="J152" s="184"/>
      <c r="K152" s="184"/>
      <c r="L152" s="184"/>
      <c r="M152" s="183">
        <f t="shared" si="24"/>
        <v>0</v>
      </c>
      <c r="N152" s="183">
        <f t="shared" si="25"/>
        <v>0.88611111111111107</v>
      </c>
      <c r="O152" s="183">
        <f t="shared" si="23"/>
        <v>10</v>
      </c>
      <c r="P152" s="184">
        <v>10</v>
      </c>
      <c r="Q152" s="184"/>
      <c r="R152" s="184"/>
      <c r="S152" s="184"/>
      <c r="T152" s="184"/>
      <c r="U152" s="183"/>
      <c r="V152" s="183"/>
      <c r="W152" s="183"/>
      <c r="X152" s="184"/>
      <c r="Y152" s="184"/>
      <c r="Z152" s="184"/>
      <c r="AA152" s="184"/>
      <c r="AB152" s="184"/>
      <c r="AC152" s="183"/>
      <c r="AD152" s="183"/>
      <c r="AE152" s="183"/>
      <c r="AF152" s="184"/>
      <c r="AG152" s="184"/>
      <c r="AH152" s="184"/>
      <c r="AI152" s="184"/>
      <c r="AJ152" s="184"/>
      <c r="AK152" s="183"/>
      <c r="AL152" s="183"/>
      <c r="AM152" s="183"/>
      <c r="AN152" s="184"/>
      <c r="AO152" s="184"/>
      <c r="AP152" s="184"/>
      <c r="AQ152" s="184"/>
      <c r="AR152" s="184"/>
      <c r="AS152" s="183"/>
      <c r="AT152" s="183"/>
      <c r="AU152" s="183"/>
      <c r="AV152" s="184"/>
      <c r="AW152" s="184"/>
      <c r="AX152" s="184"/>
      <c r="AY152" s="184"/>
      <c r="AZ152" s="184"/>
      <c r="BA152" s="183">
        <f t="shared" si="26"/>
        <v>0</v>
      </c>
      <c r="BB152" s="183">
        <f t="shared" si="27"/>
        <v>0</v>
      </c>
      <c r="BC152" s="183">
        <f t="shared" si="28"/>
        <v>0</v>
      </c>
    </row>
    <row r="153" spans="2:79" s="3" customFormat="1" hidden="1" x14ac:dyDescent="0.25">
      <c r="B153" s="159"/>
      <c r="C153" s="111">
        <v>8</v>
      </c>
      <c r="D153" s="125" t="s">
        <v>136</v>
      </c>
      <c r="E153" s="126">
        <v>130</v>
      </c>
      <c r="F153" s="127">
        <f t="shared" si="29"/>
        <v>0.72222222222222221</v>
      </c>
      <c r="G153" s="160">
        <v>20</v>
      </c>
      <c r="H153" s="184"/>
      <c r="I153" s="184"/>
      <c r="J153" s="184"/>
      <c r="K153" s="184"/>
      <c r="L153" s="184"/>
      <c r="M153" s="183">
        <f t="shared" si="24"/>
        <v>0</v>
      </c>
      <c r="N153" s="183">
        <f t="shared" si="25"/>
        <v>0.72222222222222221</v>
      </c>
      <c r="O153" s="183">
        <f t="shared" si="23"/>
        <v>20</v>
      </c>
      <c r="P153" s="184"/>
      <c r="Q153" s="184"/>
      <c r="R153" s="184"/>
      <c r="S153" s="184"/>
      <c r="T153" s="184"/>
      <c r="U153" s="183"/>
      <c r="V153" s="183"/>
      <c r="W153" s="183"/>
      <c r="X153" s="184"/>
      <c r="Y153" s="184"/>
      <c r="Z153" s="184"/>
      <c r="AA153" s="184"/>
      <c r="AB153" s="184"/>
      <c r="AC153" s="183"/>
      <c r="AD153" s="183"/>
      <c r="AE153" s="183"/>
      <c r="AF153" s="184"/>
      <c r="AG153" s="184"/>
      <c r="AH153" s="184"/>
      <c r="AI153" s="184"/>
      <c r="AJ153" s="184"/>
      <c r="AK153" s="183"/>
      <c r="AL153" s="183"/>
      <c r="AM153" s="183"/>
      <c r="AN153" s="184"/>
      <c r="AO153" s="184"/>
      <c r="AP153" s="184"/>
      <c r="AQ153" s="184"/>
      <c r="AR153" s="184"/>
      <c r="AS153" s="183"/>
      <c r="AT153" s="183"/>
      <c r="AU153" s="183"/>
      <c r="AV153" s="184"/>
      <c r="AW153" s="184"/>
      <c r="AX153" s="184"/>
      <c r="AY153" s="184"/>
      <c r="AZ153" s="184"/>
      <c r="BA153" s="183">
        <f t="shared" si="26"/>
        <v>0</v>
      </c>
      <c r="BB153" s="183">
        <f t="shared" si="27"/>
        <v>0</v>
      </c>
      <c r="BC153" s="183">
        <f t="shared" si="28"/>
        <v>0</v>
      </c>
    </row>
    <row r="154" spans="2:79" s="3" customFormat="1" hidden="1" x14ac:dyDescent="0.25">
      <c r="B154" s="159"/>
      <c r="C154" s="111">
        <v>12</v>
      </c>
      <c r="D154" s="125" t="s">
        <v>139</v>
      </c>
      <c r="E154" s="126">
        <v>13</v>
      </c>
      <c r="F154" s="127">
        <f t="shared" si="29"/>
        <v>0.23472222222222222</v>
      </c>
      <c r="G154" s="160">
        <v>65</v>
      </c>
      <c r="H154" s="184"/>
      <c r="I154" s="184"/>
      <c r="J154" s="184"/>
      <c r="K154" s="184"/>
      <c r="L154" s="184"/>
      <c r="M154" s="183">
        <f t="shared" si="24"/>
        <v>0</v>
      </c>
      <c r="N154" s="183">
        <f t="shared" si="25"/>
        <v>0.23472222222222222</v>
      </c>
      <c r="O154" s="183">
        <f t="shared" si="23"/>
        <v>65</v>
      </c>
      <c r="P154" s="184"/>
      <c r="Q154" s="184"/>
      <c r="R154" s="184"/>
      <c r="S154" s="184"/>
      <c r="T154" s="184"/>
      <c r="U154" s="183"/>
      <c r="V154" s="183"/>
      <c r="W154" s="183"/>
      <c r="X154" s="184"/>
      <c r="Y154" s="184"/>
      <c r="Z154" s="184"/>
      <c r="AA154" s="184"/>
      <c r="AB154" s="184"/>
      <c r="AC154" s="183"/>
      <c r="AD154" s="183"/>
      <c r="AE154" s="183"/>
      <c r="AF154" s="184"/>
      <c r="AG154" s="184"/>
      <c r="AH154" s="184"/>
      <c r="AI154" s="184"/>
      <c r="AJ154" s="184"/>
      <c r="AK154" s="183"/>
      <c r="AL154" s="183"/>
      <c r="AM154" s="183"/>
      <c r="AN154" s="184"/>
      <c r="AO154" s="184"/>
      <c r="AP154" s="184"/>
      <c r="AQ154" s="184"/>
      <c r="AR154" s="184"/>
      <c r="AS154" s="183"/>
      <c r="AT154" s="183"/>
      <c r="AU154" s="183"/>
      <c r="AV154" s="184"/>
      <c r="AW154" s="184"/>
      <c r="AX154" s="184"/>
      <c r="AY154" s="184"/>
      <c r="AZ154" s="184"/>
      <c r="BA154" s="183">
        <f t="shared" si="26"/>
        <v>0</v>
      </c>
      <c r="BB154" s="183">
        <f t="shared" si="27"/>
        <v>0</v>
      </c>
      <c r="BC154" s="183">
        <f t="shared" si="28"/>
        <v>0</v>
      </c>
    </row>
    <row r="155" spans="2:79" s="3" customFormat="1" hidden="1" x14ac:dyDescent="0.25">
      <c r="B155" s="159"/>
      <c r="C155" s="111">
        <v>12</v>
      </c>
      <c r="D155" s="125" t="s">
        <v>138</v>
      </c>
      <c r="E155" s="126">
        <v>13</v>
      </c>
      <c r="F155" s="127">
        <f t="shared" si="29"/>
        <v>54.166666666666664</v>
      </c>
      <c r="G155" s="160">
        <v>15000</v>
      </c>
      <c r="H155" s="184"/>
      <c r="I155" s="184"/>
      <c r="J155" s="184"/>
      <c r="K155" s="184"/>
      <c r="L155" s="184"/>
      <c r="M155" s="183">
        <f t="shared" si="24"/>
        <v>0</v>
      </c>
      <c r="N155" s="183">
        <f t="shared" si="25"/>
        <v>54.166666666666664</v>
      </c>
      <c r="O155" s="183">
        <f t="shared" ref="O155:O186" si="30">G155-M155</f>
        <v>15000</v>
      </c>
      <c r="P155" s="184"/>
      <c r="Q155" s="184"/>
      <c r="R155" s="184"/>
      <c r="S155" s="184"/>
      <c r="T155" s="184"/>
      <c r="U155" s="183"/>
      <c r="V155" s="183"/>
      <c r="W155" s="183"/>
      <c r="X155" s="184"/>
      <c r="Y155" s="184"/>
      <c r="Z155" s="184"/>
      <c r="AA155" s="184"/>
      <c r="AB155" s="184"/>
      <c r="AC155" s="183"/>
      <c r="AD155" s="183"/>
      <c r="AE155" s="183"/>
      <c r="AF155" s="184"/>
      <c r="AG155" s="184"/>
      <c r="AH155" s="184"/>
      <c r="AI155" s="184"/>
      <c r="AJ155" s="184"/>
      <c r="AK155" s="183"/>
      <c r="AL155" s="183"/>
      <c r="AM155" s="183"/>
      <c r="AN155" s="184"/>
      <c r="AO155" s="184"/>
      <c r="AP155" s="184"/>
      <c r="AQ155" s="184"/>
      <c r="AR155" s="184"/>
      <c r="AS155" s="183"/>
      <c r="AT155" s="183"/>
      <c r="AU155" s="183"/>
      <c r="AV155" s="184"/>
      <c r="AW155" s="184"/>
      <c r="AX155" s="184"/>
      <c r="AY155" s="184"/>
      <c r="AZ155" s="184"/>
      <c r="BA155" s="183">
        <f t="shared" si="26"/>
        <v>0</v>
      </c>
      <c r="BB155" s="183">
        <f t="shared" si="27"/>
        <v>0</v>
      </c>
      <c r="BC155" s="183">
        <f t="shared" si="28"/>
        <v>0</v>
      </c>
    </row>
    <row r="156" spans="2:79" s="3" customFormat="1" hidden="1" x14ac:dyDescent="0.25">
      <c r="B156" s="159"/>
      <c r="C156" s="111">
        <v>12</v>
      </c>
      <c r="D156" s="125" t="s">
        <v>140</v>
      </c>
      <c r="E156" s="126">
        <v>13</v>
      </c>
      <c r="F156" s="127">
        <f t="shared" si="29"/>
        <v>21.666666666666668</v>
      </c>
      <c r="G156" s="160">
        <v>6000</v>
      </c>
      <c r="H156" s="184"/>
      <c r="I156" s="184"/>
      <c r="J156" s="184"/>
      <c r="K156" s="184"/>
      <c r="L156" s="184"/>
      <c r="M156" s="183">
        <f t="shared" si="24"/>
        <v>0</v>
      </c>
      <c r="N156" s="183">
        <f t="shared" si="25"/>
        <v>21.666666666666668</v>
      </c>
      <c r="O156" s="183">
        <f t="shared" si="30"/>
        <v>6000</v>
      </c>
      <c r="P156" s="184"/>
      <c r="Q156" s="184"/>
      <c r="R156" s="184"/>
      <c r="S156" s="184"/>
      <c r="T156" s="184"/>
      <c r="U156" s="183"/>
      <c r="V156" s="183"/>
      <c r="W156" s="183"/>
      <c r="X156" s="184"/>
      <c r="Y156" s="184"/>
      <c r="Z156" s="184"/>
      <c r="AA156" s="184"/>
      <c r="AB156" s="184"/>
      <c r="AC156" s="183"/>
      <c r="AD156" s="183"/>
      <c r="AE156" s="183"/>
      <c r="AF156" s="184"/>
      <c r="AG156" s="184"/>
      <c r="AH156" s="184"/>
      <c r="AI156" s="184"/>
      <c r="AJ156" s="184"/>
      <c r="AK156" s="183"/>
      <c r="AL156" s="183"/>
      <c r="AM156" s="183"/>
      <c r="AN156" s="184"/>
      <c r="AO156" s="184"/>
      <c r="AP156" s="184"/>
      <c r="AQ156" s="184"/>
      <c r="AR156" s="184"/>
      <c r="AS156" s="183"/>
      <c r="AT156" s="183"/>
      <c r="AU156" s="183"/>
      <c r="AV156" s="184"/>
      <c r="AW156" s="184"/>
      <c r="AX156" s="184"/>
      <c r="AY156" s="184"/>
      <c r="AZ156" s="184"/>
      <c r="BA156" s="183">
        <f t="shared" si="26"/>
        <v>0</v>
      </c>
      <c r="BB156" s="183">
        <f t="shared" si="27"/>
        <v>0</v>
      </c>
      <c r="BC156" s="183">
        <f t="shared" si="28"/>
        <v>0</v>
      </c>
    </row>
    <row r="157" spans="2:79" s="3" customFormat="1" hidden="1" x14ac:dyDescent="0.25">
      <c r="B157" s="159"/>
      <c r="C157" s="111">
        <v>12</v>
      </c>
      <c r="D157" s="125" t="s">
        <v>141</v>
      </c>
      <c r="E157" s="126">
        <v>11</v>
      </c>
      <c r="F157" s="127">
        <f t="shared" si="29"/>
        <v>9.1666666666666661</v>
      </c>
      <c r="G157" s="160">
        <v>3000</v>
      </c>
      <c r="H157" s="184"/>
      <c r="I157" s="184"/>
      <c r="J157" s="184"/>
      <c r="K157" s="184"/>
      <c r="L157" s="184"/>
      <c r="M157" s="183">
        <f t="shared" si="24"/>
        <v>0</v>
      </c>
      <c r="N157" s="183">
        <f t="shared" si="25"/>
        <v>9.1666666666666661</v>
      </c>
      <c r="O157" s="183">
        <f t="shared" si="30"/>
        <v>3000</v>
      </c>
      <c r="P157" s="184"/>
      <c r="Q157" s="184"/>
      <c r="R157" s="184"/>
      <c r="S157" s="184"/>
      <c r="T157" s="184"/>
      <c r="U157" s="183"/>
      <c r="V157" s="183"/>
      <c r="W157" s="183"/>
      <c r="X157" s="184"/>
      <c r="Y157" s="184"/>
      <c r="Z157" s="184"/>
      <c r="AA157" s="184"/>
      <c r="AB157" s="184"/>
      <c r="AC157" s="183"/>
      <c r="AD157" s="183"/>
      <c r="AE157" s="183"/>
      <c r="AF157" s="184"/>
      <c r="AG157" s="184"/>
      <c r="AH157" s="184"/>
      <c r="AI157" s="184"/>
      <c r="AJ157" s="184"/>
      <c r="AK157" s="183"/>
      <c r="AL157" s="183"/>
      <c r="AM157" s="183"/>
      <c r="AN157" s="184"/>
      <c r="AO157" s="184"/>
      <c r="AP157" s="184"/>
      <c r="AQ157" s="184"/>
      <c r="AR157" s="184"/>
      <c r="AS157" s="183"/>
      <c r="AT157" s="183"/>
      <c r="AU157" s="183"/>
      <c r="AV157" s="184"/>
      <c r="AW157" s="184"/>
      <c r="AX157" s="184"/>
      <c r="AY157" s="184"/>
      <c r="AZ157" s="184"/>
      <c r="BA157" s="183">
        <f t="shared" si="26"/>
        <v>0</v>
      </c>
      <c r="BB157" s="183">
        <f t="shared" si="27"/>
        <v>0</v>
      </c>
      <c r="BC157" s="183">
        <f t="shared" si="28"/>
        <v>0</v>
      </c>
    </row>
    <row r="158" spans="2:79" s="3" customFormat="1" hidden="1" x14ac:dyDescent="0.25">
      <c r="B158" s="159"/>
      <c r="C158" s="111">
        <v>13</v>
      </c>
      <c r="D158" s="125" t="s">
        <v>51</v>
      </c>
      <c r="E158" s="126">
        <v>140</v>
      </c>
      <c r="F158" s="127">
        <f t="shared" ref="F158:F171" si="31">E158*G158/3600</f>
        <v>1.9444444444444444</v>
      </c>
      <c r="G158" s="160">
        <v>50</v>
      </c>
      <c r="H158" s="184"/>
      <c r="I158" s="184"/>
      <c r="J158" s="184"/>
      <c r="K158" s="184"/>
      <c r="L158" s="184"/>
      <c r="M158" s="183">
        <f t="shared" si="24"/>
        <v>0</v>
      </c>
      <c r="N158" s="183">
        <f t="shared" si="25"/>
        <v>1.9444444444444444</v>
      </c>
      <c r="O158" s="183">
        <f t="shared" si="30"/>
        <v>50</v>
      </c>
      <c r="P158" s="184"/>
      <c r="Q158" s="184"/>
      <c r="R158" s="184"/>
      <c r="S158" s="184"/>
      <c r="T158" s="184"/>
      <c r="U158" s="183"/>
      <c r="V158" s="183"/>
      <c r="W158" s="183"/>
      <c r="X158" s="184"/>
      <c r="Y158" s="184"/>
      <c r="Z158" s="184"/>
      <c r="AA158" s="184"/>
      <c r="AB158" s="184"/>
      <c r="AC158" s="183"/>
      <c r="AD158" s="183"/>
      <c r="AE158" s="183"/>
      <c r="AF158" s="184"/>
      <c r="AG158" s="184"/>
      <c r="AH158" s="184"/>
      <c r="AI158" s="184"/>
      <c r="AJ158" s="184"/>
      <c r="AK158" s="183"/>
      <c r="AL158" s="183"/>
      <c r="AM158" s="183"/>
      <c r="AN158" s="184"/>
      <c r="AO158" s="184"/>
      <c r="AP158" s="184"/>
      <c r="AQ158" s="184"/>
      <c r="AR158" s="184"/>
      <c r="AS158" s="183"/>
      <c r="AT158" s="183"/>
      <c r="AU158" s="183"/>
      <c r="AV158" s="184"/>
      <c r="AW158" s="184"/>
      <c r="AX158" s="184"/>
      <c r="AY158" s="184"/>
      <c r="AZ158" s="184"/>
      <c r="BA158" s="183">
        <f t="shared" si="26"/>
        <v>0</v>
      </c>
      <c r="BB158" s="183">
        <f t="shared" si="27"/>
        <v>0</v>
      </c>
      <c r="BC158" s="183">
        <f t="shared" si="28"/>
        <v>0</v>
      </c>
    </row>
    <row r="159" spans="2:79" s="3" customFormat="1" hidden="1" x14ac:dyDescent="0.25">
      <c r="B159" s="159"/>
      <c r="C159" s="111">
        <v>13</v>
      </c>
      <c r="D159" s="125" t="s">
        <v>142</v>
      </c>
      <c r="E159" s="126">
        <v>66</v>
      </c>
      <c r="F159" s="127">
        <f t="shared" si="31"/>
        <v>5.5</v>
      </c>
      <c r="G159" s="160">
        <v>300</v>
      </c>
      <c r="H159" s="184"/>
      <c r="I159" s="184"/>
      <c r="J159" s="184"/>
      <c r="K159" s="184"/>
      <c r="L159" s="184"/>
      <c r="M159" s="183">
        <f t="shared" si="24"/>
        <v>0</v>
      </c>
      <c r="N159" s="183">
        <f t="shared" si="25"/>
        <v>5.5</v>
      </c>
      <c r="O159" s="183">
        <f t="shared" si="30"/>
        <v>300</v>
      </c>
      <c r="P159" s="184"/>
      <c r="Q159" s="184"/>
      <c r="R159" s="184"/>
      <c r="S159" s="184"/>
      <c r="T159" s="184"/>
      <c r="U159" s="183"/>
      <c r="V159" s="183"/>
      <c r="W159" s="183"/>
      <c r="X159" s="184"/>
      <c r="Y159" s="184"/>
      <c r="Z159" s="184"/>
      <c r="AA159" s="184"/>
      <c r="AB159" s="184"/>
      <c r="AC159" s="183"/>
      <c r="AD159" s="183"/>
      <c r="AE159" s="183"/>
      <c r="AF159" s="184"/>
      <c r="AG159" s="184"/>
      <c r="AH159" s="184"/>
      <c r="AI159" s="184"/>
      <c r="AJ159" s="184"/>
      <c r="AK159" s="183"/>
      <c r="AL159" s="183"/>
      <c r="AM159" s="183"/>
      <c r="AN159" s="184"/>
      <c r="AO159" s="184"/>
      <c r="AP159" s="184"/>
      <c r="AQ159" s="184"/>
      <c r="AR159" s="184"/>
      <c r="AS159" s="183"/>
      <c r="AT159" s="183"/>
      <c r="AU159" s="183"/>
      <c r="AV159" s="184"/>
      <c r="AW159" s="184"/>
      <c r="AX159" s="184"/>
      <c r="AY159" s="184"/>
      <c r="AZ159" s="184"/>
      <c r="BA159" s="183">
        <f t="shared" si="26"/>
        <v>0</v>
      </c>
      <c r="BB159" s="183">
        <f t="shared" si="27"/>
        <v>0</v>
      </c>
      <c r="BC159" s="183">
        <f t="shared" si="28"/>
        <v>0</v>
      </c>
    </row>
    <row r="160" spans="2:79" s="3" customFormat="1" hidden="1" x14ac:dyDescent="0.25">
      <c r="B160" s="159"/>
      <c r="C160" s="111">
        <v>13</v>
      </c>
      <c r="D160" s="125" t="s">
        <v>133</v>
      </c>
      <c r="E160" s="126">
        <v>690</v>
      </c>
      <c r="F160" s="127">
        <f t="shared" si="31"/>
        <v>5.75</v>
      </c>
      <c r="G160" s="160">
        <v>30</v>
      </c>
      <c r="H160" s="184"/>
      <c r="I160" s="184"/>
      <c r="J160" s="184"/>
      <c r="K160" s="184"/>
      <c r="L160" s="184"/>
      <c r="M160" s="183">
        <f t="shared" si="24"/>
        <v>0</v>
      </c>
      <c r="N160" s="183">
        <f t="shared" si="25"/>
        <v>5.75</v>
      </c>
      <c r="O160" s="183">
        <f t="shared" si="30"/>
        <v>30</v>
      </c>
      <c r="P160" s="184"/>
      <c r="Q160" s="184"/>
      <c r="R160" s="184"/>
      <c r="S160" s="184"/>
      <c r="T160" s="184"/>
      <c r="U160" s="183"/>
      <c r="V160" s="183"/>
      <c r="W160" s="183"/>
      <c r="X160" s="184"/>
      <c r="Y160" s="184"/>
      <c r="Z160" s="184"/>
      <c r="AA160" s="184"/>
      <c r="AB160" s="184"/>
      <c r="AC160" s="183"/>
      <c r="AD160" s="183"/>
      <c r="AE160" s="183"/>
      <c r="AF160" s="184"/>
      <c r="AG160" s="184"/>
      <c r="AH160" s="184"/>
      <c r="AI160" s="184"/>
      <c r="AJ160" s="184"/>
      <c r="AK160" s="183"/>
      <c r="AL160" s="183"/>
      <c r="AM160" s="183"/>
      <c r="AN160" s="184"/>
      <c r="AO160" s="184"/>
      <c r="AP160" s="184"/>
      <c r="AQ160" s="184"/>
      <c r="AR160" s="184"/>
      <c r="AS160" s="183"/>
      <c r="AT160" s="183"/>
      <c r="AU160" s="183"/>
      <c r="AV160" s="184"/>
      <c r="AW160" s="184"/>
      <c r="AX160" s="184"/>
      <c r="AY160" s="184"/>
      <c r="AZ160" s="184"/>
      <c r="BA160" s="183">
        <f t="shared" si="26"/>
        <v>0</v>
      </c>
      <c r="BB160" s="183">
        <f t="shared" si="27"/>
        <v>0</v>
      </c>
      <c r="BC160" s="183">
        <f t="shared" si="28"/>
        <v>0</v>
      </c>
    </row>
    <row r="161" spans="2:55" s="3" customFormat="1" ht="21" hidden="1" customHeight="1" x14ac:dyDescent="0.25">
      <c r="B161" s="159"/>
      <c r="C161" s="111">
        <v>13</v>
      </c>
      <c r="D161" s="125" t="s">
        <v>143</v>
      </c>
      <c r="E161" s="126">
        <v>878</v>
      </c>
      <c r="F161" s="127">
        <f t="shared" si="31"/>
        <v>4.8777777777777782</v>
      </c>
      <c r="G161" s="160">
        <v>20</v>
      </c>
      <c r="H161" s="184"/>
      <c r="I161" s="184"/>
      <c r="J161" s="184"/>
      <c r="K161" s="184"/>
      <c r="L161" s="184"/>
      <c r="M161" s="183">
        <f t="shared" si="24"/>
        <v>0</v>
      </c>
      <c r="N161" s="183">
        <f t="shared" si="25"/>
        <v>4.8777777777777782</v>
      </c>
      <c r="O161" s="183">
        <f t="shared" si="30"/>
        <v>20</v>
      </c>
      <c r="P161" s="184"/>
      <c r="Q161" s="184"/>
      <c r="R161" s="184"/>
      <c r="S161" s="184"/>
      <c r="T161" s="184"/>
      <c r="U161" s="183"/>
      <c r="V161" s="183"/>
      <c r="W161" s="183"/>
      <c r="X161" s="184"/>
      <c r="Y161" s="184"/>
      <c r="Z161" s="184"/>
      <c r="AA161" s="184"/>
      <c r="AB161" s="184"/>
      <c r="AC161" s="183"/>
      <c r="AD161" s="183"/>
      <c r="AE161" s="183"/>
      <c r="AF161" s="184"/>
      <c r="AG161" s="184"/>
      <c r="AH161" s="184"/>
      <c r="AI161" s="184"/>
      <c r="AJ161" s="184"/>
      <c r="AK161" s="183"/>
      <c r="AL161" s="183"/>
      <c r="AM161" s="183"/>
      <c r="AN161" s="184"/>
      <c r="AO161" s="184"/>
      <c r="AP161" s="184"/>
      <c r="AQ161" s="184"/>
      <c r="AR161" s="184"/>
      <c r="AS161" s="183"/>
      <c r="AT161" s="183"/>
      <c r="AU161" s="183"/>
      <c r="AV161" s="184"/>
      <c r="AW161" s="184"/>
      <c r="AX161" s="184"/>
      <c r="AY161" s="184"/>
      <c r="AZ161" s="184"/>
      <c r="BA161" s="183">
        <f t="shared" si="26"/>
        <v>0</v>
      </c>
      <c r="BB161" s="183">
        <f t="shared" si="27"/>
        <v>0</v>
      </c>
      <c r="BC161" s="183">
        <f t="shared" si="28"/>
        <v>0</v>
      </c>
    </row>
    <row r="162" spans="2:55" s="3" customFormat="1" hidden="1" x14ac:dyDescent="0.25">
      <c r="B162" s="159"/>
      <c r="C162" s="111">
        <v>13</v>
      </c>
      <c r="D162" s="125" t="s">
        <v>44</v>
      </c>
      <c r="E162" s="126">
        <v>241</v>
      </c>
      <c r="F162" s="127">
        <f t="shared" si="31"/>
        <v>6.6944444444444446</v>
      </c>
      <c r="G162" s="160">
        <v>100</v>
      </c>
      <c r="H162" s="184"/>
      <c r="I162" s="184"/>
      <c r="J162" s="184"/>
      <c r="K162" s="184"/>
      <c r="L162" s="184"/>
      <c r="M162" s="183">
        <f t="shared" si="24"/>
        <v>0</v>
      </c>
      <c r="N162" s="183">
        <f t="shared" si="25"/>
        <v>6.6944444444444446</v>
      </c>
      <c r="O162" s="183">
        <f t="shared" si="30"/>
        <v>100</v>
      </c>
      <c r="P162" s="184"/>
      <c r="Q162" s="184"/>
      <c r="R162" s="184"/>
      <c r="S162" s="184"/>
      <c r="T162" s="184"/>
      <c r="U162" s="183"/>
      <c r="V162" s="183"/>
      <c r="W162" s="183"/>
      <c r="X162" s="184"/>
      <c r="Y162" s="184"/>
      <c r="Z162" s="184"/>
      <c r="AA162" s="184"/>
      <c r="AB162" s="184"/>
      <c r="AC162" s="183"/>
      <c r="AD162" s="183"/>
      <c r="AE162" s="183"/>
      <c r="AF162" s="184"/>
      <c r="AG162" s="184"/>
      <c r="AH162" s="184"/>
      <c r="AI162" s="184"/>
      <c r="AJ162" s="184"/>
      <c r="AK162" s="183"/>
      <c r="AL162" s="183"/>
      <c r="AM162" s="183"/>
      <c r="AN162" s="184"/>
      <c r="AO162" s="184"/>
      <c r="AP162" s="184"/>
      <c r="AQ162" s="184"/>
      <c r="AR162" s="184"/>
      <c r="AS162" s="183"/>
      <c r="AT162" s="183"/>
      <c r="AU162" s="183"/>
      <c r="AV162" s="184"/>
      <c r="AW162" s="184"/>
      <c r="AX162" s="184"/>
      <c r="AY162" s="184"/>
      <c r="AZ162" s="184"/>
      <c r="BA162" s="183">
        <f t="shared" si="26"/>
        <v>0</v>
      </c>
      <c r="BB162" s="183">
        <f t="shared" si="27"/>
        <v>0</v>
      </c>
      <c r="BC162" s="183">
        <f t="shared" si="28"/>
        <v>0</v>
      </c>
    </row>
    <row r="163" spans="2:55" s="3" customFormat="1" hidden="1" x14ac:dyDescent="0.25">
      <c r="B163" s="159"/>
      <c r="C163" s="111">
        <v>13</v>
      </c>
      <c r="D163" s="125" t="s">
        <v>144</v>
      </c>
      <c r="E163" s="126">
        <v>30</v>
      </c>
      <c r="F163" s="127">
        <f t="shared" si="31"/>
        <v>0.25</v>
      </c>
      <c r="G163" s="160">
        <v>30</v>
      </c>
      <c r="H163" s="184"/>
      <c r="I163" s="184"/>
      <c r="J163" s="184"/>
      <c r="K163" s="184"/>
      <c r="L163" s="184"/>
      <c r="M163" s="183">
        <f t="shared" si="24"/>
        <v>0</v>
      </c>
      <c r="N163" s="183">
        <f t="shared" si="25"/>
        <v>0.25</v>
      </c>
      <c r="O163" s="183">
        <f t="shared" si="30"/>
        <v>30</v>
      </c>
      <c r="P163" s="184"/>
      <c r="Q163" s="184"/>
      <c r="R163" s="184"/>
      <c r="S163" s="184"/>
      <c r="T163" s="184"/>
      <c r="U163" s="183"/>
      <c r="V163" s="183"/>
      <c r="W163" s="183"/>
      <c r="X163" s="184"/>
      <c r="Y163" s="184"/>
      <c r="Z163" s="184"/>
      <c r="AA163" s="184"/>
      <c r="AB163" s="184"/>
      <c r="AC163" s="183"/>
      <c r="AD163" s="183"/>
      <c r="AE163" s="183"/>
      <c r="AF163" s="184"/>
      <c r="AG163" s="184"/>
      <c r="AH163" s="184"/>
      <c r="AI163" s="184"/>
      <c r="AJ163" s="184"/>
      <c r="AK163" s="183"/>
      <c r="AL163" s="183"/>
      <c r="AM163" s="183"/>
      <c r="AN163" s="184"/>
      <c r="AO163" s="184"/>
      <c r="AP163" s="184"/>
      <c r="AQ163" s="184"/>
      <c r="AR163" s="184"/>
      <c r="AS163" s="183"/>
      <c r="AT163" s="183"/>
      <c r="AU163" s="183"/>
      <c r="AV163" s="184"/>
      <c r="AW163" s="184"/>
      <c r="AX163" s="184"/>
      <c r="AY163" s="184"/>
      <c r="AZ163" s="184"/>
      <c r="BA163" s="183">
        <f t="shared" si="26"/>
        <v>0</v>
      </c>
      <c r="BB163" s="183">
        <f t="shared" si="27"/>
        <v>0</v>
      </c>
      <c r="BC163" s="183">
        <f t="shared" si="28"/>
        <v>0</v>
      </c>
    </row>
    <row r="164" spans="2:55" s="3" customFormat="1" hidden="1" x14ac:dyDescent="0.25">
      <c r="B164" s="159"/>
      <c r="C164" s="111">
        <v>13</v>
      </c>
      <c r="D164" s="125" t="s">
        <v>145</v>
      </c>
      <c r="E164" s="126">
        <v>24</v>
      </c>
      <c r="F164" s="127">
        <f t="shared" si="31"/>
        <v>1.3333333333333333</v>
      </c>
      <c r="G164" s="160">
        <v>200</v>
      </c>
      <c r="H164" s="184"/>
      <c r="I164" s="184"/>
      <c r="J164" s="184"/>
      <c r="K164" s="184"/>
      <c r="L164" s="184"/>
      <c r="M164" s="183">
        <f t="shared" si="24"/>
        <v>0</v>
      </c>
      <c r="N164" s="183">
        <f t="shared" si="25"/>
        <v>1.3333333333333333</v>
      </c>
      <c r="O164" s="183">
        <f t="shared" si="30"/>
        <v>200</v>
      </c>
      <c r="P164" s="184"/>
      <c r="Q164" s="184"/>
      <c r="R164" s="184"/>
      <c r="S164" s="184"/>
      <c r="T164" s="184"/>
      <c r="U164" s="183"/>
      <c r="V164" s="183"/>
      <c r="W164" s="183"/>
      <c r="X164" s="184"/>
      <c r="Y164" s="184"/>
      <c r="Z164" s="184"/>
      <c r="AA164" s="184"/>
      <c r="AB164" s="184"/>
      <c r="AC164" s="183"/>
      <c r="AD164" s="183"/>
      <c r="AE164" s="183"/>
      <c r="AF164" s="184"/>
      <c r="AG164" s="184"/>
      <c r="AH164" s="184"/>
      <c r="AI164" s="184"/>
      <c r="AJ164" s="184"/>
      <c r="AK164" s="183"/>
      <c r="AL164" s="183"/>
      <c r="AM164" s="183"/>
      <c r="AN164" s="184"/>
      <c r="AO164" s="184"/>
      <c r="AP164" s="184"/>
      <c r="AQ164" s="184"/>
      <c r="AR164" s="184"/>
      <c r="AS164" s="183"/>
      <c r="AT164" s="183"/>
      <c r="AU164" s="183"/>
      <c r="AV164" s="184"/>
      <c r="AW164" s="184"/>
      <c r="AX164" s="184"/>
      <c r="AY164" s="184"/>
      <c r="AZ164" s="184"/>
      <c r="BA164" s="183">
        <f t="shared" si="26"/>
        <v>0</v>
      </c>
      <c r="BB164" s="183">
        <f t="shared" si="27"/>
        <v>0</v>
      </c>
      <c r="BC164" s="183">
        <f t="shared" si="28"/>
        <v>0</v>
      </c>
    </row>
    <row r="165" spans="2:55" s="3" customFormat="1" hidden="1" x14ac:dyDescent="0.25">
      <c r="B165" s="159"/>
      <c r="C165" s="111">
        <v>13</v>
      </c>
      <c r="D165" s="125" t="s">
        <v>146</v>
      </c>
      <c r="E165" s="126">
        <v>666</v>
      </c>
      <c r="F165" s="127">
        <f t="shared" si="31"/>
        <v>5.55</v>
      </c>
      <c r="G165" s="160">
        <v>30</v>
      </c>
      <c r="H165" s="184"/>
      <c r="I165" s="184"/>
      <c r="J165" s="184"/>
      <c r="K165" s="184"/>
      <c r="L165" s="184"/>
      <c r="M165" s="183">
        <f t="shared" si="24"/>
        <v>0</v>
      </c>
      <c r="N165" s="183">
        <f t="shared" si="25"/>
        <v>5.55</v>
      </c>
      <c r="O165" s="183">
        <f t="shared" si="30"/>
        <v>30</v>
      </c>
      <c r="P165" s="184"/>
      <c r="Q165" s="184"/>
      <c r="R165" s="184"/>
      <c r="S165" s="184"/>
      <c r="T165" s="184"/>
      <c r="U165" s="183"/>
      <c r="V165" s="183"/>
      <c r="W165" s="183"/>
      <c r="X165" s="184"/>
      <c r="Y165" s="184"/>
      <c r="Z165" s="184"/>
      <c r="AA165" s="184"/>
      <c r="AB165" s="184"/>
      <c r="AC165" s="183"/>
      <c r="AD165" s="183"/>
      <c r="AE165" s="183"/>
      <c r="AF165" s="184"/>
      <c r="AG165" s="184"/>
      <c r="AH165" s="184"/>
      <c r="AI165" s="184"/>
      <c r="AJ165" s="184"/>
      <c r="AK165" s="183"/>
      <c r="AL165" s="183"/>
      <c r="AM165" s="183"/>
      <c r="AN165" s="184"/>
      <c r="AO165" s="184"/>
      <c r="AP165" s="184"/>
      <c r="AQ165" s="184"/>
      <c r="AR165" s="184"/>
      <c r="AS165" s="183"/>
      <c r="AT165" s="183"/>
      <c r="AU165" s="183"/>
      <c r="AV165" s="184"/>
      <c r="AW165" s="184"/>
      <c r="AX165" s="184"/>
      <c r="AY165" s="184"/>
      <c r="AZ165" s="184"/>
      <c r="BA165" s="183">
        <f t="shared" si="26"/>
        <v>0</v>
      </c>
      <c r="BB165" s="183">
        <f t="shared" si="27"/>
        <v>0</v>
      </c>
      <c r="BC165" s="183">
        <f t="shared" si="28"/>
        <v>0</v>
      </c>
    </row>
    <row r="166" spans="2:55" s="3" customFormat="1" hidden="1" x14ac:dyDescent="0.25">
      <c r="B166" s="157"/>
      <c r="C166" s="113">
        <v>13</v>
      </c>
      <c r="D166" s="114" t="s">
        <v>136</v>
      </c>
      <c r="E166" s="115">
        <v>130</v>
      </c>
      <c r="F166" s="116">
        <f t="shared" si="31"/>
        <v>1.8055555555555556</v>
      </c>
      <c r="G166" s="158">
        <v>50</v>
      </c>
      <c r="H166" s="184"/>
      <c r="I166" s="184"/>
      <c r="J166" s="184"/>
      <c r="K166" s="184"/>
      <c r="L166" s="184"/>
      <c r="M166" s="183">
        <f t="shared" si="24"/>
        <v>0</v>
      </c>
      <c r="N166" s="183">
        <f t="shared" si="25"/>
        <v>1.8055555555555556</v>
      </c>
      <c r="O166" s="183">
        <f t="shared" si="30"/>
        <v>50</v>
      </c>
      <c r="P166" s="184"/>
      <c r="Q166" s="184"/>
      <c r="R166" s="184"/>
      <c r="S166" s="184"/>
      <c r="T166" s="184"/>
      <c r="U166" s="183"/>
      <c r="V166" s="183"/>
      <c r="W166" s="183"/>
      <c r="X166" s="184"/>
      <c r="Y166" s="184"/>
      <c r="Z166" s="184"/>
      <c r="AA166" s="184"/>
      <c r="AB166" s="184"/>
      <c r="AC166" s="183"/>
      <c r="AD166" s="183"/>
      <c r="AE166" s="183"/>
      <c r="AF166" s="184"/>
      <c r="AG166" s="184"/>
      <c r="AH166" s="184"/>
      <c r="AI166" s="184"/>
      <c r="AJ166" s="184"/>
      <c r="AK166" s="183"/>
      <c r="AL166" s="183"/>
      <c r="AM166" s="183"/>
      <c r="AN166" s="184"/>
      <c r="AO166" s="184"/>
      <c r="AP166" s="184"/>
      <c r="AQ166" s="184"/>
      <c r="AR166" s="184"/>
      <c r="AS166" s="183"/>
      <c r="AT166" s="183"/>
      <c r="AU166" s="183"/>
      <c r="AV166" s="184"/>
      <c r="AW166" s="184"/>
      <c r="AX166" s="184"/>
      <c r="AY166" s="184"/>
      <c r="AZ166" s="184"/>
      <c r="BA166" s="183">
        <f t="shared" si="26"/>
        <v>0</v>
      </c>
      <c r="BB166" s="183">
        <f t="shared" si="27"/>
        <v>0</v>
      </c>
      <c r="BC166" s="183">
        <f t="shared" si="28"/>
        <v>0</v>
      </c>
    </row>
    <row r="167" spans="2:55" s="3" customFormat="1" hidden="1" x14ac:dyDescent="0.25">
      <c r="B167" s="159"/>
      <c r="C167" s="111">
        <v>13</v>
      </c>
      <c r="D167" s="125" t="s">
        <v>147</v>
      </c>
      <c r="E167" s="126">
        <v>147</v>
      </c>
      <c r="F167" s="127">
        <f t="shared" si="31"/>
        <v>2.0416666666666665</v>
      </c>
      <c r="G167" s="160">
        <v>50</v>
      </c>
      <c r="H167" s="184"/>
      <c r="I167" s="184"/>
      <c r="J167" s="184"/>
      <c r="K167" s="184"/>
      <c r="L167" s="184"/>
      <c r="M167" s="183">
        <f t="shared" si="24"/>
        <v>0</v>
      </c>
      <c r="N167" s="183">
        <f t="shared" si="25"/>
        <v>2.0416666666666665</v>
      </c>
      <c r="O167" s="183">
        <f t="shared" si="30"/>
        <v>50</v>
      </c>
      <c r="P167" s="184"/>
      <c r="Q167" s="184"/>
      <c r="R167" s="184"/>
      <c r="S167" s="184"/>
      <c r="T167" s="184"/>
      <c r="U167" s="183"/>
      <c r="V167" s="183"/>
      <c r="W167" s="183"/>
      <c r="X167" s="184"/>
      <c r="Y167" s="184"/>
      <c r="Z167" s="184"/>
      <c r="AA167" s="184"/>
      <c r="AB167" s="184"/>
      <c r="AC167" s="183"/>
      <c r="AD167" s="183"/>
      <c r="AE167" s="183"/>
      <c r="AF167" s="184"/>
      <c r="AG167" s="184"/>
      <c r="AH167" s="184"/>
      <c r="AI167" s="184"/>
      <c r="AJ167" s="184"/>
      <c r="AK167" s="183"/>
      <c r="AL167" s="183"/>
      <c r="AM167" s="183"/>
      <c r="AN167" s="184"/>
      <c r="AO167" s="184"/>
      <c r="AP167" s="184"/>
      <c r="AQ167" s="184"/>
      <c r="AR167" s="184"/>
      <c r="AS167" s="183"/>
      <c r="AT167" s="183"/>
      <c r="AU167" s="183"/>
      <c r="AV167" s="184"/>
      <c r="AW167" s="184"/>
      <c r="AX167" s="184"/>
      <c r="AY167" s="184"/>
      <c r="AZ167" s="184"/>
      <c r="BA167" s="183">
        <f t="shared" si="26"/>
        <v>0</v>
      </c>
      <c r="BB167" s="183">
        <f t="shared" si="27"/>
        <v>0</v>
      </c>
      <c r="BC167" s="183">
        <f t="shared" si="28"/>
        <v>0</v>
      </c>
    </row>
    <row r="168" spans="2:55" s="3" customFormat="1" hidden="1" x14ac:dyDescent="0.25">
      <c r="B168" s="159"/>
      <c r="C168" s="111">
        <v>13</v>
      </c>
      <c r="D168" s="125" t="s">
        <v>148</v>
      </c>
      <c r="E168" s="126">
        <v>318</v>
      </c>
      <c r="F168" s="127">
        <f t="shared" si="31"/>
        <v>1.7666666666666666</v>
      </c>
      <c r="G168" s="160">
        <v>20</v>
      </c>
      <c r="H168" s="184"/>
      <c r="I168" s="184"/>
      <c r="J168" s="184"/>
      <c r="K168" s="184"/>
      <c r="L168" s="184"/>
      <c r="M168" s="183">
        <f t="shared" si="24"/>
        <v>0</v>
      </c>
      <c r="N168" s="183">
        <f t="shared" si="25"/>
        <v>1.7666666666666666</v>
      </c>
      <c r="O168" s="183">
        <f t="shared" si="30"/>
        <v>20</v>
      </c>
      <c r="P168" s="184"/>
      <c r="Q168" s="184"/>
      <c r="R168" s="184"/>
      <c r="S168" s="184"/>
      <c r="T168" s="184"/>
      <c r="U168" s="183"/>
      <c r="V168" s="183"/>
      <c r="W168" s="183"/>
      <c r="X168" s="184"/>
      <c r="Y168" s="184"/>
      <c r="Z168" s="184"/>
      <c r="AA168" s="184"/>
      <c r="AB168" s="184"/>
      <c r="AC168" s="183"/>
      <c r="AD168" s="183"/>
      <c r="AE168" s="183"/>
      <c r="AF168" s="184"/>
      <c r="AG168" s="184"/>
      <c r="AH168" s="184"/>
      <c r="AI168" s="184"/>
      <c r="AJ168" s="184"/>
      <c r="AK168" s="183"/>
      <c r="AL168" s="183"/>
      <c r="AM168" s="183"/>
      <c r="AN168" s="184"/>
      <c r="AO168" s="184"/>
      <c r="AP168" s="184"/>
      <c r="AQ168" s="184"/>
      <c r="AR168" s="184"/>
      <c r="AS168" s="183"/>
      <c r="AT168" s="183"/>
      <c r="AU168" s="183"/>
      <c r="AV168" s="184"/>
      <c r="AW168" s="184"/>
      <c r="AX168" s="184"/>
      <c r="AY168" s="184"/>
      <c r="AZ168" s="184"/>
      <c r="BA168" s="183">
        <f t="shared" si="26"/>
        <v>0</v>
      </c>
      <c r="BB168" s="183">
        <f t="shared" si="27"/>
        <v>0</v>
      </c>
      <c r="BC168" s="183">
        <f t="shared" si="28"/>
        <v>0</v>
      </c>
    </row>
    <row r="169" spans="2:55" s="3" customFormat="1" hidden="1" x14ac:dyDescent="0.25">
      <c r="B169" s="159"/>
      <c r="C169" s="111">
        <v>13</v>
      </c>
      <c r="D169" s="125" t="s">
        <v>149</v>
      </c>
      <c r="E169" s="126">
        <v>358</v>
      </c>
      <c r="F169" s="127">
        <f t="shared" si="31"/>
        <v>1.9888888888888889</v>
      </c>
      <c r="G169" s="160">
        <v>20</v>
      </c>
      <c r="H169" s="184"/>
      <c r="I169" s="184"/>
      <c r="J169" s="184"/>
      <c r="K169" s="184"/>
      <c r="L169" s="184"/>
      <c r="M169" s="183">
        <f t="shared" si="24"/>
        <v>0</v>
      </c>
      <c r="N169" s="183">
        <f t="shared" si="25"/>
        <v>1.9888888888888889</v>
      </c>
      <c r="O169" s="183">
        <f t="shared" si="30"/>
        <v>20</v>
      </c>
      <c r="P169" s="184"/>
      <c r="Q169" s="184"/>
      <c r="R169" s="184"/>
      <c r="S169" s="184"/>
      <c r="T169" s="184"/>
      <c r="U169" s="183"/>
      <c r="V169" s="183"/>
      <c r="W169" s="183"/>
      <c r="X169" s="184"/>
      <c r="Y169" s="184"/>
      <c r="Z169" s="184"/>
      <c r="AA169" s="184"/>
      <c r="AB169" s="184"/>
      <c r="AC169" s="183"/>
      <c r="AD169" s="183"/>
      <c r="AE169" s="183"/>
      <c r="AF169" s="184"/>
      <c r="AG169" s="184"/>
      <c r="AH169" s="184"/>
      <c r="AI169" s="184"/>
      <c r="AJ169" s="184"/>
      <c r="AK169" s="183"/>
      <c r="AL169" s="183"/>
      <c r="AM169" s="183"/>
      <c r="AN169" s="184"/>
      <c r="AO169" s="184"/>
      <c r="AP169" s="184"/>
      <c r="AQ169" s="184"/>
      <c r="AR169" s="184"/>
      <c r="AS169" s="183"/>
      <c r="AT169" s="183"/>
      <c r="AU169" s="183"/>
      <c r="AV169" s="184"/>
      <c r="AW169" s="184"/>
      <c r="AX169" s="184"/>
      <c r="AY169" s="184"/>
      <c r="AZ169" s="184"/>
      <c r="BA169" s="183">
        <f t="shared" si="26"/>
        <v>0</v>
      </c>
      <c r="BB169" s="183">
        <f t="shared" si="27"/>
        <v>0</v>
      </c>
      <c r="BC169" s="183">
        <f t="shared" si="28"/>
        <v>0</v>
      </c>
    </row>
    <row r="170" spans="2:55" s="3" customFormat="1" hidden="1" x14ac:dyDescent="0.25">
      <c r="B170" s="159"/>
      <c r="C170" s="111">
        <v>13</v>
      </c>
      <c r="D170" s="125" t="s">
        <v>150</v>
      </c>
      <c r="E170" s="126">
        <v>370</v>
      </c>
      <c r="F170" s="127">
        <f t="shared" si="31"/>
        <v>2.0555555555555554</v>
      </c>
      <c r="G170" s="160">
        <v>20</v>
      </c>
      <c r="H170" s="184"/>
      <c r="I170" s="184"/>
      <c r="J170" s="184"/>
      <c r="K170" s="184"/>
      <c r="L170" s="184"/>
      <c r="M170" s="183">
        <f t="shared" si="24"/>
        <v>0</v>
      </c>
      <c r="N170" s="183">
        <f t="shared" si="25"/>
        <v>2.0555555555555554</v>
      </c>
      <c r="O170" s="183">
        <f t="shared" si="30"/>
        <v>20</v>
      </c>
      <c r="P170" s="184"/>
      <c r="Q170" s="184"/>
      <c r="R170" s="184"/>
      <c r="S170" s="184"/>
      <c r="T170" s="184"/>
      <c r="U170" s="183"/>
      <c r="V170" s="183"/>
      <c r="W170" s="183"/>
      <c r="X170" s="184"/>
      <c r="Y170" s="184"/>
      <c r="Z170" s="184"/>
      <c r="AA170" s="184"/>
      <c r="AB170" s="184"/>
      <c r="AC170" s="183"/>
      <c r="AD170" s="183"/>
      <c r="AE170" s="183"/>
      <c r="AF170" s="184"/>
      <c r="AG170" s="184"/>
      <c r="AH170" s="184"/>
      <c r="AI170" s="184"/>
      <c r="AJ170" s="184"/>
      <c r="AK170" s="183"/>
      <c r="AL170" s="183"/>
      <c r="AM170" s="183"/>
      <c r="AN170" s="184"/>
      <c r="AO170" s="184"/>
      <c r="AP170" s="184"/>
      <c r="AQ170" s="184"/>
      <c r="AR170" s="184"/>
      <c r="AS170" s="183"/>
      <c r="AT170" s="183"/>
      <c r="AU170" s="183"/>
      <c r="AV170" s="184"/>
      <c r="AW170" s="184"/>
      <c r="AX170" s="184"/>
      <c r="AY170" s="184"/>
      <c r="AZ170" s="184"/>
      <c r="BA170" s="183">
        <f t="shared" si="26"/>
        <v>0</v>
      </c>
      <c r="BB170" s="183">
        <f t="shared" si="27"/>
        <v>0</v>
      </c>
      <c r="BC170" s="183">
        <f t="shared" si="28"/>
        <v>0</v>
      </c>
    </row>
    <row r="171" spans="2:55" s="3" customFormat="1" hidden="1" x14ac:dyDescent="0.25">
      <c r="B171" s="159"/>
      <c r="C171" s="111">
        <v>13</v>
      </c>
      <c r="D171" s="125" t="s">
        <v>23</v>
      </c>
      <c r="E171" s="126">
        <v>23</v>
      </c>
      <c r="F171" s="127">
        <f t="shared" si="31"/>
        <v>1.9166666666666667</v>
      </c>
      <c r="G171" s="160">
        <v>300</v>
      </c>
      <c r="H171" s="184"/>
      <c r="I171" s="184"/>
      <c r="J171" s="184"/>
      <c r="K171" s="184"/>
      <c r="L171" s="184"/>
      <c r="M171" s="183">
        <f t="shared" si="24"/>
        <v>0</v>
      </c>
      <c r="N171" s="183">
        <f t="shared" si="25"/>
        <v>1.9166666666666667</v>
      </c>
      <c r="O171" s="183">
        <f t="shared" si="30"/>
        <v>300</v>
      </c>
      <c r="P171" s="184"/>
      <c r="Q171" s="184"/>
      <c r="R171" s="184"/>
      <c r="S171" s="184"/>
      <c r="T171" s="184"/>
      <c r="U171" s="183"/>
      <c r="V171" s="183"/>
      <c r="W171" s="183"/>
      <c r="X171" s="184"/>
      <c r="Y171" s="184"/>
      <c r="Z171" s="184"/>
      <c r="AA171" s="184"/>
      <c r="AB171" s="184"/>
      <c r="AC171" s="183"/>
      <c r="AD171" s="183"/>
      <c r="AE171" s="183"/>
      <c r="AF171" s="184"/>
      <c r="AG171" s="184"/>
      <c r="AH171" s="184"/>
      <c r="AI171" s="184"/>
      <c r="AJ171" s="184"/>
      <c r="AK171" s="183"/>
      <c r="AL171" s="183"/>
      <c r="AM171" s="183"/>
      <c r="AN171" s="184"/>
      <c r="AO171" s="184"/>
      <c r="AP171" s="184"/>
      <c r="AQ171" s="184"/>
      <c r="AR171" s="184"/>
      <c r="AS171" s="183"/>
      <c r="AT171" s="183"/>
      <c r="AU171" s="183"/>
      <c r="AV171" s="184"/>
      <c r="AW171" s="184"/>
      <c r="AX171" s="184"/>
      <c r="AY171" s="184"/>
      <c r="AZ171" s="184"/>
      <c r="BA171" s="183">
        <f t="shared" si="26"/>
        <v>0</v>
      </c>
      <c r="BB171" s="183">
        <f t="shared" si="27"/>
        <v>0</v>
      </c>
      <c r="BC171" s="183">
        <f t="shared" si="28"/>
        <v>0</v>
      </c>
    </row>
    <row r="172" spans="2:55" s="3" customFormat="1" hidden="1" x14ac:dyDescent="0.25">
      <c r="B172" s="159"/>
      <c r="C172" s="111">
        <v>13</v>
      </c>
      <c r="D172" s="125" t="s">
        <v>132</v>
      </c>
      <c r="E172" s="126">
        <v>898</v>
      </c>
      <c r="F172" s="127">
        <f t="shared" si="29"/>
        <v>9.9777777777777779</v>
      </c>
      <c r="G172" s="160">
        <v>40</v>
      </c>
      <c r="H172" s="184"/>
      <c r="I172" s="184"/>
      <c r="J172" s="184"/>
      <c r="K172" s="184"/>
      <c r="L172" s="184"/>
      <c r="M172" s="183">
        <f t="shared" si="24"/>
        <v>0</v>
      </c>
      <c r="N172" s="183">
        <f t="shared" si="25"/>
        <v>9.9777777777777779</v>
      </c>
      <c r="O172" s="183">
        <f t="shared" si="30"/>
        <v>40</v>
      </c>
      <c r="P172" s="184"/>
      <c r="Q172" s="184"/>
      <c r="R172" s="184"/>
      <c r="S172" s="184"/>
      <c r="T172" s="184"/>
      <c r="U172" s="183"/>
      <c r="V172" s="183"/>
      <c r="W172" s="183"/>
      <c r="X172" s="184"/>
      <c r="Y172" s="184"/>
      <c r="Z172" s="184"/>
      <c r="AA172" s="184"/>
      <c r="AB172" s="184"/>
      <c r="AC172" s="183"/>
      <c r="AD172" s="183"/>
      <c r="AE172" s="183"/>
      <c r="AF172" s="184"/>
      <c r="AG172" s="184"/>
      <c r="AH172" s="184"/>
      <c r="AI172" s="184"/>
      <c r="AJ172" s="184"/>
      <c r="AK172" s="183"/>
      <c r="AL172" s="183"/>
      <c r="AM172" s="183"/>
      <c r="AN172" s="184"/>
      <c r="AO172" s="184"/>
      <c r="AP172" s="184"/>
      <c r="AQ172" s="184"/>
      <c r="AR172" s="184"/>
      <c r="AS172" s="183"/>
      <c r="AT172" s="183"/>
      <c r="AU172" s="183"/>
      <c r="AV172" s="184"/>
      <c r="AW172" s="184"/>
      <c r="AX172" s="184"/>
      <c r="AY172" s="184"/>
      <c r="AZ172" s="184"/>
      <c r="BA172" s="183">
        <f t="shared" si="26"/>
        <v>0</v>
      </c>
      <c r="BB172" s="183">
        <f t="shared" si="27"/>
        <v>0</v>
      </c>
      <c r="BC172" s="183">
        <f t="shared" si="28"/>
        <v>0</v>
      </c>
    </row>
    <row r="173" spans="2:55" s="3" customFormat="1" ht="22.5" hidden="1" x14ac:dyDescent="0.25">
      <c r="B173" s="159"/>
      <c r="C173" s="111">
        <v>13</v>
      </c>
      <c r="D173" s="125" t="s">
        <v>151</v>
      </c>
      <c r="E173" s="126">
        <v>27</v>
      </c>
      <c r="F173" s="127">
        <f t="shared" si="29"/>
        <v>0.75</v>
      </c>
      <c r="G173" s="160">
        <v>100</v>
      </c>
      <c r="H173" s="184"/>
      <c r="I173" s="184"/>
      <c r="J173" s="184"/>
      <c r="K173" s="184"/>
      <c r="L173" s="184"/>
      <c r="M173" s="183">
        <f t="shared" si="24"/>
        <v>0</v>
      </c>
      <c r="N173" s="183">
        <f t="shared" si="25"/>
        <v>0.75</v>
      </c>
      <c r="O173" s="183">
        <f t="shared" si="30"/>
        <v>100</v>
      </c>
      <c r="P173" s="184"/>
      <c r="Q173" s="184"/>
      <c r="R173" s="184"/>
      <c r="S173" s="184"/>
      <c r="T173" s="184"/>
      <c r="U173" s="183"/>
      <c r="V173" s="183"/>
      <c r="W173" s="183"/>
      <c r="X173" s="184"/>
      <c r="Y173" s="184"/>
      <c r="Z173" s="184"/>
      <c r="AA173" s="184"/>
      <c r="AB173" s="184"/>
      <c r="AC173" s="183"/>
      <c r="AD173" s="183"/>
      <c r="AE173" s="183"/>
      <c r="AF173" s="184"/>
      <c r="AG173" s="184"/>
      <c r="AH173" s="184"/>
      <c r="AI173" s="184"/>
      <c r="AJ173" s="184"/>
      <c r="AK173" s="183"/>
      <c r="AL173" s="183"/>
      <c r="AM173" s="183"/>
      <c r="AN173" s="184"/>
      <c r="AO173" s="184"/>
      <c r="AP173" s="184"/>
      <c r="AQ173" s="184"/>
      <c r="AR173" s="184"/>
      <c r="AS173" s="183"/>
      <c r="AT173" s="183"/>
      <c r="AU173" s="183"/>
      <c r="AV173" s="184"/>
      <c r="AW173" s="184"/>
      <c r="AX173" s="184"/>
      <c r="AY173" s="184"/>
      <c r="AZ173" s="184"/>
      <c r="BA173" s="183">
        <f t="shared" si="26"/>
        <v>0</v>
      </c>
      <c r="BB173" s="183">
        <f t="shared" si="27"/>
        <v>0</v>
      </c>
      <c r="BC173" s="183">
        <f t="shared" si="28"/>
        <v>0</v>
      </c>
    </row>
    <row r="174" spans="2:55" s="3" customFormat="1" hidden="1" x14ac:dyDescent="0.25">
      <c r="B174" s="159"/>
      <c r="C174" s="111">
        <v>13</v>
      </c>
      <c r="D174" s="125" t="s">
        <v>31</v>
      </c>
      <c r="E174" s="126">
        <v>199</v>
      </c>
      <c r="F174" s="127">
        <f t="shared" si="29"/>
        <v>2.7638888888888888</v>
      </c>
      <c r="G174" s="160">
        <v>50</v>
      </c>
      <c r="H174" s="184"/>
      <c r="I174" s="184"/>
      <c r="J174" s="184"/>
      <c r="K174" s="184"/>
      <c r="L174" s="184"/>
      <c r="M174" s="183">
        <f t="shared" si="24"/>
        <v>0</v>
      </c>
      <c r="N174" s="183">
        <f t="shared" si="25"/>
        <v>2.7638888888888888</v>
      </c>
      <c r="O174" s="183">
        <f t="shared" si="30"/>
        <v>50</v>
      </c>
      <c r="P174" s="184"/>
      <c r="Q174" s="184"/>
      <c r="R174" s="184"/>
      <c r="S174" s="184"/>
      <c r="T174" s="184"/>
      <c r="U174" s="183"/>
      <c r="V174" s="183"/>
      <c r="W174" s="183"/>
      <c r="X174" s="184"/>
      <c r="Y174" s="184"/>
      <c r="Z174" s="184"/>
      <c r="AA174" s="184"/>
      <c r="AB174" s="184"/>
      <c r="AC174" s="183"/>
      <c r="AD174" s="183"/>
      <c r="AE174" s="183"/>
      <c r="AF174" s="184"/>
      <c r="AG174" s="184"/>
      <c r="AH174" s="184"/>
      <c r="AI174" s="184"/>
      <c r="AJ174" s="184"/>
      <c r="AK174" s="183"/>
      <c r="AL174" s="183"/>
      <c r="AM174" s="183"/>
      <c r="AN174" s="184"/>
      <c r="AO174" s="184"/>
      <c r="AP174" s="184"/>
      <c r="AQ174" s="184"/>
      <c r="AR174" s="184"/>
      <c r="AS174" s="183"/>
      <c r="AT174" s="183"/>
      <c r="AU174" s="183"/>
      <c r="AV174" s="184"/>
      <c r="AW174" s="184"/>
      <c r="AX174" s="184"/>
      <c r="AY174" s="184"/>
      <c r="AZ174" s="184"/>
      <c r="BA174" s="183">
        <f t="shared" si="26"/>
        <v>0</v>
      </c>
      <c r="BB174" s="183">
        <f t="shared" si="27"/>
        <v>0</v>
      </c>
      <c r="BC174" s="183">
        <f t="shared" si="28"/>
        <v>0</v>
      </c>
    </row>
    <row r="175" spans="2:55" s="3" customFormat="1" hidden="1" x14ac:dyDescent="0.25">
      <c r="B175" s="159"/>
      <c r="C175" s="111">
        <v>13</v>
      </c>
      <c r="D175" s="125" t="s">
        <v>41</v>
      </c>
      <c r="E175" s="126">
        <v>185</v>
      </c>
      <c r="F175" s="127">
        <f t="shared" ref="F175:F180" si="32">E175*G175/3600</f>
        <v>2.5694444444444446</v>
      </c>
      <c r="G175" s="160">
        <v>50</v>
      </c>
      <c r="H175" s="184"/>
      <c r="I175" s="184"/>
      <c r="J175" s="184"/>
      <c r="K175" s="184"/>
      <c r="L175" s="184"/>
      <c r="M175" s="183">
        <f t="shared" si="24"/>
        <v>0</v>
      </c>
      <c r="N175" s="183">
        <f t="shared" si="25"/>
        <v>2.5694444444444446</v>
      </c>
      <c r="O175" s="183">
        <f t="shared" si="30"/>
        <v>50</v>
      </c>
      <c r="P175" s="184"/>
      <c r="Q175" s="184"/>
      <c r="R175" s="184"/>
      <c r="S175" s="184"/>
      <c r="T175" s="184"/>
      <c r="U175" s="183"/>
      <c r="V175" s="183"/>
      <c r="W175" s="183"/>
      <c r="X175" s="184"/>
      <c r="Y175" s="184"/>
      <c r="Z175" s="184"/>
      <c r="AA175" s="184"/>
      <c r="AB175" s="184"/>
      <c r="AC175" s="183"/>
      <c r="AD175" s="183"/>
      <c r="AE175" s="183"/>
      <c r="AF175" s="184"/>
      <c r="AG175" s="184"/>
      <c r="AH175" s="184"/>
      <c r="AI175" s="184"/>
      <c r="AJ175" s="184"/>
      <c r="AK175" s="183"/>
      <c r="AL175" s="183"/>
      <c r="AM175" s="183"/>
      <c r="AN175" s="184"/>
      <c r="AO175" s="184"/>
      <c r="AP175" s="184"/>
      <c r="AQ175" s="184"/>
      <c r="AR175" s="184"/>
      <c r="AS175" s="183"/>
      <c r="AT175" s="183"/>
      <c r="AU175" s="183"/>
      <c r="AV175" s="184"/>
      <c r="AW175" s="184"/>
      <c r="AX175" s="184"/>
      <c r="AY175" s="184"/>
      <c r="AZ175" s="184"/>
      <c r="BA175" s="183">
        <f t="shared" si="26"/>
        <v>0</v>
      </c>
      <c r="BB175" s="183">
        <f t="shared" si="27"/>
        <v>0</v>
      </c>
      <c r="BC175" s="183">
        <f t="shared" si="28"/>
        <v>0</v>
      </c>
    </row>
    <row r="176" spans="2:55" s="3" customFormat="1" hidden="1" x14ac:dyDescent="0.25">
      <c r="B176" s="159"/>
      <c r="C176" s="111">
        <v>13</v>
      </c>
      <c r="D176" s="125" t="s">
        <v>152</v>
      </c>
      <c r="E176" s="126">
        <v>249</v>
      </c>
      <c r="F176" s="127">
        <f t="shared" si="32"/>
        <v>0.69166666666666665</v>
      </c>
      <c r="G176" s="160">
        <v>10</v>
      </c>
      <c r="H176" s="184"/>
      <c r="I176" s="184"/>
      <c r="J176" s="184"/>
      <c r="K176" s="184"/>
      <c r="L176" s="184"/>
      <c r="M176" s="183">
        <f t="shared" si="24"/>
        <v>0</v>
      </c>
      <c r="N176" s="183">
        <f t="shared" si="25"/>
        <v>0.69166666666666665</v>
      </c>
      <c r="O176" s="183">
        <f t="shared" si="30"/>
        <v>10</v>
      </c>
      <c r="P176" s="184"/>
      <c r="Q176" s="184"/>
      <c r="R176" s="184"/>
      <c r="S176" s="184"/>
      <c r="T176" s="184"/>
      <c r="U176" s="183"/>
      <c r="V176" s="183"/>
      <c r="W176" s="183"/>
      <c r="X176" s="184"/>
      <c r="Y176" s="184"/>
      <c r="Z176" s="184"/>
      <c r="AA176" s="184"/>
      <c r="AB176" s="184"/>
      <c r="AC176" s="183"/>
      <c r="AD176" s="183"/>
      <c r="AE176" s="183"/>
      <c r="AF176" s="184"/>
      <c r="AG176" s="184"/>
      <c r="AH176" s="184"/>
      <c r="AI176" s="184"/>
      <c r="AJ176" s="184"/>
      <c r="AK176" s="183"/>
      <c r="AL176" s="183"/>
      <c r="AM176" s="183"/>
      <c r="AN176" s="184"/>
      <c r="AO176" s="184"/>
      <c r="AP176" s="184"/>
      <c r="AQ176" s="184"/>
      <c r="AR176" s="184"/>
      <c r="AS176" s="183"/>
      <c r="AT176" s="183"/>
      <c r="AU176" s="183"/>
      <c r="AV176" s="184"/>
      <c r="AW176" s="184"/>
      <c r="AX176" s="184"/>
      <c r="AY176" s="184"/>
      <c r="AZ176" s="184"/>
      <c r="BA176" s="183">
        <f t="shared" si="26"/>
        <v>0</v>
      </c>
      <c r="BB176" s="183">
        <f t="shared" si="27"/>
        <v>0</v>
      </c>
      <c r="BC176" s="183">
        <f t="shared" si="28"/>
        <v>0</v>
      </c>
    </row>
    <row r="177" spans="2:55" s="3" customFormat="1" hidden="1" x14ac:dyDescent="0.25">
      <c r="B177" s="159"/>
      <c r="C177" s="111">
        <v>13</v>
      </c>
      <c r="D177" s="125" t="s">
        <v>35</v>
      </c>
      <c r="E177" s="126">
        <v>1130</v>
      </c>
      <c r="F177" s="127">
        <f t="shared" si="32"/>
        <v>9.4166666666666661</v>
      </c>
      <c r="G177" s="160">
        <v>30</v>
      </c>
      <c r="H177" s="184"/>
      <c r="I177" s="184"/>
      <c r="J177" s="184"/>
      <c r="K177" s="184"/>
      <c r="L177" s="184"/>
      <c r="M177" s="183">
        <f t="shared" si="24"/>
        <v>0</v>
      </c>
      <c r="N177" s="183">
        <f t="shared" si="25"/>
        <v>9.4166666666666661</v>
      </c>
      <c r="O177" s="183">
        <f t="shared" si="30"/>
        <v>30</v>
      </c>
      <c r="P177" s="184"/>
      <c r="Q177" s="184"/>
      <c r="R177" s="184"/>
      <c r="S177" s="184"/>
      <c r="T177" s="184"/>
      <c r="U177" s="183"/>
      <c r="V177" s="183"/>
      <c r="W177" s="183"/>
      <c r="X177" s="184"/>
      <c r="Y177" s="184"/>
      <c r="Z177" s="184"/>
      <c r="AA177" s="184"/>
      <c r="AB177" s="184"/>
      <c r="AC177" s="183"/>
      <c r="AD177" s="183"/>
      <c r="AE177" s="183"/>
      <c r="AF177" s="184"/>
      <c r="AG177" s="184"/>
      <c r="AH177" s="184"/>
      <c r="AI177" s="184"/>
      <c r="AJ177" s="184"/>
      <c r="AK177" s="183"/>
      <c r="AL177" s="183"/>
      <c r="AM177" s="183"/>
      <c r="AN177" s="184"/>
      <c r="AO177" s="184"/>
      <c r="AP177" s="184"/>
      <c r="AQ177" s="184"/>
      <c r="AR177" s="184"/>
      <c r="AS177" s="183"/>
      <c r="AT177" s="183"/>
      <c r="AU177" s="183"/>
      <c r="AV177" s="184"/>
      <c r="AW177" s="184"/>
      <c r="AX177" s="184"/>
      <c r="AY177" s="184"/>
      <c r="AZ177" s="184"/>
      <c r="BA177" s="183">
        <f t="shared" si="26"/>
        <v>0</v>
      </c>
      <c r="BB177" s="183">
        <f t="shared" si="27"/>
        <v>0</v>
      </c>
      <c r="BC177" s="183">
        <f t="shared" si="28"/>
        <v>0</v>
      </c>
    </row>
    <row r="178" spans="2:55" s="3" customFormat="1" hidden="1" x14ac:dyDescent="0.25">
      <c r="B178" s="157"/>
      <c r="C178" s="113">
        <v>13</v>
      </c>
      <c r="D178" s="114" t="s">
        <v>153</v>
      </c>
      <c r="E178" s="115">
        <v>161</v>
      </c>
      <c r="F178" s="116">
        <f t="shared" si="32"/>
        <v>2.2361111111111112</v>
      </c>
      <c r="G178" s="158">
        <v>50</v>
      </c>
      <c r="H178" s="184"/>
      <c r="I178" s="184"/>
      <c r="J178" s="184"/>
      <c r="K178" s="184"/>
      <c r="L178" s="184"/>
      <c r="M178" s="183">
        <f t="shared" si="24"/>
        <v>0</v>
      </c>
      <c r="N178" s="183">
        <f t="shared" si="25"/>
        <v>2.2361111111111112</v>
      </c>
      <c r="O178" s="183">
        <f t="shared" si="30"/>
        <v>50</v>
      </c>
      <c r="P178" s="184"/>
      <c r="Q178" s="184"/>
      <c r="R178" s="184"/>
      <c r="S178" s="184"/>
      <c r="T178" s="184"/>
      <c r="U178" s="183"/>
      <c r="V178" s="183"/>
      <c r="W178" s="183"/>
      <c r="X178" s="184"/>
      <c r="Y178" s="184"/>
      <c r="Z178" s="184"/>
      <c r="AA178" s="184"/>
      <c r="AB178" s="184"/>
      <c r="AC178" s="183"/>
      <c r="AD178" s="183"/>
      <c r="AE178" s="183"/>
      <c r="AF178" s="184"/>
      <c r="AG178" s="184"/>
      <c r="AH178" s="184"/>
      <c r="AI178" s="184"/>
      <c r="AJ178" s="184"/>
      <c r="AK178" s="183"/>
      <c r="AL178" s="183"/>
      <c r="AM178" s="183"/>
      <c r="AN178" s="184"/>
      <c r="AO178" s="184"/>
      <c r="AP178" s="184"/>
      <c r="AQ178" s="184"/>
      <c r="AR178" s="184"/>
      <c r="AS178" s="183"/>
      <c r="AT178" s="183"/>
      <c r="AU178" s="183"/>
      <c r="AV178" s="184"/>
      <c r="AW178" s="184"/>
      <c r="AX178" s="184"/>
      <c r="AY178" s="184"/>
      <c r="AZ178" s="184"/>
      <c r="BA178" s="183">
        <f t="shared" si="26"/>
        <v>0</v>
      </c>
      <c r="BB178" s="183">
        <f t="shared" si="27"/>
        <v>0</v>
      </c>
      <c r="BC178" s="183">
        <f t="shared" si="28"/>
        <v>0</v>
      </c>
    </row>
    <row r="179" spans="2:55" s="3" customFormat="1" hidden="1" x14ac:dyDescent="0.25">
      <c r="B179" s="159"/>
      <c r="C179" s="111">
        <v>13</v>
      </c>
      <c r="D179" s="125" t="s">
        <v>154</v>
      </c>
      <c r="E179" s="126">
        <v>202</v>
      </c>
      <c r="F179" s="127">
        <f t="shared" si="32"/>
        <v>5.6111111111111107</v>
      </c>
      <c r="G179" s="160">
        <v>100</v>
      </c>
      <c r="H179" s="184"/>
      <c r="I179" s="184"/>
      <c r="J179" s="184"/>
      <c r="K179" s="184"/>
      <c r="L179" s="184"/>
      <c r="M179" s="183">
        <f t="shared" ref="M179:M238" si="33">H179+I179+J179+K179+L179</f>
        <v>0</v>
      </c>
      <c r="N179" s="183">
        <f t="shared" si="25"/>
        <v>5.6111111111111107</v>
      </c>
      <c r="O179" s="183">
        <f t="shared" si="30"/>
        <v>100</v>
      </c>
      <c r="P179" s="184"/>
      <c r="Q179" s="184"/>
      <c r="R179" s="184"/>
      <c r="S179" s="184"/>
      <c r="T179" s="184"/>
      <c r="U179" s="183"/>
      <c r="V179" s="183"/>
      <c r="W179" s="183"/>
      <c r="X179" s="184"/>
      <c r="Y179" s="184"/>
      <c r="Z179" s="184"/>
      <c r="AA179" s="184"/>
      <c r="AB179" s="184"/>
      <c r="AC179" s="183"/>
      <c r="AD179" s="183"/>
      <c r="AE179" s="183"/>
      <c r="AF179" s="184"/>
      <c r="AG179" s="184"/>
      <c r="AH179" s="184"/>
      <c r="AI179" s="184"/>
      <c r="AJ179" s="184"/>
      <c r="AK179" s="183"/>
      <c r="AL179" s="183"/>
      <c r="AM179" s="183"/>
      <c r="AN179" s="184"/>
      <c r="AO179" s="184"/>
      <c r="AP179" s="184"/>
      <c r="AQ179" s="184"/>
      <c r="AR179" s="184"/>
      <c r="AS179" s="183"/>
      <c r="AT179" s="183"/>
      <c r="AU179" s="183"/>
      <c r="AV179" s="184"/>
      <c r="AW179" s="184"/>
      <c r="AX179" s="184"/>
      <c r="AY179" s="184"/>
      <c r="AZ179" s="184"/>
      <c r="BA179" s="183">
        <f t="shared" si="26"/>
        <v>0</v>
      </c>
      <c r="BB179" s="183">
        <f t="shared" si="27"/>
        <v>0</v>
      </c>
      <c r="BC179" s="183">
        <f t="shared" si="28"/>
        <v>0</v>
      </c>
    </row>
    <row r="180" spans="2:55" s="3" customFormat="1" hidden="1" x14ac:dyDescent="0.25">
      <c r="B180" s="159"/>
      <c r="C180" s="111">
        <v>13</v>
      </c>
      <c r="D180" s="125" t="s">
        <v>134</v>
      </c>
      <c r="E180" s="126">
        <v>358</v>
      </c>
      <c r="F180" s="127">
        <f t="shared" si="32"/>
        <v>0.99444444444444446</v>
      </c>
      <c r="G180" s="160">
        <v>10</v>
      </c>
      <c r="H180" s="184"/>
      <c r="I180" s="184"/>
      <c r="J180" s="184"/>
      <c r="K180" s="184"/>
      <c r="L180" s="184"/>
      <c r="M180" s="183">
        <f t="shared" si="33"/>
        <v>0</v>
      </c>
      <c r="N180" s="183">
        <f t="shared" si="25"/>
        <v>0.99444444444444446</v>
      </c>
      <c r="O180" s="183">
        <f t="shared" si="30"/>
        <v>10</v>
      </c>
      <c r="P180" s="184"/>
      <c r="Q180" s="184"/>
      <c r="R180" s="184"/>
      <c r="S180" s="184"/>
      <c r="T180" s="184"/>
      <c r="U180" s="183"/>
      <c r="V180" s="183"/>
      <c r="W180" s="183"/>
      <c r="X180" s="184"/>
      <c r="Y180" s="184"/>
      <c r="Z180" s="184"/>
      <c r="AA180" s="184"/>
      <c r="AB180" s="184"/>
      <c r="AC180" s="183"/>
      <c r="AD180" s="183"/>
      <c r="AE180" s="183"/>
      <c r="AF180" s="184"/>
      <c r="AG180" s="184"/>
      <c r="AH180" s="184"/>
      <c r="AI180" s="184"/>
      <c r="AJ180" s="184"/>
      <c r="AK180" s="183"/>
      <c r="AL180" s="183"/>
      <c r="AM180" s="183"/>
      <c r="AN180" s="184"/>
      <c r="AO180" s="184"/>
      <c r="AP180" s="184"/>
      <c r="AQ180" s="184"/>
      <c r="AR180" s="184"/>
      <c r="AS180" s="183"/>
      <c r="AT180" s="183"/>
      <c r="AU180" s="183"/>
      <c r="AV180" s="184"/>
      <c r="AW180" s="184"/>
      <c r="AX180" s="184"/>
      <c r="AY180" s="184"/>
      <c r="AZ180" s="184"/>
      <c r="BA180" s="183">
        <f t="shared" si="26"/>
        <v>0</v>
      </c>
      <c r="BB180" s="183">
        <f t="shared" si="27"/>
        <v>0</v>
      </c>
      <c r="BC180" s="183">
        <f t="shared" si="28"/>
        <v>0</v>
      </c>
    </row>
    <row r="181" spans="2:55" s="3" customFormat="1" hidden="1" x14ac:dyDescent="0.25">
      <c r="B181" s="159"/>
      <c r="C181" s="111">
        <v>13</v>
      </c>
      <c r="D181" s="125" t="s">
        <v>30</v>
      </c>
      <c r="E181" s="126">
        <v>191</v>
      </c>
      <c r="F181" s="127">
        <f t="shared" ref="F181:F235" si="34">E181*G181/3600</f>
        <v>2.6527777777777777</v>
      </c>
      <c r="G181" s="160">
        <v>50</v>
      </c>
      <c r="H181" s="184"/>
      <c r="I181" s="184"/>
      <c r="J181" s="184"/>
      <c r="K181" s="184"/>
      <c r="L181" s="184"/>
      <c r="M181" s="183">
        <f t="shared" si="33"/>
        <v>0</v>
      </c>
      <c r="N181" s="183">
        <f t="shared" si="25"/>
        <v>2.6527777777777777</v>
      </c>
      <c r="O181" s="183">
        <f t="shared" si="30"/>
        <v>50</v>
      </c>
      <c r="P181" s="184"/>
      <c r="Q181" s="184"/>
      <c r="R181" s="184"/>
      <c r="S181" s="184"/>
      <c r="T181" s="184"/>
      <c r="U181" s="183"/>
      <c r="V181" s="183"/>
      <c r="W181" s="183"/>
      <c r="X181" s="184"/>
      <c r="Y181" s="184"/>
      <c r="Z181" s="184"/>
      <c r="AA181" s="184"/>
      <c r="AB181" s="184"/>
      <c r="AC181" s="183"/>
      <c r="AD181" s="183"/>
      <c r="AE181" s="183"/>
      <c r="AF181" s="184"/>
      <c r="AG181" s="184"/>
      <c r="AH181" s="184"/>
      <c r="AI181" s="184"/>
      <c r="AJ181" s="184"/>
      <c r="AK181" s="183"/>
      <c r="AL181" s="183"/>
      <c r="AM181" s="183"/>
      <c r="AN181" s="184"/>
      <c r="AO181" s="184"/>
      <c r="AP181" s="184"/>
      <c r="AQ181" s="184"/>
      <c r="AR181" s="184"/>
      <c r="AS181" s="183"/>
      <c r="AT181" s="183"/>
      <c r="AU181" s="183"/>
      <c r="AV181" s="184"/>
      <c r="AW181" s="184"/>
      <c r="AX181" s="184"/>
      <c r="AY181" s="184"/>
      <c r="AZ181" s="184"/>
      <c r="BA181" s="183">
        <f t="shared" si="26"/>
        <v>0</v>
      </c>
      <c r="BB181" s="183">
        <f t="shared" si="27"/>
        <v>0</v>
      </c>
      <c r="BC181" s="183">
        <f t="shared" si="28"/>
        <v>0</v>
      </c>
    </row>
    <row r="182" spans="2:55" s="3" customFormat="1" hidden="1" x14ac:dyDescent="0.25">
      <c r="B182" s="159"/>
      <c r="C182" s="111">
        <v>10</v>
      </c>
      <c r="D182" s="125" t="s">
        <v>155</v>
      </c>
      <c r="E182" s="126">
        <v>42</v>
      </c>
      <c r="F182" s="127">
        <f t="shared" ref="F182:F184" si="35">E182*G182/3600</f>
        <v>4.666666666666667</v>
      </c>
      <c r="G182" s="160">
        <v>400</v>
      </c>
      <c r="H182" s="184"/>
      <c r="I182" s="184"/>
      <c r="J182" s="184"/>
      <c r="K182" s="184"/>
      <c r="L182" s="184"/>
      <c r="M182" s="183">
        <f t="shared" si="33"/>
        <v>0</v>
      </c>
      <c r="N182" s="183">
        <f t="shared" si="25"/>
        <v>4.666666666666667</v>
      </c>
      <c r="O182" s="183">
        <f t="shared" si="30"/>
        <v>400</v>
      </c>
      <c r="P182" s="184"/>
      <c r="Q182" s="184"/>
      <c r="R182" s="184"/>
      <c r="S182" s="184"/>
      <c r="T182" s="184"/>
      <c r="U182" s="183"/>
      <c r="V182" s="183"/>
      <c r="W182" s="183"/>
      <c r="X182" s="184"/>
      <c r="Y182" s="184"/>
      <c r="Z182" s="184"/>
      <c r="AA182" s="184"/>
      <c r="AB182" s="184"/>
      <c r="AC182" s="183"/>
      <c r="AD182" s="183"/>
      <c r="AE182" s="183"/>
      <c r="AF182" s="184"/>
      <c r="AG182" s="184"/>
      <c r="AH182" s="184"/>
      <c r="AI182" s="184"/>
      <c r="AJ182" s="184"/>
      <c r="AK182" s="183"/>
      <c r="AL182" s="183"/>
      <c r="AM182" s="183"/>
      <c r="AN182" s="184"/>
      <c r="AO182" s="184"/>
      <c r="AP182" s="184"/>
      <c r="AQ182" s="184"/>
      <c r="AR182" s="184"/>
      <c r="AS182" s="183"/>
      <c r="AT182" s="183"/>
      <c r="AU182" s="183"/>
      <c r="AV182" s="184"/>
      <c r="AW182" s="184"/>
      <c r="AX182" s="184"/>
      <c r="AY182" s="184"/>
      <c r="AZ182" s="184"/>
      <c r="BA182" s="183">
        <f t="shared" si="26"/>
        <v>0</v>
      </c>
      <c r="BB182" s="183">
        <f t="shared" si="27"/>
        <v>0</v>
      </c>
      <c r="BC182" s="183">
        <f t="shared" si="28"/>
        <v>0</v>
      </c>
    </row>
    <row r="183" spans="2:55" s="3" customFormat="1" hidden="1" x14ac:dyDescent="0.25">
      <c r="B183" s="159"/>
      <c r="C183" s="111">
        <v>10</v>
      </c>
      <c r="D183" s="125" t="s">
        <v>156</v>
      </c>
      <c r="E183" s="126">
        <v>42</v>
      </c>
      <c r="F183" s="127">
        <f t="shared" si="35"/>
        <v>4.666666666666667</v>
      </c>
      <c r="G183" s="160">
        <v>400</v>
      </c>
      <c r="H183" s="184"/>
      <c r="I183" s="184"/>
      <c r="J183" s="184"/>
      <c r="K183" s="184"/>
      <c r="L183" s="184"/>
      <c r="M183" s="183">
        <f t="shared" si="33"/>
        <v>0</v>
      </c>
      <c r="N183" s="183">
        <f t="shared" si="25"/>
        <v>4.666666666666667</v>
      </c>
      <c r="O183" s="183">
        <f t="shared" si="30"/>
        <v>400</v>
      </c>
      <c r="P183" s="184"/>
      <c r="Q183" s="184"/>
      <c r="R183" s="184"/>
      <c r="S183" s="184"/>
      <c r="T183" s="184"/>
      <c r="U183" s="183"/>
      <c r="V183" s="183"/>
      <c r="W183" s="183"/>
      <c r="X183" s="184"/>
      <c r="Y183" s="184"/>
      <c r="Z183" s="184"/>
      <c r="AA183" s="184"/>
      <c r="AB183" s="184"/>
      <c r="AC183" s="183"/>
      <c r="AD183" s="183"/>
      <c r="AE183" s="183"/>
      <c r="AF183" s="184"/>
      <c r="AG183" s="184"/>
      <c r="AH183" s="184"/>
      <c r="AI183" s="184"/>
      <c r="AJ183" s="184"/>
      <c r="AK183" s="183"/>
      <c r="AL183" s="183"/>
      <c r="AM183" s="183"/>
      <c r="AN183" s="184"/>
      <c r="AO183" s="184"/>
      <c r="AP183" s="184"/>
      <c r="AQ183" s="184"/>
      <c r="AR183" s="184"/>
      <c r="AS183" s="183"/>
      <c r="AT183" s="183"/>
      <c r="AU183" s="183"/>
      <c r="AV183" s="184"/>
      <c r="AW183" s="184"/>
      <c r="AX183" s="184"/>
      <c r="AY183" s="184"/>
      <c r="AZ183" s="184"/>
      <c r="BA183" s="183">
        <f t="shared" si="26"/>
        <v>0</v>
      </c>
      <c r="BB183" s="183">
        <f t="shared" si="27"/>
        <v>0</v>
      </c>
      <c r="BC183" s="183">
        <f t="shared" si="28"/>
        <v>0</v>
      </c>
    </row>
    <row r="184" spans="2:55" s="3" customFormat="1" hidden="1" x14ac:dyDescent="0.25">
      <c r="B184" s="159"/>
      <c r="C184" s="111">
        <v>10</v>
      </c>
      <c r="D184" s="125" t="s">
        <v>157</v>
      </c>
      <c r="E184" s="126">
        <v>40</v>
      </c>
      <c r="F184" s="127">
        <f t="shared" si="35"/>
        <v>4.4444444444444446</v>
      </c>
      <c r="G184" s="160">
        <v>400</v>
      </c>
      <c r="H184" s="184"/>
      <c r="I184" s="184"/>
      <c r="J184" s="184"/>
      <c r="K184" s="184"/>
      <c r="L184" s="184"/>
      <c r="M184" s="183">
        <f t="shared" si="33"/>
        <v>0</v>
      </c>
      <c r="N184" s="183">
        <f t="shared" si="25"/>
        <v>4.4444444444444446</v>
      </c>
      <c r="O184" s="183">
        <f t="shared" si="30"/>
        <v>400</v>
      </c>
      <c r="P184" s="184"/>
      <c r="Q184" s="184"/>
      <c r="R184" s="184"/>
      <c r="S184" s="184"/>
      <c r="T184" s="184"/>
      <c r="U184" s="183"/>
      <c r="V184" s="183"/>
      <c r="W184" s="183"/>
      <c r="X184" s="184"/>
      <c r="Y184" s="184"/>
      <c r="Z184" s="184"/>
      <c r="AA184" s="184"/>
      <c r="AB184" s="184"/>
      <c r="AC184" s="183"/>
      <c r="AD184" s="183"/>
      <c r="AE184" s="183"/>
      <c r="AF184" s="184"/>
      <c r="AG184" s="184"/>
      <c r="AH184" s="184"/>
      <c r="AI184" s="184"/>
      <c r="AJ184" s="184"/>
      <c r="AK184" s="183"/>
      <c r="AL184" s="183"/>
      <c r="AM184" s="183"/>
      <c r="AN184" s="184"/>
      <c r="AO184" s="184"/>
      <c r="AP184" s="184"/>
      <c r="AQ184" s="184"/>
      <c r="AR184" s="184"/>
      <c r="AS184" s="183"/>
      <c r="AT184" s="183"/>
      <c r="AU184" s="183"/>
      <c r="AV184" s="184"/>
      <c r="AW184" s="184"/>
      <c r="AX184" s="184"/>
      <c r="AY184" s="184"/>
      <c r="AZ184" s="184"/>
      <c r="BA184" s="183">
        <f t="shared" si="26"/>
        <v>0</v>
      </c>
      <c r="BB184" s="183">
        <f t="shared" si="27"/>
        <v>0</v>
      </c>
      <c r="BC184" s="183">
        <f t="shared" si="28"/>
        <v>0</v>
      </c>
    </row>
    <row r="185" spans="2:55" s="3" customFormat="1" hidden="1" x14ac:dyDescent="0.25">
      <c r="B185" s="159"/>
      <c r="C185" s="111">
        <v>10</v>
      </c>
      <c r="D185" s="125" t="s">
        <v>158</v>
      </c>
      <c r="E185" s="126">
        <v>56</v>
      </c>
      <c r="F185" s="127">
        <f t="shared" ref="F185:F200" si="36">E185*G185/3600</f>
        <v>6.2222222222222223</v>
      </c>
      <c r="G185" s="160">
        <v>400</v>
      </c>
      <c r="H185" s="184"/>
      <c r="I185" s="184"/>
      <c r="J185" s="184"/>
      <c r="K185" s="184"/>
      <c r="L185" s="184"/>
      <c r="M185" s="183">
        <f t="shared" si="33"/>
        <v>0</v>
      </c>
      <c r="N185" s="183">
        <f t="shared" si="25"/>
        <v>6.2222222222222223</v>
      </c>
      <c r="O185" s="183">
        <f t="shared" si="30"/>
        <v>400</v>
      </c>
      <c r="P185" s="184"/>
      <c r="Q185" s="184"/>
      <c r="R185" s="184"/>
      <c r="S185" s="184"/>
      <c r="T185" s="184"/>
      <c r="U185" s="183"/>
      <c r="V185" s="183"/>
      <c r="W185" s="183"/>
      <c r="X185" s="184"/>
      <c r="Y185" s="184"/>
      <c r="Z185" s="184"/>
      <c r="AA185" s="184"/>
      <c r="AB185" s="184"/>
      <c r="AC185" s="183"/>
      <c r="AD185" s="183"/>
      <c r="AE185" s="183"/>
      <c r="AF185" s="184"/>
      <c r="AG185" s="184"/>
      <c r="AH185" s="184"/>
      <c r="AI185" s="184"/>
      <c r="AJ185" s="184"/>
      <c r="AK185" s="183"/>
      <c r="AL185" s="183"/>
      <c r="AM185" s="183"/>
      <c r="AN185" s="184"/>
      <c r="AO185" s="184"/>
      <c r="AP185" s="184"/>
      <c r="AQ185" s="184"/>
      <c r="AR185" s="184"/>
      <c r="AS185" s="183"/>
      <c r="AT185" s="183"/>
      <c r="AU185" s="183"/>
      <c r="AV185" s="184"/>
      <c r="AW185" s="184"/>
      <c r="AX185" s="184"/>
      <c r="AY185" s="184"/>
      <c r="AZ185" s="184"/>
      <c r="BA185" s="183">
        <f t="shared" si="26"/>
        <v>0</v>
      </c>
      <c r="BB185" s="183">
        <f t="shared" si="27"/>
        <v>0</v>
      </c>
      <c r="BC185" s="183">
        <f t="shared" si="28"/>
        <v>0</v>
      </c>
    </row>
    <row r="186" spans="2:55" s="3" customFormat="1" hidden="1" x14ac:dyDescent="0.25">
      <c r="B186" s="159"/>
      <c r="C186" s="111">
        <v>10</v>
      </c>
      <c r="D186" s="125" t="s">
        <v>159</v>
      </c>
      <c r="E186" s="126">
        <v>56</v>
      </c>
      <c r="F186" s="127">
        <f t="shared" si="36"/>
        <v>6.2222222222222223</v>
      </c>
      <c r="G186" s="160">
        <v>400</v>
      </c>
      <c r="H186" s="184"/>
      <c r="I186" s="184"/>
      <c r="J186" s="184"/>
      <c r="K186" s="184"/>
      <c r="L186" s="184"/>
      <c r="M186" s="183">
        <f t="shared" si="33"/>
        <v>0</v>
      </c>
      <c r="N186" s="183">
        <f t="shared" si="25"/>
        <v>6.2222222222222223</v>
      </c>
      <c r="O186" s="183">
        <f t="shared" si="30"/>
        <v>400</v>
      </c>
      <c r="P186" s="184"/>
      <c r="Q186" s="184"/>
      <c r="R186" s="184"/>
      <c r="S186" s="184"/>
      <c r="T186" s="184"/>
      <c r="U186" s="183"/>
      <c r="V186" s="183"/>
      <c r="W186" s="183"/>
      <c r="X186" s="184"/>
      <c r="Y186" s="184"/>
      <c r="Z186" s="184"/>
      <c r="AA186" s="184"/>
      <c r="AB186" s="184"/>
      <c r="AC186" s="183"/>
      <c r="AD186" s="183"/>
      <c r="AE186" s="183"/>
      <c r="AF186" s="184"/>
      <c r="AG186" s="184"/>
      <c r="AH186" s="184"/>
      <c r="AI186" s="184"/>
      <c r="AJ186" s="184"/>
      <c r="AK186" s="183"/>
      <c r="AL186" s="183"/>
      <c r="AM186" s="183"/>
      <c r="AN186" s="184"/>
      <c r="AO186" s="184"/>
      <c r="AP186" s="184"/>
      <c r="AQ186" s="184"/>
      <c r="AR186" s="184"/>
      <c r="AS186" s="183"/>
      <c r="AT186" s="183"/>
      <c r="AU186" s="183"/>
      <c r="AV186" s="184"/>
      <c r="AW186" s="184"/>
      <c r="AX186" s="184"/>
      <c r="AY186" s="184"/>
      <c r="AZ186" s="184"/>
      <c r="BA186" s="183">
        <f t="shared" si="26"/>
        <v>0</v>
      </c>
      <c r="BB186" s="183">
        <f t="shared" si="27"/>
        <v>0</v>
      </c>
      <c r="BC186" s="183">
        <f t="shared" si="28"/>
        <v>0</v>
      </c>
    </row>
    <row r="187" spans="2:55" s="3" customFormat="1" hidden="1" x14ac:dyDescent="0.25">
      <c r="B187" s="159"/>
      <c r="C187" s="111">
        <v>10</v>
      </c>
      <c r="D187" s="125" t="s">
        <v>160</v>
      </c>
      <c r="E187" s="126">
        <v>40</v>
      </c>
      <c r="F187" s="127">
        <f t="shared" si="36"/>
        <v>8.8888888888888893</v>
      </c>
      <c r="G187" s="160">
        <v>800</v>
      </c>
      <c r="H187" s="184"/>
      <c r="I187" s="184"/>
      <c r="J187" s="184"/>
      <c r="K187" s="184"/>
      <c r="L187" s="184"/>
      <c r="M187" s="183">
        <f t="shared" si="33"/>
        <v>0</v>
      </c>
      <c r="N187" s="183">
        <f t="shared" si="25"/>
        <v>8.8888888888888893</v>
      </c>
      <c r="O187" s="183">
        <f t="shared" ref="O187:O238" si="37">G187-M187</f>
        <v>800</v>
      </c>
      <c r="P187" s="184"/>
      <c r="Q187" s="184"/>
      <c r="R187" s="184"/>
      <c r="S187" s="184"/>
      <c r="T187" s="184"/>
      <c r="U187" s="183"/>
      <c r="V187" s="183"/>
      <c r="W187" s="183"/>
      <c r="X187" s="184"/>
      <c r="Y187" s="184"/>
      <c r="Z187" s="184"/>
      <c r="AA187" s="184"/>
      <c r="AB187" s="184"/>
      <c r="AC187" s="183"/>
      <c r="AD187" s="183"/>
      <c r="AE187" s="183"/>
      <c r="AF187" s="184"/>
      <c r="AG187" s="184"/>
      <c r="AH187" s="184"/>
      <c r="AI187" s="184"/>
      <c r="AJ187" s="184"/>
      <c r="AK187" s="183"/>
      <c r="AL187" s="183"/>
      <c r="AM187" s="183"/>
      <c r="AN187" s="184"/>
      <c r="AO187" s="184"/>
      <c r="AP187" s="184"/>
      <c r="AQ187" s="184"/>
      <c r="AR187" s="184"/>
      <c r="AS187" s="183"/>
      <c r="AT187" s="183"/>
      <c r="AU187" s="183"/>
      <c r="AV187" s="184"/>
      <c r="AW187" s="184"/>
      <c r="AX187" s="184"/>
      <c r="AY187" s="184"/>
      <c r="AZ187" s="184"/>
      <c r="BA187" s="183">
        <f t="shared" si="26"/>
        <v>0</v>
      </c>
      <c r="BB187" s="183">
        <f t="shared" si="27"/>
        <v>0</v>
      </c>
      <c r="BC187" s="183">
        <f t="shared" si="28"/>
        <v>0</v>
      </c>
    </row>
    <row r="188" spans="2:55" s="3" customFormat="1" hidden="1" x14ac:dyDescent="0.25">
      <c r="B188" s="157"/>
      <c r="C188" s="113">
        <v>11</v>
      </c>
      <c r="D188" s="114" t="s">
        <v>162</v>
      </c>
      <c r="E188" s="115">
        <v>115</v>
      </c>
      <c r="F188" s="116">
        <f t="shared" si="36"/>
        <v>63.888888888888886</v>
      </c>
      <c r="G188" s="158">
        <v>2000</v>
      </c>
      <c r="H188" s="184"/>
      <c r="I188" s="184"/>
      <c r="J188" s="184"/>
      <c r="K188" s="184"/>
      <c r="L188" s="184"/>
      <c r="M188" s="183">
        <f t="shared" si="33"/>
        <v>0</v>
      </c>
      <c r="N188" s="183">
        <f t="shared" si="25"/>
        <v>63.888888888888886</v>
      </c>
      <c r="O188" s="183">
        <f t="shared" si="37"/>
        <v>2000</v>
      </c>
      <c r="P188" s="184"/>
      <c r="Q188" s="184"/>
      <c r="R188" s="184"/>
      <c r="S188" s="184"/>
      <c r="T188" s="184"/>
      <c r="U188" s="183"/>
      <c r="V188" s="183"/>
      <c r="W188" s="183"/>
      <c r="X188" s="184"/>
      <c r="Y188" s="184"/>
      <c r="Z188" s="184"/>
      <c r="AA188" s="184"/>
      <c r="AB188" s="184"/>
      <c r="AC188" s="183"/>
      <c r="AD188" s="183"/>
      <c r="AE188" s="183"/>
      <c r="AF188" s="184"/>
      <c r="AG188" s="184"/>
      <c r="AH188" s="184"/>
      <c r="AI188" s="184"/>
      <c r="AJ188" s="184"/>
      <c r="AK188" s="183"/>
      <c r="AL188" s="183"/>
      <c r="AM188" s="183"/>
      <c r="AN188" s="184"/>
      <c r="AO188" s="184"/>
      <c r="AP188" s="184"/>
      <c r="AQ188" s="184"/>
      <c r="AR188" s="184"/>
      <c r="AS188" s="183"/>
      <c r="AT188" s="183"/>
      <c r="AU188" s="183"/>
      <c r="AV188" s="184"/>
      <c r="AW188" s="184"/>
      <c r="AX188" s="184"/>
      <c r="AY188" s="184"/>
      <c r="AZ188" s="184"/>
      <c r="BA188" s="183">
        <f t="shared" si="26"/>
        <v>0</v>
      </c>
      <c r="BB188" s="183">
        <f t="shared" si="27"/>
        <v>0</v>
      </c>
      <c r="BC188" s="183">
        <f t="shared" si="28"/>
        <v>0</v>
      </c>
    </row>
    <row r="189" spans="2:55" s="3" customFormat="1" hidden="1" x14ac:dyDescent="0.25">
      <c r="B189" s="112"/>
      <c r="C189" s="117"/>
      <c r="D189" s="118" t="s">
        <v>83</v>
      </c>
      <c r="E189" s="119">
        <v>20</v>
      </c>
      <c r="F189" s="120">
        <f t="shared" si="36"/>
        <v>0</v>
      </c>
      <c r="G189" s="161"/>
      <c r="H189" s="184"/>
      <c r="I189" s="184"/>
      <c r="J189" s="184"/>
      <c r="K189" s="184"/>
      <c r="L189" s="184"/>
      <c r="M189" s="183">
        <f t="shared" si="33"/>
        <v>0</v>
      </c>
      <c r="N189" s="183">
        <f t="shared" si="25"/>
        <v>0</v>
      </c>
      <c r="O189" s="183">
        <f t="shared" si="37"/>
        <v>0</v>
      </c>
      <c r="P189" s="184"/>
      <c r="Q189" s="184"/>
      <c r="R189" s="184"/>
      <c r="S189" s="184"/>
      <c r="T189" s="184"/>
      <c r="U189" s="183"/>
      <c r="V189" s="183"/>
      <c r="W189" s="183"/>
      <c r="X189" s="184"/>
      <c r="Y189" s="184"/>
      <c r="Z189" s="184"/>
      <c r="AA189" s="184"/>
      <c r="AB189" s="184"/>
      <c r="AC189" s="183"/>
      <c r="AD189" s="183"/>
      <c r="AE189" s="183"/>
      <c r="AF189" s="184"/>
      <c r="AG189" s="184"/>
      <c r="AH189" s="184"/>
      <c r="AI189" s="184"/>
      <c r="AJ189" s="184"/>
      <c r="AK189" s="183"/>
      <c r="AL189" s="183"/>
      <c r="AM189" s="183"/>
      <c r="AN189" s="184"/>
      <c r="AO189" s="184"/>
      <c r="AP189" s="184"/>
      <c r="AQ189" s="184"/>
      <c r="AR189" s="184"/>
      <c r="AS189" s="183"/>
      <c r="AT189" s="183"/>
      <c r="AU189" s="183"/>
      <c r="AV189" s="184"/>
      <c r="AW189" s="184"/>
      <c r="AX189" s="184"/>
      <c r="AY189" s="184"/>
      <c r="AZ189" s="184"/>
      <c r="BA189" s="183">
        <f t="shared" si="26"/>
        <v>0</v>
      </c>
      <c r="BB189" s="183">
        <f t="shared" si="27"/>
        <v>0</v>
      </c>
      <c r="BC189" s="183">
        <f t="shared" si="28"/>
        <v>0</v>
      </c>
    </row>
    <row r="190" spans="2:55" s="3" customFormat="1" hidden="1" x14ac:dyDescent="0.25">
      <c r="B190" s="159"/>
      <c r="C190" s="111">
        <v>15</v>
      </c>
      <c r="D190" s="128" t="s">
        <v>34</v>
      </c>
      <c r="E190" s="129">
        <v>1091</v>
      </c>
      <c r="F190" s="130">
        <f t="shared" si="36"/>
        <v>9.0916666666666668</v>
      </c>
      <c r="G190" s="162">
        <v>30</v>
      </c>
      <c r="H190" s="184"/>
      <c r="I190" s="184"/>
      <c r="J190" s="184"/>
      <c r="K190" s="184"/>
      <c r="L190" s="184"/>
      <c r="M190" s="183">
        <f t="shared" si="33"/>
        <v>0</v>
      </c>
      <c r="N190" s="183">
        <f t="shared" si="25"/>
        <v>9.0916666666666668</v>
      </c>
      <c r="O190" s="183">
        <f t="shared" si="37"/>
        <v>30</v>
      </c>
      <c r="P190" s="184"/>
      <c r="Q190" s="184"/>
      <c r="R190" s="184"/>
      <c r="S190" s="184"/>
      <c r="T190" s="184"/>
      <c r="U190" s="183"/>
      <c r="V190" s="183"/>
      <c r="W190" s="183"/>
      <c r="X190" s="184"/>
      <c r="Y190" s="184"/>
      <c r="Z190" s="184"/>
      <c r="AA190" s="184"/>
      <c r="AB190" s="184"/>
      <c r="AC190" s="183"/>
      <c r="AD190" s="183"/>
      <c r="AE190" s="183"/>
      <c r="AF190" s="184"/>
      <c r="AG190" s="184"/>
      <c r="AH190" s="184"/>
      <c r="AI190" s="184"/>
      <c r="AJ190" s="184"/>
      <c r="AK190" s="183"/>
      <c r="AL190" s="183"/>
      <c r="AM190" s="183"/>
      <c r="AN190" s="184"/>
      <c r="AO190" s="184"/>
      <c r="AP190" s="184"/>
      <c r="AQ190" s="184"/>
      <c r="AR190" s="184"/>
      <c r="AS190" s="183"/>
      <c r="AT190" s="183"/>
      <c r="AU190" s="183"/>
      <c r="AV190" s="184"/>
      <c r="AW190" s="184"/>
      <c r="AX190" s="184"/>
      <c r="AY190" s="184"/>
      <c r="AZ190" s="184"/>
      <c r="BA190" s="183">
        <f t="shared" si="26"/>
        <v>0</v>
      </c>
      <c r="BB190" s="183">
        <f t="shared" si="27"/>
        <v>0</v>
      </c>
      <c r="BC190" s="183">
        <f t="shared" si="28"/>
        <v>0</v>
      </c>
    </row>
    <row r="191" spans="2:55" s="3" customFormat="1" hidden="1" x14ac:dyDescent="0.25">
      <c r="B191" s="159"/>
      <c r="C191" s="111">
        <v>15</v>
      </c>
      <c r="D191" s="128" t="s">
        <v>36</v>
      </c>
      <c r="E191" s="129">
        <v>1091</v>
      </c>
      <c r="F191" s="130">
        <f t="shared" ref="F191:F197" si="38">E191*G191/3600</f>
        <v>9.0916666666666668</v>
      </c>
      <c r="G191" s="162">
        <v>30</v>
      </c>
      <c r="H191" s="184"/>
      <c r="I191" s="184"/>
      <c r="J191" s="184"/>
      <c r="K191" s="184"/>
      <c r="L191" s="184"/>
      <c r="M191" s="183">
        <f t="shared" si="33"/>
        <v>0</v>
      </c>
      <c r="N191" s="183">
        <f t="shared" si="25"/>
        <v>9.0916666666666668</v>
      </c>
      <c r="O191" s="183">
        <f t="shared" si="37"/>
        <v>30</v>
      </c>
      <c r="P191" s="184"/>
      <c r="Q191" s="184"/>
      <c r="R191" s="184"/>
      <c r="S191" s="184"/>
      <c r="T191" s="184"/>
      <c r="U191" s="183"/>
      <c r="V191" s="183"/>
      <c r="W191" s="183"/>
      <c r="X191" s="184"/>
      <c r="Y191" s="184"/>
      <c r="Z191" s="184"/>
      <c r="AA191" s="184"/>
      <c r="AB191" s="184"/>
      <c r="AC191" s="183"/>
      <c r="AD191" s="183"/>
      <c r="AE191" s="183"/>
      <c r="AF191" s="184"/>
      <c r="AG191" s="184"/>
      <c r="AH191" s="184"/>
      <c r="AI191" s="184"/>
      <c r="AJ191" s="184"/>
      <c r="AK191" s="183"/>
      <c r="AL191" s="183"/>
      <c r="AM191" s="183"/>
      <c r="AN191" s="184"/>
      <c r="AO191" s="184"/>
      <c r="AP191" s="184"/>
      <c r="AQ191" s="184"/>
      <c r="AR191" s="184"/>
      <c r="AS191" s="183"/>
      <c r="AT191" s="183"/>
      <c r="AU191" s="183"/>
      <c r="AV191" s="184"/>
      <c r="AW191" s="184"/>
      <c r="AX191" s="184"/>
      <c r="AY191" s="184"/>
      <c r="AZ191" s="184"/>
      <c r="BA191" s="183">
        <f t="shared" si="26"/>
        <v>0</v>
      </c>
      <c r="BB191" s="183">
        <f t="shared" si="27"/>
        <v>0</v>
      </c>
      <c r="BC191" s="183">
        <f t="shared" si="28"/>
        <v>0</v>
      </c>
    </row>
    <row r="192" spans="2:55" s="3" customFormat="1" hidden="1" x14ac:dyDescent="0.25">
      <c r="B192" s="159"/>
      <c r="C192" s="111">
        <v>15</v>
      </c>
      <c r="D192" s="128" t="s">
        <v>38</v>
      </c>
      <c r="E192" s="129">
        <v>349</v>
      </c>
      <c r="F192" s="130">
        <f t="shared" si="38"/>
        <v>2.9083333333333332</v>
      </c>
      <c r="G192" s="162">
        <v>30</v>
      </c>
      <c r="H192" s="184"/>
      <c r="I192" s="184"/>
      <c r="J192" s="184"/>
      <c r="K192" s="184"/>
      <c r="L192" s="184"/>
      <c r="M192" s="183">
        <f t="shared" si="33"/>
        <v>0</v>
      </c>
      <c r="N192" s="183">
        <f t="shared" si="25"/>
        <v>2.9083333333333332</v>
      </c>
      <c r="O192" s="183">
        <f t="shared" si="37"/>
        <v>30</v>
      </c>
      <c r="P192" s="184"/>
      <c r="Q192" s="184"/>
      <c r="R192" s="184"/>
      <c r="S192" s="184"/>
      <c r="T192" s="184"/>
      <c r="U192" s="183"/>
      <c r="V192" s="183"/>
      <c r="W192" s="183"/>
      <c r="X192" s="184"/>
      <c r="Y192" s="184"/>
      <c r="Z192" s="184"/>
      <c r="AA192" s="184"/>
      <c r="AB192" s="184"/>
      <c r="AC192" s="183"/>
      <c r="AD192" s="183"/>
      <c r="AE192" s="183"/>
      <c r="AF192" s="184"/>
      <c r="AG192" s="184"/>
      <c r="AH192" s="184"/>
      <c r="AI192" s="184"/>
      <c r="AJ192" s="184"/>
      <c r="AK192" s="183"/>
      <c r="AL192" s="183"/>
      <c r="AM192" s="183"/>
      <c r="AN192" s="184"/>
      <c r="AO192" s="184"/>
      <c r="AP192" s="184"/>
      <c r="AQ192" s="184"/>
      <c r="AR192" s="184"/>
      <c r="AS192" s="183"/>
      <c r="AT192" s="183"/>
      <c r="AU192" s="183"/>
      <c r="AV192" s="184"/>
      <c r="AW192" s="184"/>
      <c r="AX192" s="184"/>
      <c r="AY192" s="184"/>
      <c r="AZ192" s="184"/>
      <c r="BA192" s="183">
        <f t="shared" si="26"/>
        <v>0</v>
      </c>
      <c r="BB192" s="183">
        <f t="shared" si="27"/>
        <v>0</v>
      </c>
      <c r="BC192" s="183">
        <f t="shared" si="28"/>
        <v>0</v>
      </c>
    </row>
    <row r="193" spans="2:55" s="3" customFormat="1" hidden="1" x14ac:dyDescent="0.25">
      <c r="B193" s="157"/>
      <c r="C193" s="121">
        <v>15</v>
      </c>
      <c r="D193" s="122" t="s">
        <v>136</v>
      </c>
      <c r="E193" s="123">
        <v>130</v>
      </c>
      <c r="F193" s="124">
        <f t="shared" si="38"/>
        <v>1.8055555555555556</v>
      </c>
      <c r="G193" s="163">
        <v>50</v>
      </c>
      <c r="H193" s="184"/>
      <c r="I193" s="184"/>
      <c r="J193" s="184"/>
      <c r="K193" s="184"/>
      <c r="L193" s="184"/>
      <c r="M193" s="183">
        <f t="shared" si="33"/>
        <v>0</v>
      </c>
      <c r="N193" s="183">
        <f t="shared" si="25"/>
        <v>1.8055555555555556</v>
      </c>
      <c r="O193" s="183">
        <f t="shared" si="37"/>
        <v>50</v>
      </c>
      <c r="P193" s="184"/>
      <c r="Q193" s="184"/>
      <c r="R193" s="184"/>
      <c r="S193" s="184"/>
      <c r="T193" s="184"/>
      <c r="U193" s="183"/>
      <c r="V193" s="183"/>
      <c r="W193" s="183"/>
      <c r="X193" s="184"/>
      <c r="Y193" s="184"/>
      <c r="Z193" s="184"/>
      <c r="AA193" s="184"/>
      <c r="AB193" s="184"/>
      <c r="AC193" s="183"/>
      <c r="AD193" s="183"/>
      <c r="AE193" s="183"/>
      <c r="AF193" s="184"/>
      <c r="AG193" s="184"/>
      <c r="AH193" s="184"/>
      <c r="AI193" s="184"/>
      <c r="AJ193" s="184"/>
      <c r="AK193" s="183"/>
      <c r="AL193" s="183"/>
      <c r="AM193" s="183"/>
      <c r="AN193" s="184"/>
      <c r="AO193" s="184"/>
      <c r="AP193" s="184"/>
      <c r="AQ193" s="184"/>
      <c r="AR193" s="184"/>
      <c r="AS193" s="183"/>
      <c r="AT193" s="183"/>
      <c r="AU193" s="183"/>
      <c r="AV193" s="184"/>
      <c r="AW193" s="184"/>
      <c r="AX193" s="184"/>
      <c r="AY193" s="184"/>
      <c r="AZ193" s="184"/>
      <c r="BA193" s="183">
        <f t="shared" si="26"/>
        <v>0</v>
      </c>
      <c r="BB193" s="183">
        <f t="shared" si="27"/>
        <v>0</v>
      </c>
      <c r="BC193" s="183">
        <f t="shared" si="28"/>
        <v>0</v>
      </c>
    </row>
    <row r="194" spans="2:55" s="3" customFormat="1" hidden="1" x14ac:dyDescent="0.25">
      <c r="B194" s="159"/>
      <c r="C194" s="111">
        <v>15</v>
      </c>
      <c r="D194" s="128" t="s">
        <v>199</v>
      </c>
      <c r="E194" s="129">
        <v>214</v>
      </c>
      <c r="F194" s="130">
        <f t="shared" si="38"/>
        <v>1.1888888888888889</v>
      </c>
      <c r="G194" s="162">
        <v>20</v>
      </c>
      <c r="H194" s="184"/>
      <c r="I194" s="184"/>
      <c r="J194" s="184"/>
      <c r="K194" s="184"/>
      <c r="L194" s="184"/>
      <c r="M194" s="183">
        <f t="shared" si="33"/>
        <v>0</v>
      </c>
      <c r="N194" s="183">
        <f t="shared" si="25"/>
        <v>1.1888888888888889</v>
      </c>
      <c r="O194" s="183">
        <f t="shared" si="37"/>
        <v>20</v>
      </c>
      <c r="P194" s="184"/>
      <c r="Q194" s="184"/>
      <c r="R194" s="184"/>
      <c r="S194" s="184"/>
      <c r="T194" s="184"/>
      <c r="U194" s="183"/>
      <c r="V194" s="183"/>
      <c r="W194" s="183"/>
      <c r="X194" s="184"/>
      <c r="Y194" s="184"/>
      <c r="Z194" s="184"/>
      <c r="AA194" s="184"/>
      <c r="AB194" s="184"/>
      <c r="AC194" s="183"/>
      <c r="AD194" s="183"/>
      <c r="AE194" s="183"/>
      <c r="AF194" s="184"/>
      <c r="AG194" s="184"/>
      <c r="AH194" s="184"/>
      <c r="AI194" s="184"/>
      <c r="AJ194" s="184"/>
      <c r="AK194" s="183"/>
      <c r="AL194" s="183"/>
      <c r="AM194" s="183"/>
      <c r="AN194" s="184"/>
      <c r="AO194" s="184"/>
      <c r="AP194" s="184"/>
      <c r="AQ194" s="184"/>
      <c r="AR194" s="184"/>
      <c r="AS194" s="183"/>
      <c r="AT194" s="183"/>
      <c r="AU194" s="183"/>
      <c r="AV194" s="184"/>
      <c r="AW194" s="184"/>
      <c r="AX194" s="184"/>
      <c r="AY194" s="184"/>
      <c r="AZ194" s="184"/>
      <c r="BA194" s="183">
        <f t="shared" si="26"/>
        <v>0</v>
      </c>
      <c r="BB194" s="183">
        <f t="shared" si="27"/>
        <v>0</v>
      </c>
      <c r="BC194" s="183">
        <f t="shared" si="28"/>
        <v>0</v>
      </c>
    </row>
    <row r="195" spans="2:55" s="3" customFormat="1" hidden="1" x14ac:dyDescent="0.25">
      <c r="B195" s="157"/>
      <c r="C195" s="121">
        <v>15</v>
      </c>
      <c r="D195" s="122" t="s">
        <v>200</v>
      </c>
      <c r="E195" s="123">
        <v>229</v>
      </c>
      <c r="F195" s="124">
        <f t="shared" si="38"/>
        <v>1.2722222222222221</v>
      </c>
      <c r="G195" s="163">
        <v>20</v>
      </c>
      <c r="H195" s="184"/>
      <c r="I195" s="184"/>
      <c r="J195" s="184"/>
      <c r="K195" s="184"/>
      <c r="L195" s="184"/>
      <c r="M195" s="183">
        <f t="shared" si="33"/>
        <v>0</v>
      </c>
      <c r="N195" s="183">
        <f t="shared" si="25"/>
        <v>1.2722222222222221</v>
      </c>
      <c r="O195" s="183">
        <f t="shared" si="37"/>
        <v>20</v>
      </c>
      <c r="P195" s="184"/>
      <c r="Q195" s="184"/>
      <c r="R195" s="184"/>
      <c r="S195" s="184"/>
      <c r="T195" s="184"/>
      <c r="U195" s="183"/>
      <c r="V195" s="183"/>
      <c r="W195" s="183"/>
      <c r="X195" s="184"/>
      <c r="Y195" s="184"/>
      <c r="Z195" s="184"/>
      <c r="AA195" s="184"/>
      <c r="AB195" s="184"/>
      <c r="AC195" s="183"/>
      <c r="AD195" s="183"/>
      <c r="AE195" s="183"/>
      <c r="AF195" s="184"/>
      <c r="AG195" s="184"/>
      <c r="AH195" s="184"/>
      <c r="AI195" s="184"/>
      <c r="AJ195" s="184"/>
      <c r="AK195" s="183"/>
      <c r="AL195" s="183"/>
      <c r="AM195" s="183"/>
      <c r="AN195" s="184"/>
      <c r="AO195" s="184"/>
      <c r="AP195" s="184"/>
      <c r="AQ195" s="184"/>
      <c r="AR195" s="184"/>
      <c r="AS195" s="183"/>
      <c r="AT195" s="183"/>
      <c r="AU195" s="183"/>
      <c r="AV195" s="184"/>
      <c r="AW195" s="184"/>
      <c r="AX195" s="184"/>
      <c r="AY195" s="184"/>
      <c r="AZ195" s="184"/>
      <c r="BA195" s="183">
        <f t="shared" si="26"/>
        <v>0</v>
      </c>
      <c r="BB195" s="183">
        <f t="shared" si="27"/>
        <v>0</v>
      </c>
      <c r="BC195" s="183">
        <f t="shared" si="28"/>
        <v>0</v>
      </c>
    </row>
    <row r="196" spans="2:55" s="3" customFormat="1" hidden="1" x14ac:dyDescent="0.25">
      <c r="B196" s="159"/>
      <c r="C196" s="111">
        <v>15</v>
      </c>
      <c r="D196" s="128" t="s">
        <v>201</v>
      </c>
      <c r="E196" s="129">
        <v>246</v>
      </c>
      <c r="F196" s="130">
        <f t="shared" si="38"/>
        <v>0.68333333333333335</v>
      </c>
      <c r="G196" s="162">
        <v>10</v>
      </c>
      <c r="H196" s="184"/>
      <c r="I196" s="184"/>
      <c r="J196" s="184"/>
      <c r="K196" s="184"/>
      <c r="L196" s="184"/>
      <c r="M196" s="183">
        <f t="shared" si="33"/>
        <v>0</v>
      </c>
      <c r="N196" s="183">
        <f t="shared" si="25"/>
        <v>0.68333333333333335</v>
      </c>
      <c r="O196" s="183">
        <f t="shared" si="37"/>
        <v>10</v>
      </c>
      <c r="P196" s="184"/>
      <c r="Q196" s="184"/>
      <c r="R196" s="184"/>
      <c r="S196" s="184"/>
      <c r="T196" s="184"/>
      <c r="U196" s="183"/>
      <c r="V196" s="183"/>
      <c r="W196" s="183"/>
      <c r="X196" s="184"/>
      <c r="Y196" s="184"/>
      <c r="Z196" s="184"/>
      <c r="AA196" s="184"/>
      <c r="AB196" s="184"/>
      <c r="AC196" s="183"/>
      <c r="AD196" s="183"/>
      <c r="AE196" s="183"/>
      <c r="AF196" s="184"/>
      <c r="AG196" s="184"/>
      <c r="AH196" s="184"/>
      <c r="AI196" s="184"/>
      <c r="AJ196" s="184"/>
      <c r="AK196" s="183"/>
      <c r="AL196" s="183"/>
      <c r="AM196" s="183"/>
      <c r="AN196" s="184"/>
      <c r="AO196" s="184"/>
      <c r="AP196" s="184"/>
      <c r="AQ196" s="184"/>
      <c r="AR196" s="184"/>
      <c r="AS196" s="183"/>
      <c r="AT196" s="183"/>
      <c r="AU196" s="183"/>
      <c r="AV196" s="184"/>
      <c r="AW196" s="184"/>
      <c r="AX196" s="184"/>
      <c r="AY196" s="184"/>
      <c r="AZ196" s="184"/>
      <c r="BA196" s="183">
        <f t="shared" si="26"/>
        <v>0</v>
      </c>
      <c r="BB196" s="183">
        <f t="shared" si="27"/>
        <v>0</v>
      </c>
      <c r="BC196" s="183">
        <f t="shared" si="28"/>
        <v>0</v>
      </c>
    </row>
    <row r="197" spans="2:55" s="3" customFormat="1" hidden="1" x14ac:dyDescent="0.25">
      <c r="B197" s="159"/>
      <c r="C197" s="111">
        <v>15</v>
      </c>
      <c r="D197" s="128" t="s">
        <v>53</v>
      </c>
      <c r="E197" s="129">
        <v>143</v>
      </c>
      <c r="F197" s="130">
        <f t="shared" si="38"/>
        <v>1.9861111111111112</v>
      </c>
      <c r="G197" s="162">
        <v>50</v>
      </c>
      <c r="H197" s="184"/>
      <c r="I197" s="184"/>
      <c r="J197" s="184"/>
      <c r="K197" s="184"/>
      <c r="L197" s="184"/>
      <c r="M197" s="183">
        <f t="shared" si="33"/>
        <v>0</v>
      </c>
      <c r="N197" s="183">
        <f t="shared" si="25"/>
        <v>1.9861111111111112</v>
      </c>
      <c r="O197" s="183">
        <f t="shared" si="37"/>
        <v>50</v>
      </c>
      <c r="P197" s="184"/>
      <c r="Q197" s="184"/>
      <c r="R197" s="184"/>
      <c r="S197" s="184"/>
      <c r="T197" s="184"/>
      <c r="U197" s="183"/>
      <c r="V197" s="183"/>
      <c r="W197" s="183"/>
      <c r="X197" s="184"/>
      <c r="Y197" s="184"/>
      <c r="Z197" s="184"/>
      <c r="AA197" s="184"/>
      <c r="AB197" s="184"/>
      <c r="AC197" s="183"/>
      <c r="AD197" s="183"/>
      <c r="AE197" s="183"/>
      <c r="AF197" s="184"/>
      <c r="AG197" s="184"/>
      <c r="AH197" s="184"/>
      <c r="AI197" s="184"/>
      <c r="AJ197" s="184"/>
      <c r="AK197" s="183"/>
      <c r="AL197" s="183"/>
      <c r="AM197" s="183"/>
      <c r="AN197" s="184"/>
      <c r="AO197" s="184"/>
      <c r="AP197" s="184"/>
      <c r="AQ197" s="184"/>
      <c r="AR197" s="184"/>
      <c r="AS197" s="183"/>
      <c r="AT197" s="183"/>
      <c r="AU197" s="183"/>
      <c r="AV197" s="184"/>
      <c r="AW197" s="184"/>
      <c r="AX197" s="184"/>
      <c r="AY197" s="184"/>
      <c r="AZ197" s="184"/>
      <c r="BA197" s="183">
        <f t="shared" si="26"/>
        <v>0</v>
      </c>
      <c r="BB197" s="183">
        <f t="shared" si="27"/>
        <v>0</v>
      </c>
      <c r="BC197" s="183">
        <f t="shared" si="28"/>
        <v>0</v>
      </c>
    </row>
    <row r="198" spans="2:55" s="3" customFormat="1" ht="27" hidden="1" customHeight="1" x14ac:dyDescent="0.25">
      <c r="B198" s="157"/>
      <c r="C198" s="113">
        <v>16</v>
      </c>
      <c r="D198" s="114" t="s">
        <v>203</v>
      </c>
      <c r="E198" s="115">
        <v>1008</v>
      </c>
      <c r="F198" s="116">
        <f t="shared" si="36"/>
        <v>0.56000000000000005</v>
      </c>
      <c r="G198" s="158">
        <v>2</v>
      </c>
      <c r="H198" s="184"/>
      <c r="I198" s="184"/>
      <c r="J198" s="184"/>
      <c r="K198" s="184"/>
      <c r="L198" s="184"/>
      <c r="M198" s="183">
        <f t="shared" si="33"/>
        <v>0</v>
      </c>
      <c r="N198" s="183">
        <f t="shared" si="25"/>
        <v>0.56000000000000005</v>
      </c>
      <c r="O198" s="183">
        <f t="shared" si="37"/>
        <v>2</v>
      </c>
      <c r="P198" s="184"/>
      <c r="Q198" s="184"/>
      <c r="R198" s="184"/>
      <c r="S198" s="184"/>
      <c r="T198" s="184"/>
      <c r="U198" s="183"/>
      <c r="V198" s="183"/>
      <c r="W198" s="183"/>
      <c r="X198" s="184"/>
      <c r="Y198" s="184"/>
      <c r="Z198" s="184"/>
      <c r="AA198" s="184"/>
      <c r="AB198" s="184"/>
      <c r="AC198" s="183"/>
      <c r="AD198" s="183"/>
      <c r="AE198" s="183"/>
      <c r="AF198" s="184"/>
      <c r="AG198" s="184"/>
      <c r="AH198" s="184"/>
      <c r="AI198" s="184"/>
      <c r="AJ198" s="184"/>
      <c r="AK198" s="183"/>
      <c r="AL198" s="183"/>
      <c r="AM198" s="183"/>
      <c r="AN198" s="184"/>
      <c r="AO198" s="184"/>
      <c r="AP198" s="184"/>
      <c r="AQ198" s="184"/>
      <c r="AR198" s="184"/>
      <c r="AS198" s="183"/>
      <c r="AT198" s="183"/>
      <c r="AU198" s="183"/>
      <c r="AV198" s="184"/>
      <c r="AW198" s="184"/>
      <c r="AX198" s="184"/>
      <c r="AY198" s="184"/>
      <c r="AZ198" s="184"/>
      <c r="BA198" s="183">
        <f t="shared" si="26"/>
        <v>0</v>
      </c>
      <c r="BB198" s="183">
        <f t="shared" si="27"/>
        <v>0</v>
      </c>
      <c r="BC198" s="183">
        <f t="shared" si="28"/>
        <v>0</v>
      </c>
    </row>
    <row r="199" spans="2:55" s="3" customFormat="1" hidden="1" x14ac:dyDescent="0.25">
      <c r="B199" s="157"/>
      <c r="C199" s="113">
        <v>16</v>
      </c>
      <c r="D199" s="114" t="s">
        <v>204</v>
      </c>
      <c r="E199" s="115">
        <v>980</v>
      </c>
      <c r="F199" s="116">
        <f t="shared" si="36"/>
        <v>0.5444444444444444</v>
      </c>
      <c r="G199" s="158">
        <v>2</v>
      </c>
      <c r="H199" s="184"/>
      <c r="I199" s="184"/>
      <c r="J199" s="184"/>
      <c r="K199" s="184"/>
      <c r="L199" s="184"/>
      <c r="M199" s="183">
        <f t="shared" si="33"/>
        <v>0</v>
      </c>
      <c r="N199" s="183">
        <f t="shared" si="25"/>
        <v>0.5444444444444444</v>
      </c>
      <c r="O199" s="183">
        <f t="shared" si="37"/>
        <v>2</v>
      </c>
      <c r="P199" s="184"/>
      <c r="Q199" s="184"/>
      <c r="R199" s="184"/>
      <c r="S199" s="184"/>
      <c r="T199" s="184"/>
      <c r="U199" s="183"/>
      <c r="V199" s="183"/>
      <c r="W199" s="183"/>
      <c r="X199" s="184"/>
      <c r="Y199" s="184"/>
      <c r="Z199" s="184"/>
      <c r="AA199" s="184"/>
      <c r="AB199" s="184"/>
      <c r="AC199" s="183"/>
      <c r="AD199" s="183"/>
      <c r="AE199" s="183"/>
      <c r="AF199" s="184"/>
      <c r="AG199" s="184"/>
      <c r="AH199" s="184"/>
      <c r="AI199" s="184"/>
      <c r="AJ199" s="184"/>
      <c r="AK199" s="183"/>
      <c r="AL199" s="183"/>
      <c r="AM199" s="183"/>
      <c r="AN199" s="184"/>
      <c r="AO199" s="184"/>
      <c r="AP199" s="184"/>
      <c r="AQ199" s="184"/>
      <c r="AR199" s="184"/>
      <c r="AS199" s="183"/>
      <c r="AT199" s="183"/>
      <c r="AU199" s="183"/>
      <c r="AV199" s="184"/>
      <c r="AW199" s="184"/>
      <c r="AX199" s="184"/>
      <c r="AY199" s="184"/>
      <c r="AZ199" s="184"/>
      <c r="BA199" s="183">
        <f t="shared" si="26"/>
        <v>0</v>
      </c>
      <c r="BB199" s="183">
        <f t="shared" si="27"/>
        <v>0</v>
      </c>
      <c r="BC199" s="183">
        <f t="shared" si="28"/>
        <v>0</v>
      </c>
    </row>
    <row r="200" spans="2:55" s="3" customFormat="1" ht="22.5" hidden="1" x14ac:dyDescent="0.25">
      <c r="B200" s="112"/>
      <c r="C200" s="117"/>
      <c r="D200" s="118" t="s">
        <v>205</v>
      </c>
      <c r="E200" s="119"/>
      <c r="F200" s="120">
        <f t="shared" si="36"/>
        <v>0</v>
      </c>
      <c r="G200" s="161"/>
      <c r="H200" s="184"/>
      <c r="I200" s="184"/>
      <c r="J200" s="184"/>
      <c r="K200" s="184"/>
      <c r="L200" s="184"/>
      <c r="M200" s="183">
        <f t="shared" si="33"/>
        <v>0</v>
      </c>
      <c r="N200" s="183">
        <f t="shared" si="25"/>
        <v>0</v>
      </c>
      <c r="O200" s="183">
        <f t="shared" si="37"/>
        <v>0</v>
      </c>
      <c r="P200" s="184"/>
      <c r="Q200" s="184"/>
      <c r="R200" s="184"/>
      <c r="S200" s="184"/>
      <c r="T200" s="184"/>
      <c r="U200" s="183"/>
      <c r="V200" s="183"/>
      <c r="W200" s="183"/>
      <c r="X200" s="184"/>
      <c r="Y200" s="184"/>
      <c r="Z200" s="184"/>
      <c r="AA200" s="184"/>
      <c r="AB200" s="184"/>
      <c r="AC200" s="183"/>
      <c r="AD200" s="183"/>
      <c r="AE200" s="183"/>
      <c r="AF200" s="184"/>
      <c r="AG200" s="184"/>
      <c r="AH200" s="184"/>
      <c r="AI200" s="184"/>
      <c r="AJ200" s="184"/>
      <c r="AK200" s="183"/>
      <c r="AL200" s="183"/>
      <c r="AM200" s="183"/>
      <c r="AN200" s="184"/>
      <c r="AO200" s="184"/>
      <c r="AP200" s="184"/>
      <c r="AQ200" s="184"/>
      <c r="AR200" s="184"/>
      <c r="AS200" s="183"/>
      <c r="AT200" s="183"/>
      <c r="AU200" s="183"/>
      <c r="AV200" s="184"/>
      <c r="AW200" s="184"/>
      <c r="AX200" s="184"/>
      <c r="AY200" s="184"/>
      <c r="AZ200" s="184"/>
      <c r="BA200" s="183">
        <f t="shared" si="26"/>
        <v>0</v>
      </c>
      <c r="BB200" s="183">
        <f t="shared" si="27"/>
        <v>0</v>
      </c>
      <c r="BC200" s="183">
        <f t="shared" si="28"/>
        <v>0</v>
      </c>
    </row>
    <row r="201" spans="2:55" s="3" customFormat="1" ht="22.5" hidden="1" x14ac:dyDescent="0.25">
      <c r="B201" s="112"/>
      <c r="C201" s="117"/>
      <c r="D201" s="118" t="s">
        <v>206</v>
      </c>
      <c r="E201" s="119"/>
      <c r="F201" s="120">
        <f t="shared" si="34"/>
        <v>0</v>
      </c>
      <c r="G201" s="161"/>
      <c r="H201" s="184"/>
      <c r="I201" s="184"/>
      <c r="J201" s="184"/>
      <c r="K201" s="184"/>
      <c r="L201" s="184"/>
      <c r="M201" s="183">
        <f t="shared" si="33"/>
        <v>0</v>
      </c>
      <c r="N201" s="183">
        <f t="shared" si="25"/>
        <v>0</v>
      </c>
      <c r="O201" s="183">
        <f t="shared" si="37"/>
        <v>0</v>
      </c>
      <c r="P201" s="184"/>
      <c r="Q201" s="184"/>
      <c r="R201" s="184"/>
      <c r="S201" s="184"/>
      <c r="T201" s="184"/>
      <c r="U201" s="183"/>
      <c r="V201" s="183"/>
      <c r="W201" s="183"/>
      <c r="X201" s="184"/>
      <c r="Y201" s="184"/>
      <c r="Z201" s="184"/>
      <c r="AA201" s="184"/>
      <c r="AB201" s="184"/>
      <c r="AC201" s="183"/>
      <c r="AD201" s="183"/>
      <c r="AE201" s="183"/>
      <c r="AF201" s="184"/>
      <c r="AG201" s="184"/>
      <c r="AH201" s="184"/>
      <c r="AI201" s="184"/>
      <c r="AJ201" s="184"/>
      <c r="AK201" s="183"/>
      <c r="AL201" s="183"/>
      <c r="AM201" s="183"/>
      <c r="AN201" s="184"/>
      <c r="AO201" s="184"/>
      <c r="AP201" s="184"/>
      <c r="AQ201" s="184"/>
      <c r="AR201" s="184"/>
      <c r="AS201" s="183"/>
      <c r="AT201" s="183"/>
      <c r="AU201" s="183"/>
      <c r="AV201" s="184"/>
      <c r="AW201" s="184"/>
      <c r="AX201" s="184"/>
      <c r="AY201" s="184"/>
      <c r="AZ201" s="184"/>
      <c r="BA201" s="183">
        <f t="shared" si="26"/>
        <v>0</v>
      </c>
      <c r="BB201" s="183">
        <f t="shared" si="27"/>
        <v>0</v>
      </c>
      <c r="BC201" s="183">
        <f t="shared" si="28"/>
        <v>0</v>
      </c>
    </row>
    <row r="202" spans="2:55" s="3" customFormat="1" ht="22.5" hidden="1" x14ac:dyDescent="0.25">
      <c r="B202" s="112"/>
      <c r="C202" s="117"/>
      <c r="D202" s="118" t="s">
        <v>207</v>
      </c>
      <c r="E202" s="119"/>
      <c r="F202" s="120">
        <f t="shared" si="34"/>
        <v>0</v>
      </c>
      <c r="G202" s="161"/>
      <c r="H202" s="184"/>
      <c r="I202" s="184"/>
      <c r="J202" s="184"/>
      <c r="K202" s="184"/>
      <c r="L202" s="184"/>
      <c r="M202" s="183">
        <f t="shared" si="33"/>
        <v>0</v>
      </c>
      <c r="N202" s="183">
        <f t="shared" si="25"/>
        <v>0</v>
      </c>
      <c r="O202" s="183">
        <f t="shared" si="37"/>
        <v>0</v>
      </c>
      <c r="P202" s="184"/>
      <c r="Q202" s="184"/>
      <c r="R202" s="184"/>
      <c r="S202" s="184"/>
      <c r="T202" s="184"/>
      <c r="U202" s="183"/>
      <c r="V202" s="183"/>
      <c r="W202" s="183"/>
      <c r="X202" s="184"/>
      <c r="Y202" s="184"/>
      <c r="Z202" s="184"/>
      <c r="AA202" s="184"/>
      <c r="AB202" s="184"/>
      <c r="AC202" s="183"/>
      <c r="AD202" s="183"/>
      <c r="AE202" s="183"/>
      <c r="AF202" s="184"/>
      <c r="AG202" s="184"/>
      <c r="AH202" s="184"/>
      <c r="AI202" s="184"/>
      <c r="AJ202" s="184"/>
      <c r="AK202" s="183"/>
      <c r="AL202" s="183"/>
      <c r="AM202" s="183"/>
      <c r="AN202" s="184"/>
      <c r="AO202" s="184"/>
      <c r="AP202" s="184"/>
      <c r="AQ202" s="184"/>
      <c r="AR202" s="184"/>
      <c r="AS202" s="183"/>
      <c r="AT202" s="183"/>
      <c r="AU202" s="183"/>
      <c r="AV202" s="184"/>
      <c r="AW202" s="184"/>
      <c r="AX202" s="184"/>
      <c r="AY202" s="184"/>
      <c r="AZ202" s="184"/>
      <c r="BA202" s="183">
        <f t="shared" si="26"/>
        <v>0</v>
      </c>
      <c r="BB202" s="183">
        <f>BC202*E202/3600</f>
        <v>0</v>
      </c>
      <c r="BC202" s="183">
        <f>AU202-BA202</f>
        <v>0</v>
      </c>
    </row>
    <row r="203" spans="2:55" s="3" customFormat="1" hidden="1" x14ac:dyDescent="0.25">
      <c r="B203" s="159"/>
      <c r="C203" s="111">
        <v>19</v>
      </c>
      <c r="D203" s="125" t="s">
        <v>63</v>
      </c>
      <c r="E203" s="126">
        <v>11</v>
      </c>
      <c r="F203" s="127">
        <f t="shared" si="34"/>
        <v>3.0555555555555555E-2</v>
      </c>
      <c r="G203" s="160">
        <v>10</v>
      </c>
      <c r="H203" s="184"/>
      <c r="I203" s="184"/>
      <c r="J203" s="184"/>
      <c r="K203" s="184"/>
      <c r="L203" s="184"/>
      <c r="M203" s="183">
        <f t="shared" si="33"/>
        <v>0</v>
      </c>
      <c r="N203" s="183">
        <f t="shared" si="25"/>
        <v>3.0555555555555555E-2</v>
      </c>
      <c r="O203" s="183">
        <f t="shared" si="37"/>
        <v>10</v>
      </c>
      <c r="P203" s="184"/>
      <c r="Q203" s="184"/>
      <c r="R203" s="184"/>
      <c r="S203" s="184"/>
      <c r="T203" s="184"/>
      <c r="U203" s="183"/>
      <c r="V203" s="183"/>
      <c r="W203" s="183"/>
      <c r="X203" s="184"/>
      <c r="Y203" s="184"/>
      <c r="Z203" s="184"/>
      <c r="AA203" s="184"/>
      <c r="AB203" s="184"/>
      <c r="AC203" s="183"/>
      <c r="AD203" s="183"/>
      <c r="AE203" s="183"/>
      <c r="AF203" s="184"/>
      <c r="AG203" s="184"/>
      <c r="AH203" s="184"/>
      <c r="AI203" s="184"/>
      <c r="AJ203" s="184"/>
      <c r="AK203" s="183"/>
      <c r="AL203" s="183"/>
      <c r="AM203" s="183"/>
      <c r="AN203" s="184"/>
      <c r="AO203" s="184"/>
      <c r="AP203" s="184"/>
      <c r="AQ203" s="184"/>
      <c r="AR203" s="184"/>
      <c r="AS203" s="183"/>
      <c r="AT203" s="183"/>
      <c r="AU203" s="183"/>
      <c r="AV203" s="184"/>
      <c r="AW203" s="184"/>
      <c r="AX203" s="184"/>
      <c r="AY203" s="184"/>
      <c r="AZ203" s="184"/>
      <c r="BA203" s="183">
        <f t="shared" si="26"/>
        <v>0</v>
      </c>
      <c r="BB203" s="183">
        <f>BC203*E203/3600</f>
        <v>0</v>
      </c>
      <c r="BC203" s="183">
        <f t="shared" ref="BC203:BC235" si="39">AU203-BA203</f>
        <v>0</v>
      </c>
    </row>
    <row r="204" spans="2:55" s="3" customFormat="1" hidden="1" x14ac:dyDescent="0.25">
      <c r="B204" s="159"/>
      <c r="C204" s="111">
        <v>19</v>
      </c>
      <c r="D204" s="125" t="s">
        <v>208</v>
      </c>
      <c r="E204" s="126">
        <v>12</v>
      </c>
      <c r="F204" s="127">
        <f t="shared" si="34"/>
        <v>0.1</v>
      </c>
      <c r="G204" s="160">
        <v>30</v>
      </c>
      <c r="H204" s="184"/>
      <c r="I204" s="184"/>
      <c r="J204" s="184"/>
      <c r="K204" s="184"/>
      <c r="L204" s="184"/>
      <c r="M204" s="183">
        <f t="shared" si="33"/>
        <v>0</v>
      </c>
      <c r="N204" s="183">
        <f t="shared" si="25"/>
        <v>0.1</v>
      </c>
      <c r="O204" s="183">
        <f t="shared" si="37"/>
        <v>30</v>
      </c>
      <c r="P204" s="184"/>
      <c r="Q204" s="184"/>
      <c r="R204" s="184"/>
      <c r="S204" s="184"/>
      <c r="T204" s="184"/>
      <c r="U204" s="183"/>
      <c r="V204" s="183"/>
      <c r="W204" s="183"/>
      <c r="X204" s="184"/>
      <c r="Y204" s="184"/>
      <c r="Z204" s="184"/>
      <c r="AA204" s="184"/>
      <c r="AB204" s="184"/>
      <c r="AC204" s="183"/>
      <c r="AD204" s="183"/>
      <c r="AE204" s="183"/>
      <c r="AF204" s="184"/>
      <c r="AG204" s="184"/>
      <c r="AH204" s="184"/>
      <c r="AI204" s="184"/>
      <c r="AJ204" s="184"/>
      <c r="AK204" s="183"/>
      <c r="AL204" s="183"/>
      <c r="AM204" s="183"/>
      <c r="AN204" s="184"/>
      <c r="AO204" s="184"/>
      <c r="AP204" s="184"/>
      <c r="AQ204" s="184"/>
      <c r="AR204" s="184"/>
      <c r="AS204" s="183"/>
      <c r="AT204" s="183"/>
      <c r="AU204" s="183"/>
      <c r="AV204" s="184"/>
      <c r="AW204" s="184"/>
      <c r="AX204" s="184"/>
      <c r="AY204" s="184"/>
      <c r="AZ204" s="184"/>
      <c r="BA204" s="183">
        <f t="shared" si="26"/>
        <v>0</v>
      </c>
      <c r="BB204" s="183">
        <f t="shared" si="27"/>
        <v>0</v>
      </c>
      <c r="BC204" s="183">
        <f t="shared" si="39"/>
        <v>0</v>
      </c>
    </row>
    <row r="205" spans="2:55" s="3" customFormat="1" hidden="1" x14ac:dyDescent="0.25">
      <c r="B205" s="159"/>
      <c r="C205" s="111">
        <v>19</v>
      </c>
      <c r="D205" s="125" t="s">
        <v>65</v>
      </c>
      <c r="E205" s="126">
        <v>13</v>
      </c>
      <c r="F205" s="127">
        <f t="shared" si="34"/>
        <v>0.18055555555555555</v>
      </c>
      <c r="G205" s="160">
        <v>50</v>
      </c>
      <c r="H205" s="184"/>
      <c r="I205" s="184"/>
      <c r="J205" s="184"/>
      <c r="K205" s="184"/>
      <c r="L205" s="184"/>
      <c r="M205" s="183">
        <f t="shared" si="33"/>
        <v>0</v>
      </c>
      <c r="N205" s="183">
        <f t="shared" si="25"/>
        <v>0.18055555555555555</v>
      </c>
      <c r="O205" s="183">
        <f t="shared" si="37"/>
        <v>50</v>
      </c>
      <c r="P205" s="184"/>
      <c r="Q205" s="184"/>
      <c r="R205" s="184"/>
      <c r="S205" s="184"/>
      <c r="T205" s="184"/>
      <c r="U205" s="183"/>
      <c r="V205" s="183"/>
      <c r="W205" s="183"/>
      <c r="X205" s="184"/>
      <c r="Y205" s="184"/>
      <c r="Z205" s="184"/>
      <c r="AA205" s="184"/>
      <c r="AB205" s="184"/>
      <c r="AC205" s="183"/>
      <c r="AD205" s="183"/>
      <c r="AE205" s="183"/>
      <c r="AF205" s="184"/>
      <c r="AG205" s="184"/>
      <c r="AH205" s="184"/>
      <c r="AI205" s="184"/>
      <c r="AJ205" s="184"/>
      <c r="AK205" s="183"/>
      <c r="AL205" s="183"/>
      <c r="AM205" s="183"/>
      <c r="AN205" s="184"/>
      <c r="AO205" s="184"/>
      <c r="AP205" s="184"/>
      <c r="AQ205" s="184"/>
      <c r="AR205" s="184"/>
      <c r="AS205" s="183"/>
      <c r="AT205" s="183"/>
      <c r="AU205" s="183"/>
      <c r="AV205" s="184"/>
      <c r="AW205" s="184"/>
      <c r="AX205" s="184"/>
      <c r="AY205" s="184"/>
      <c r="AZ205" s="184"/>
      <c r="BA205" s="183">
        <f t="shared" si="26"/>
        <v>0</v>
      </c>
      <c r="BB205" s="183">
        <f t="shared" si="27"/>
        <v>0</v>
      </c>
      <c r="BC205" s="183">
        <f t="shared" si="39"/>
        <v>0</v>
      </c>
    </row>
    <row r="206" spans="2:55" s="3" customFormat="1" hidden="1" x14ac:dyDescent="0.25">
      <c r="B206" s="159"/>
      <c r="C206" s="111">
        <v>19</v>
      </c>
      <c r="D206" s="125" t="s">
        <v>59</v>
      </c>
      <c r="E206" s="126">
        <v>12</v>
      </c>
      <c r="F206" s="127">
        <f t="shared" si="34"/>
        <v>3.3333333333333333E-2</v>
      </c>
      <c r="G206" s="160">
        <v>10</v>
      </c>
      <c r="H206" s="184"/>
      <c r="I206" s="184"/>
      <c r="J206" s="184"/>
      <c r="K206" s="184"/>
      <c r="L206" s="184"/>
      <c r="M206" s="183">
        <f t="shared" si="33"/>
        <v>0</v>
      </c>
      <c r="N206" s="183">
        <f t="shared" si="25"/>
        <v>3.3333333333333333E-2</v>
      </c>
      <c r="O206" s="183">
        <f t="shared" si="37"/>
        <v>10</v>
      </c>
      <c r="P206" s="184"/>
      <c r="Q206" s="184"/>
      <c r="R206" s="184"/>
      <c r="S206" s="184"/>
      <c r="T206" s="184"/>
      <c r="U206" s="183"/>
      <c r="V206" s="183"/>
      <c r="W206" s="183"/>
      <c r="X206" s="184"/>
      <c r="Y206" s="184"/>
      <c r="Z206" s="184"/>
      <c r="AA206" s="184"/>
      <c r="AB206" s="184"/>
      <c r="AC206" s="183"/>
      <c r="AD206" s="183"/>
      <c r="AE206" s="183"/>
      <c r="AF206" s="184"/>
      <c r="AG206" s="184"/>
      <c r="AH206" s="184"/>
      <c r="AI206" s="184"/>
      <c r="AJ206" s="184"/>
      <c r="AK206" s="183"/>
      <c r="AL206" s="183"/>
      <c r="AM206" s="183"/>
      <c r="AN206" s="184"/>
      <c r="AO206" s="184"/>
      <c r="AP206" s="184"/>
      <c r="AQ206" s="184"/>
      <c r="AR206" s="184"/>
      <c r="AS206" s="183"/>
      <c r="AT206" s="183"/>
      <c r="AU206" s="183"/>
      <c r="AV206" s="184"/>
      <c r="AW206" s="184"/>
      <c r="AX206" s="184"/>
      <c r="AY206" s="184"/>
      <c r="AZ206" s="184"/>
      <c r="BA206" s="183">
        <f t="shared" si="26"/>
        <v>0</v>
      </c>
      <c r="BB206" s="183">
        <f t="shared" si="27"/>
        <v>0</v>
      </c>
      <c r="BC206" s="183">
        <f t="shared" si="39"/>
        <v>0</v>
      </c>
    </row>
    <row r="207" spans="2:55" s="3" customFormat="1" hidden="1" x14ac:dyDescent="0.25">
      <c r="B207" s="159"/>
      <c r="C207" s="111">
        <v>19</v>
      </c>
      <c r="D207" s="125" t="s">
        <v>209</v>
      </c>
      <c r="E207" s="126">
        <v>13</v>
      </c>
      <c r="F207" s="127">
        <f t="shared" si="34"/>
        <v>3.6111111111111108E-2</v>
      </c>
      <c r="G207" s="160">
        <v>10</v>
      </c>
      <c r="H207" s="184"/>
      <c r="I207" s="184"/>
      <c r="J207" s="184"/>
      <c r="K207" s="184"/>
      <c r="L207" s="184"/>
      <c r="M207" s="183">
        <f t="shared" si="33"/>
        <v>0</v>
      </c>
      <c r="N207" s="183">
        <f t="shared" si="25"/>
        <v>3.6111111111111108E-2</v>
      </c>
      <c r="O207" s="183">
        <f t="shared" si="37"/>
        <v>10</v>
      </c>
      <c r="P207" s="184"/>
      <c r="Q207" s="184"/>
      <c r="R207" s="184"/>
      <c r="S207" s="184"/>
      <c r="T207" s="184"/>
      <c r="U207" s="183"/>
      <c r="V207" s="183"/>
      <c r="W207" s="183"/>
      <c r="X207" s="184"/>
      <c r="Y207" s="184"/>
      <c r="Z207" s="184"/>
      <c r="AA207" s="184"/>
      <c r="AB207" s="184"/>
      <c r="AC207" s="183"/>
      <c r="AD207" s="183"/>
      <c r="AE207" s="183"/>
      <c r="AF207" s="184"/>
      <c r="AG207" s="184"/>
      <c r="AH207" s="184"/>
      <c r="AI207" s="184"/>
      <c r="AJ207" s="184"/>
      <c r="AK207" s="183"/>
      <c r="AL207" s="183"/>
      <c r="AM207" s="183"/>
      <c r="AN207" s="184"/>
      <c r="AO207" s="184"/>
      <c r="AP207" s="184"/>
      <c r="AQ207" s="184"/>
      <c r="AR207" s="184"/>
      <c r="AS207" s="183"/>
      <c r="AT207" s="183"/>
      <c r="AU207" s="183"/>
      <c r="AV207" s="184"/>
      <c r="AW207" s="184"/>
      <c r="AX207" s="184"/>
      <c r="AY207" s="184"/>
      <c r="AZ207" s="184"/>
      <c r="BA207" s="183">
        <f t="shared" si="26"/>
        <v>0</v>
      </c>
      <c r="BB207" s="183">
        <f t="shared" si="27"/>
        <v>0</v>
      </c>
      <c r="BC207" s="183">
        <f t="shared" si="39"/>
        <v>0</v>
      </c>
    </row>
    <row r="208" spans="2:55" s="3" customFormat="1" hidden="1" x14ac:dyDescent="0.25">
      <c r="B208" s="159"/>
      <c r="C208" s="111">
        <v>19</v>
      </c>
      <c r="D208" s="125" t="s">
        <v>60</v>
      </c>
      <c r="E208" s="126">
        <v>12</v>
      </c>
      <c r="F208" s="127">
        <f t="shared" si="34"/>
        <v>3.3333333333333333E-2</v>
      </c>
      <c r="G208" s="160">
        <v>10</v>
      </c>
      <c r="H208" s="184"/>
      <c r="I208" s="184"/>
      <c r="J208" s="184"/>
      <c r="K208" s="184"/>
      <c r="L208" s="184"/>
      <c r="M208" s="183">
        <f t="shared" si="33"/>
        <v>0</v>
      </c>
      <c r="N208" s="183">
        <f t="shared" si="25"/>
        <v>3.3333333333333333E-2</v>
      </c>
      <c r="O208" s="183">
        <f t="shared" si="37"/>
        <v>10</v>
      </c>
      <c r="P208" s="184"/>
      <c r="Q208" s="184"/>
      <c r="R208" s="184"/>
      <c r="S208" s="184"/>
      <c r="T208" s="184"/>
      <c r="U208" s="183"/>
      <c r="V208" s="183"/>
      <c r="W208" s="183"/>
      <c r="X208" s="184"/>
      <c r="Y208" s="184"/>
      <c r="Z208" s="184"/>
      <c r="AA208" s="184"/>
      <c r="AB208" s="184"/>
      <c r="AC208" s="183"/>
      <c r="AD208" s="183"/>
      <c r="AE208" s="183"/>
      <c r="AF208" s="184"/>
      <c r="AG208" s="184"/>
      <c r="AH208" s="184"/>
      <c r="AI208" s="184"/>
      <c r="AJ208" s="184"/>
      <c r="AK208" s="183"/>
      <c r="AL208" s="183"/>
      <c r="AM208" s="183"/>
      <c r="AN208" s="184"/>
      <c r="AO208" s="184"/>
      <c r="AP208" s="184"/>
      <c r="AQ208" s="184"/>
      <c r="AR208" s="184"/>
      <c r="AS208" s="183"/>
      <c r="AT208" s="183"/>
      <c r="AU208" s="183"/>
      <c r="AV208" s="184"/>
      <c r="AW208" s="184"/>
      <c r="AX208" s="184"/>
      <c r="AY208" s="184"/>
      <c r="AZ208" s="184"/>
      <c r="BA208" s="183">
        <f t="shared" si="26"/>
        <v>0</v>
      </c>
      <c r="BB208" s="183">
        <f t="shared" si="27"/>
        <v>0</v>
      </c>
      <c r="BC208" s="183">
        <f t="shared" si="39"/>
        <v>0</v>
      </c>
    </row>
    <row r="209" spans="2:55" s="3" customFormat="1" hidden="1" x14ac:dyDescent="0.25">
      <c r="B209" s="159"/>
      <c r="C209" s="111">
        <v>19</v>
      </c>
      <c r="D209" s="125" t="s">
        <v>210</v>
      </c>
      <c r="E209" s="126">
        <v>12</v>
      </c>
      <c r="F209" s="127">
        <f t="shared" si="34"/>
        <v>0.23333333333333334</v>
      </c>
      <c r="G209" s="160">
        <v>70</v>
      </c>
      <c r="H209" s="184"/>
      <c r="I209" s="184"/>
      <c r="J209" s="184"/>
      <c r="K209" s="184"/>
      <c r="L209" s="184"/>
      <c r="M209" s="183">
        <f t="shared" si="33"/>
        <v>0</v>
      </c>
      <c r="N209" s="183">
        <f t="shared" si="25"/>
        <v>0.23333333333333334</v>
      </c>
      <c r="O209" s="183">
        <f t="shared" si="37"/>
        <v>70</v>
      </c>
      <c r="P209" s="184"/>
      <c r="Q209" s="184"/>
      <c r="R209" s="184"/>
      <c r="S209" s="184"/>
      <c r="T209" s="184"/>
      <c r="U209" s="183"/>
      <c r="V209" s="183"/>
      <c r="W209" s="183"/>
      <c r="X209" s="184"/>
      <c r="Y209" s="184"/>
      <c r="Z209" s="184"/>
      <c r="AA209" s="184"/>
      <c r="AB209" s="184"/>
      <c r="AC209" s="183"/>
      <c r="AD209" s="183"/>
      <c r="AE209" s="183"/>
      <c r="AF209" s="184"/>
      <c r="AG209" s="184"/>
      <c r="AH209" s="184"/>
      <c r="AI209" s="184"/>
      <c r="AJ209" s="184"/>
      <c r="AK209" s="183"/>
      <c r="AL209" s="183"/>
      <c r="AM209" s="183"/>
      <c r="AN209" s="184"/>
      <c r="AO209" s="184"/>
      <c r="AP209" s="184"/>
      <c r="AQ209" s="184"/>
      <c r="AR209" s="184"/>
      <c r="AS209" s="183"/>
      <c r="AT209" s="183"/>
      <c r="AU209" s="183"/>
      <c r="AV209" s="184"/>
      <c r="AW209" s="184"/>
      <c r="AX209" s="184"/>
      <c r="AY209" s="184"/>
      <c r="AZ209" s="184"/>
      <c r="BA209" s="183">
        <f t="shared" si="26"/>
        <v>0</v>
      </c>
      <c r="BB209" s="183">
        <f t="shared" si="27"/>
        <v>0</v>
      </c>
      <c r="BC209" s="183">
        <f t="shared" si="39"/>
        <v>0</v>
      </c>
    </row>
    <row r="210" spans="2:55" s="3" customFormat="1" hidden="1" x14ac:dyDescent="0.25">
      <c r="B210" s="159"/>
      <c r="C210" s="111">
        <v>19</v>
      </c>
      <c r="D210" s="125" t="s">
        <v>61</v>
      </c>
      <c r="E210" s="126">
        <v>12</v>
      </c>
      <c r="F210" s="127">
        <f t="shared" si="34"/>
        <v>0.1</v>
      </c>
      <c r="G210" s="160">
        <v>30</v>
      </c>
      <c r="H210" s="184"/>
      <c r="I210" s="184"/>
      <c r="J210" s="184"/>
      <c r="K210" s="184"/>
      <c r="L210" s="184"/>
      <c r="M210" s="183">
        <f t="shared" si="33"/>
        <v>0</v>
      </c>
      <c r="N210" s="183">
        <f t="shared" si="25"/>
        <v>0.1</v>
      </c>
      <c r="O210" s="183">
        <f t="shared" si="37"/>
        <v>30</v>
      </c>
      <c r="P210" s="184"/>
      <c r="Q210" s="184"/>
      <c r="R210" s="184"/>
      <c r="S210" s="184"/>
      <c r="T210" s="184"/>
      <c r="U210" s="183"/>
      <c r="V210" s="183"/>
      <c r="W210" s="183"/>
      <c r="X210" s="184"/>
      <c r="Y210" s="184"/>
      <c r="Z210" s="184"/>
      <c r="AA210" s="184"/>
      <c r="AB210" s="184"/>
      <c r="AC210" s="183"/>
      <c r="AD210" s="183"/>
      <c r="AE210" s="183"/>
      <c r="AF210" s="184"/>
      <c r="AG210" s="184"/>
      <c r="AH210" s="184"/>
      <c r="AI210" s="184"/>
      <c r="AJ210" s="184"/>
      <c r="AK210" s="183"/>
      <c r="AL210" s="183"/>
      <c r="AM210" s="183"/>
      <c r="AN210" s="184"/>
      <c r="AO210" s="184"/>
      <c r="AP210" s="184"/>
      <c r="AQ210" s="184"/>
      <c r="AR210" s="184"/>
      <c r="AS210" s="183"/>
      <c r="AT210" s="183"/>
      <c r="AU210" s="183"/>
      <c r="AV210" s="184"/>
      <c r="AW210" s="184"/>
      <c r="AX210" s="184"/>
      <c r="AY210" s="184"/>
      <c r="AZ210" s="184"/>
      <c r="BA210" s="183">
        <f t="shared" si="26"/>
        <v>0</v>
      </c>
      <c r="BB210" s="183">
        <f t="shared" si="27"/>
        <v>0</v>
      </c>
      <c r="BC210" s="183">
        <f t="shared" si="39"/>
        <v>0</v>
      </c>
    </row>
    <row r="211" spans="2:55" s="3" customFormat="1" hidden="1" x14ac:dyDescent="0.25">
      <c r="B211" s="159"/>
      <c r="C211" s="111">
        <v>19</v>
      </c>
      <c r="D211" s="125" t="s">
        <v>62</v>
      </c>
      <c r="E211" s="126">
        <v>11</v>
      </c>
      <c r="F211" s="127">
        <f t="shared" si="34"/>
        <v>3.0555555555555555E-2</v>
      </c>
      <c r="G211" s="160">
        <v>10</v>
      </c>
      <c r="H211" s="184"/>
      <c r="I211" s="184"/>
      <c r="J211" s="184"/>
      <c r="K211" s="184"/>
      <c r="L211" s="184"/>
      <c r="M211" s="183">
        <f t="shared" si="33"/>
        <v>0</v>
      </c>
      <c r="N211" s="183">
        <f t="shared" si="25"/>
        <v>3.0555555555555555E-2</v>
      </c>
      <c r="O211" s="183">
        <f t="shared" si="37"/>
        <v>10</v>
      </c>
      <c r="P211" s="184"/>
      <c r="Q211" s="184"/>
      <c r="R211" s="184"/>
      <c r="S211" s="184"/>
      <c r="T211" s="184"/>
      <c r="U211" s="183"/>
      <c r="V211" s="183"/>
      <c r="W211" s="183"/>
      <c r="X211" s="184"/>
      <c r="Y211" s="184"/>
      <c r="Z211" s="184"/>
      <c r="AA211" s="184"/>
      <c r="AB211" s="184"/>
      <c r="AC211" s="183"/>
      <c r="AD211" s="183"/>
      <c r="AE211" s="183"/>
      <c r="AF211" s="184"/>
      <c r="AG211" s="184"/>
      <c r="AH211" s="184"/>
      <c r="AI211" s="184"/>
      <c r="AJ211" s="184"/>
      <c r="AK211" s="183"/>
      <c r="AL211" s="183"/>
      <c r="AM211" s="183"/>
      <c r="AN211" s="184"/>
      <c r="AO211" s="184"/>
      <c r="AP211" s="184"/>
      <c r="AQ211" s="184"/>
      <c r="AR211" s="184"/>
      <c r="AS211" s="183"/>
      <c r="AT211" s="183"/>
      <c r="AU211" s="183"/>
      <c r="AV211" s="184"/>
      <c r="AW211" s="184"/>
      <c r="AX211" s="184"/>
      <c r="AY211" s="184"/>
      <c r="AZ211" s="184"/>
      <c r="BA211" s="183">
        <f t="shared" si="26"/>
        <v>0</v>
      </c>
      <c r="BB211" s="183">
        <f t="shared" si="27"/>
        <v>0</v>
      </c>
      <c r="BC211" s="183">
        <f t="shared" si="39"/>
        <v>0</v>
      </c>
    </row>
    <row r="212" spans="2:55" s="3" customFormat="1" hidden="1" x14ac:dyDescent="0.25">
      <c r="B212" s="159"/>
      <c r="C212" s="111">
        <v>19</v>
      </c>
      <c r="D212" s="125" t="s">
        <v>66</v>
      </c>
      <c r="E212" s="126">
        <v>13</v>
      </c>
      <c r="F212" s="127">
        <f t="shared" si="34"/>
        <v>7.2222222222222215E-2</v>
      </c>
      <c r="G212" s="160">
        <v>20</v>
      </c>
      <c r="H212" s="184"/>
      <c r="I212" s="184"/>
      <c r="J212" s="184"/>
      <c r="K212" s="184"/>
      <c r="L212" s="184"/>
      <c r="M212" s="183">
        <f t="shared" si="33"/>
        <v>0</v>
      </c>
      <c r="N212" s="183">
        <f t="shared" si="25"/>
        <v>7.2222222222222215E-2</v>
      </c>
      <c r="O212" s="183">
        <f t="shared" si="37"/>
        <v>20</v>
      </c>
      <c r="P212" s="184"/>
      <c r="Q212" s="184"/>
      <c r="R212" s="184"/>
      <c r="S212" s="184"/>
      <c r="T212" s="184"/>
      <c r="U212" s="183"/>
      <c r="V212" s="183"/>
      <c r="W212" s="183"/>
      <c r="X212" s="184"/>
      <c r="Y212" s="184"/>
      <c r="Z212" s="184"/>
      <c r="AA212" s="184"/>
      <c r="AB212" s="184"/>
      <c r="AC212" s="183"/>
      <c r="AD212" s="183"/>
      <c r="AE212" s="183"/>
      <c r="AF212" s="184"/>
      <c r="AG212" s="184"/>
      <c r="AH212" s="184"/>
      <c r="AI212" s="184"/>
      <c r="AJ212" s="184"/>
      <c r="AK212" s="183"/>
      <c r="AL212" s="183"/>
      <c r="AM212" s="183"/>
      <c r="AN212" s="184"/>
      <c r="AO212" s="184"/>
      <c r="AP212" s="184"/>
      <c r="AQ212" s="184"/>
      <c r="AR212" s="184"/>
      <c r="AS212" s="183"/>
      <c r="AT212" s="183"/>
      <c r="AU212" s="183"/>
      <c r="AV212" s="184"/>
      <c r="AW212" s="184"/>
      <c r="AX212" s="184"/>
      <c r="AY212" s="184"/>
      <c r="AZ212" s="184"/>
      <c r="BA212" s="183">
        <f t="shared" si="26"/>
        <v>0</v>
      </c>
      <c r="BB212" s="183">
        <f t="shared" si="27"/>
        <v>0</v>
      </c>
      <c r="BC212" s="183">
        <f t="shared" si="39"/>
        <v>0</v>
      </c>
    </row>
    <row r="213" spans="2:55" s="3" customFormat="1" ht="22.5" hidden="1" x14ac:dyDescent="0.25">
      <c r="B213" s="157"/>
      <c r="C213" s="113">
        <v>20</v>
      </c>
      <c r="D213" s="114" t="s">
        <v>211</v>
      </c>
      <c r="E213" s="115">
        <v>333</v>
      </c>
      <c r="F213" s="116">
        <f t="shared" ref="F213:F228" si="40">E213*G213/3600</f>
        <v>1.1100000000000001</v>
      </c>
      <c r="G213" s="158">
        <v>12</v>
      </c>
      <c r="H213" s="184"/>
      <c r="I213" s="184"/>
      <c r="J213" s="184"/>
      <c r="K213" s="184"/>
      <c r="L213" s="184"/>
      <c r="M213" s="183">
        <f t="shared" si="33"/>
        <v>0</v>
      </c>
      <c r="N213" s="183">
        <f t="shared" si="25"/>
        <v>1.1100000000000001</v>
      </c>
      <c r="O213" s="183">
        <f t="shared" si="37"/>
        <v>12</v>
      </c>
      <c r="P213" s="184"/>
      <c r="Q213" s="184"/>
      <c r="R213" s="184"/>
      <c r="S213" s="184"/>
      <c r="T213" s="184"/>
      <c r="U213" s="183"/>
      <c r="V213" s="183"/>
      <c r="W213" s="183"/>
      <c r="X213" s="184"/>
      <c r="Y213" s="184"/>
      <c r="Z213" s="184"/>
      <c r="AA213" s="184"/>
      <c r="AB213" s="184"/>
      <c r="AC213" s="183"/>
      <c r="AD213" s="183"/>
      <c r="AE213" s="183"/>
      <c r="AF213" s="184"/>
      <c r="AG213" s="184"/>
      <c r="AH213" s="184"/>
      <c r="AI213" s="184"/>
      <c r="AJ213" s="184"/>
      <c r="AK213" s="183"/>
      <c r="AL213" s="183"/>
      <c r="AM213" s="183"/>
      <c r="AN213" s="184"/>
      <c r="AO213" s="184"/>
      <c r="AP213" s="184"/>
      <c r="AQ213" s="184"/>
      <c r="AR213" s="184"/>
      <c r="AS213" s="183"/>
      <c r="AT213" s="183"/>
      <c r="AU213" s="183"/>
      <c r="AV213" s="184"/>
      <c r="AW213" s="184"/>
      <c r="AX213" s="184"/>
      <c r="AY213" s="184"/>
      <c r="AZ213" s="184"/>
      <c r="BA213" s="183">
        <f t="shared" si="26"/>
        <v>0</v>
      </c>
      <c r="BB213" s="183">
        <f t="shared" si="27"/>
        <v>0</v>
      </c>
      <c r="BC213" s="183">
        <f t="shared" si="39"/>
        <v>0</v>
      </c>
    </row>
    <row r="214" spans="2:55" s="3" customFormat="1" ht="21.75" hidden="1" customHeight="1" x14ac:dyDescent="0.25">
      <c r="B214" s="157"/>
      <c r="C214" s="113">
        <v>20</v>
      </c>
      <c r="D214" s="114" t="s">
        <v>225</v>
      </c>
      <c r="E214" s="115">
        <v>333</v>
      </c>
      <c r="F214" s="116">
        <f t="shared" si="40"/>
        <v>6.66</v>
      </c>
      <c r="G214" s="158">
        <v>72</v>
      </c>
      <c r="H214" s="184"/>
      <c r="I214" s="184"/>
      <c r="J214" s="184"/>
      <c r="K214" s="184"/>
      <c r="L214" s="184"/>
      <c r="M214" s="183">
        <f t="shared" si="33"/>
        <v>0</v>
      </c>
      <c r="N214" s="183">
        <f t="shared" si="25"/>
        <v>6.66</v>
      </c>
      <c r="O214" s="183">
        <f t="shared" si="37"/>
        <v>72</v>
      </c>
      <c r="P214" s="184"/>
      <c r="Q214" s="184"/>
      <c r="R214" s="184"/>
      <c r="S214" s="184"/>
      <c r="T214" s="184"/>
      <c r="U214" s="183"/>
      <c r="V214" s="183"/>
      <c r="W214" s="183"/>
      <c r="X214" s="184"/>
      <c r="Y214" s="184"/>
      <c r="Z214" s="184"/>
      <c r="AA214" s="184"/>
      <c r="AB214" s="184"/>
      <c r="AC214" s="183"/>
      <c r="AD214" s="183"/>
      <c r="AE214" s="183"/>
      <c r="AF214" s="184"/>
      <c r="AG214" s="184"/>
      <c r="AH214" s="184"/>
      <c r="AI214" s="184"/>
      <c r="AJ214" s="184"/>
      <c r="AK214" s="183"/>
      <c r="AL214" s="183"/>
      <c r="AM214" s="183"/>
      <c r="AN214" s="184"/>
      <c r="AO214" s="184"/>
      <c r="AP214" s="184"/>
      <c r="AQ214" s="184"/>
      <c r="AR214" s="184"/>
      <c r="AS214" s="183"/>
      <c r="AT214" s="183"/>
      <c r="AU214" s="183"/>
      <c r="AV214" s="184"/>
      <c r="AW214" s="184"/>
      <c r="AX214" s="184"/>
      <c r="AY214" s="184"/>
      <c r="AZ214" s="184"/>
      <c r="BA214" s="183">
        <f t="shared" si="26"/>
        <v>0</v>
      </c>
      <c r="BB214" s="183">
        <f t="shared" si="27"/>
        <v>0</v>
      </c>
      <c r="BC214" s="183">
        <f t="shared" si="39"/>
        <v>0</v>
      </c>
    </row>
    <row r="215" spans="2:55" s="3" customFormat="1" ht="21" hidden="1" customHeight="1" x14ac:dyDescent="0.25">
      <c r="B215" s="159"/>
      <c r="C215" s="111">
        <v>20</v>
      </c>
      <c r="D215" s="125" t="s">
        <v>212</v>
      </c>
      <c r="E215" s="126">
        <v>953</v>
      </c>
      <c r="F215" s="127">
        <f t="shared" si="40"/>
        <v>3.1766666666666667</v>
      </c>
      <c r="G215" s="160">
        <v>12</v>
      </c>
      <c r="H215" s="184"/>
      <c r="I215" s="184"/>
      <c r="J215" s="184"/>
      <c r="K215" s="184"/>
      <c r="L215" s="184"/>
      <c r="M215" s="183">
        <f t="shared" si="33"/>
        <v>0</v>
      </c>
      <c r="N215" s="183">
        <f t="shared" si="25"/>
        <v>3.1766666666666667</v>
      </c>
      <c r="O215" s="183">
        <f t="shared" si="37"/>
        <v>12</v>
      </c>
      <c r="P215" s="184"/>
      <c r="Q215" s="184"/>
      <c r="R215" s="184"/>
      <c r="S215" s="184"/>
      <c r="T215" s="184"/>
      <c r="U215" s="183"/>
      <c r="V215" s="183"/>
      <c r="W215" s="183"/>
      <c r="X215" s="184"/>
      <c r="Y215" s="184"/>
      <c r="Z215" s="184"/>
      <c r="AA215" s="184"/>
      <c r="AB215" s="184"/>
      <c r="AC215" s="183"/>
      <c r="AD215" s="183"/>
      <c r="AE215" s="183"/>
      <c r="AF215" s="184"/>
      <c r="AG215" s="184"/>
      <c r="AH215" s="184"/>
      <c r="AI215" s="184"/>
      <c r="AJ215" s="184"/>
      <c r="AK215" s="183"/>
      <c r="AL215" s="183"/>
      <c r="AM215" s="183"/>
      <c r="AN215" s="184"/>
      <c r="AO215" s="184"/>
      <c r="AP215" s="184"/>
      <c r="AQ215" s="184"/>
      <c r="AR215" s="184"/>
      <c r="AS215" s="183"/>
      <c r="AT215" s="183"/>
      <c r="AU215" s="183"/>
      <c r="AV215" s="184"/>
      <c r="AW215" s="184"/>
      <c r="AX215" s="184"/>
      <c r="AY215" s="184"/>
      <c r="AZ215" s="184"/>
      <c r="BA215" s="183">
        <f t="shared" si="26"/>
        <v>0</v>
      </c>
      <c r="BB215" s="183">
        <f t="shared" si="27"/>
        <v>0</v>
      </c>
      <c r="BC215" s="183">
        <f t="shared" si="39"/>
        <v>0</v>
      </c>
    </row>
    <row r="216" spans="2:55" s="3" customFormat="1" ht="21.75" hidden="1" customHeight="1" x14ac:dyDescent="0.25">
      <c r="B216" s="159"/>
      <c r="C216" s="111">
        <v>20</v>
      </c>
      <c r="D216" s="125" t="s">
        <v>213</v>
      </c>
      <c r="E216" s="126">
        <v>810</v>
      </c>
      <c r="F216" s="127">
        <f t="shared" si="40"/>
        <v>8.1</v>
      </c>
      <c r="G216" s="160">
        <v>36</v>
      </c>
      <c r="H216" s="184"/>
      <c r="I216" s="184"/>
      <c r="J216" s="184"/>
      <c r="K216" s="184"/>
      <c r="L216" s="184"/>
      <c r="M216" s="183">
        <f t="shared" si="33"/>
        <v>0</v>
      </c>
      <c r="N216" s="183">
        <f t="shared" si="25"/>
        <v>8.1</v>
      </c>
      <c r="O216" s="183">
        <f t="shared" si="37"/>
        <v>36</v>
      </c>
      <c r="P216" s="184"/>
      <c r="Q216" s="184"/>
      <c r="R216" s="184"/>
      <c r="S216" s="184"/>
      <c r="T216" s="184"/>
      <c r="U216" s="183"/>
      <c r="V216" s="183"/>
      <c r="W216" s="183"/>
      <c r="X216" s="184"/>
      <c r="Y216" s="184"/>
      <c r="Z216" s="184"/>
      <c r="AA216" s="184"/>
      <c r="AB216" s="184"/>
      <c r="AC216" s="183"/>
      <c r="AD216" s="183"/>
      <c r="AE216" s="183"/>
      <c r="AF216" s="184"/>
      <c r="AG216" s="184"/>
      <c r="AH216" s="184"/>
      <c r="AI216" s="184"/>
      <c r="AJ216" s="184"/>
      <c r="AK216" s="183"/>
      <c r="AL216" s="183"/>
      <c r="AM216" s="183"/>
      <c r="AN216" s="184"/>
      <c r="AO216" s="184"/>
      <c r="AP216" s="184"/>
      <c r="AQ216" s="184"/>
      <c r="AR216" s="184"/>
      <c r="AS216" s="183"/>
      <c r="AT216" s="183"/>
      <c r="AU216" s="183"/>
      <c r="AV216" s="184"/>
      <c r="AW216" s="184"/>
      <c r="AX216" s="184"/>
      <c r="AY216" s="184"/>
      <c r="AZ216" s="184"/>
      <c r="BA216" s="183">
        <f t="shared" si="26"/>
        <v>0</v>
      </c>
      <c r="BB216" s="183">
        <f t="shared" si="27"/>
        <v>0</v>
      </c>
      <c r="BC216" s="183">
        <f t="shared" si="39"/>
        <v>0</v>
      </c>
    </row>
    <row r="217" spans="2:55" s="3" customFormat="1" ht="21.75" hidden="1" customHeight="1" x14ac:dyDescent="0.25">
      <c r="B217" s="159"/>
      <c r="C217" s="111">
        <v>20</v>
      </c>
      <c r="D217" s="125" t="s">
        <v>214</v>
      </c>
      <c r="E217" s="126">
        <v>891</v>
      </c>
      <c r="F217" s="127">
        <f t="shared" si="40"/>
        <v>8.91</v>
      </c>
      <c r="G217" s="160">
        <v>36</v>
      </c>
      <c r="H217" s="184"/>
      <c r="I217" s="184"/>
      <c r="J217" s="184"/>
      <c r="K217" s="184"/>
      <c r="L217" s="184"/>
      <c r="M217" s="183">
        <f t="shared" si="33"/>
        <v>0</v>
      </c>
      <c r="N217" s="183">
        <f t="shared" si="25"/>
        <v>8.91</v>
      </c>
      <c r="O217" s="183">
        <f t="shared" si="37"/>
        <v>36</v>
      </c>
      <c r="P217" s="184"/>
      <c r="Q217" s="184"/>
      <c r="R217" s="184"/>
      <c r="S217" s="184"/>
      <c r="T217" s="184"/>
      <c r="U217" s="183"/>
      <c r="V217" s="183"/>
      <c r="W217" s="183"/>
      <c r="X217" s="184"/>
      <c r="Y217" s="184"/>
      <c r="Z217" s="184"/>
      <c r="AA217" s="184"/>
      <c r="AB217" s="184"/>
      <c r="AC217" s="183"/>
      <c r="AD217" s="183"/>
      <c r="AE217" s="183"/>
      <c r="AF217" s="184"/>
      <c r="AG217" s="184"/>
      <c r="AH217" s="184"/>
      <c r="AI217" s="184"/>
      <c r="AJ217" s="184"/>
      <c r="AK217" s="183"/>
      <c r="AL217" s="183"/>
      <c r="AM217" s="183"/>
      <c r="AN217" s="184"/>
      <c r="AO217" s="184"/>
      <c r="AP217" s="184"/>
      <c r="AQ217" s="184"/>
      <c r="AR217" s="184"/>
      <c r="AS217" s="183"/>
      <c r="AT217" s="183"/>
      <c r="AU217" s="183"/>
      <c r="AV217" s="184"/>
      <c r="AW217" s="184"/>
      <c r="AX217" s="184"/>
      <c r="AY217" s="184"/>
      <c r="AZ217" s="184"/>
      <c r="BA217" s="183">
        <f t="shared" si="26"/>
        <v>0</v>
      </c>
      <c r="BB217" s="183">
        <f t="shared" si="27"/>
        <v>0</v>
      </c>
      <c r="BC217" s="183">
        <f t="shared" si="39"/>
        <v>0</v>
      </c>
    </row>
    <row r="218" spans="2:55" s="3" customFormat="1" ht="21.75" hidden="1" customHeight="1" x14ac:dyDescent="0.25">
      <c r="B218" s="159"/>
      <c r="C218" s="111">
        <v>20</v>
      </c>
      <c r="D218" s="125" t="s">
        <v>215</v>
      </c>
      <c r="E218" s="126">
        <v>923</v>
      </c>
      <c r="F218" s="127">
        <f t="shared" si="40"/>
        <v>3.0766666666666667</v>
      </c>
      <c r="G218" s="160">
        <v>12</v>
      </c>
      <c r="H218" s="184"/>
      <c r="I218" s="184"/>
      <c r="J218" s="184"/>
      <c r="K218" s="184"/>
      <c r="L218" s="184"/>
      <c r="M218" s="183">
        <f t="shared" si="33"/>
        <v>0</v>
      </c>
      <c r="N218" s="183">
        <f t="shared" si="25"/>
        <v>3.0766666666666667</v>
      </c>
      <c r="O218" s="183">
        <f t="shared" si="37"/>
        <v>12</v>
      </c>
      <c r="P218" s="184"/>
      <c r="Q218" s="184"/>
      <c r="R218" s="184"/>
      <c r="S218" s="184"/>
      <c r="T218" s="184"/>
      <c r="U218" s="183"/>
      <c r="V218" s="183"/>
      <c r="W218" s="183"/>
      <c r="X218" s="184"/>
      <c r="Y218" s="184"/>
      <c r="Z218" s="184"/>
      <c r="AA218" s="184"/>
      <c r="AB218" s="184"/>
      <c r="AC218" s="183"/>
      <c r="AD218" s="183"/>
      <c r="AE218" s="183"/>
      <c r="AF218" s="184"/>
      <c r="AG218" s="184"/>
      <c r="AH218" s="184"/>
      <c r="AI218" s="184"/>
      <c r="AJ218" s="184"/>
      <c r="AK218" s="183"/>
      <c r="AL218" s="183"/>
      <c r="AM218" s="183"/>
      <c r="AN218" s="184"/>
      <c r="AO218" s="184"/>
      <c r="AP218" s="184"/>
      <c r="AQ218" s="184"/>
      <c r="AR218" s="184"/>
      <c r="AS218" s="183"/>
      <c r="AT218" s="183"/>
      <c r="AU218" s="183"/>
      <c r="AV218" s="184"/>
      <c r="AW218" s="184"/>
      <c r="AX218" s="184"/>
      <c r="AY218" s="184"/>
      <c r="AZ218" s="184"/>
      <c r="BA218" s="183">
        <f t="shared" si="26"/>
        <v>0</v>
      </c>
      <c r="BB218" s="183">
        <f t="shared" si="27"/>
        <v>0</v>
      </c>
      <c r="BC218" s="183">
        <f t="shared" si="39"/>
        <v>0</v>
      </c>
    </row>
    <row r="219" spans="2:55" s="3" customFormat="1" ht="22.5" hidden="1" x14ac:dyDescent="0.25">
      <c r="B219" s="159"/>
      <c r="C219" s="111">
        <v>20</v>
      </c>
      <c r="D219" s="125" t="s">
        <v>216</v>
      </c>
      <c r="E219" s="126">
        <v>1666</v>
      </c>
      <c r="F219" s="127">
        <f t="shared" si="40"/>
        <v>11.106666666666667</v>
      </c>
      <c r="G219" s="160">
        <v>24</v>
      </c>
      <c r="H219" s="184"/>
      <c r="I219" s="184"/>
      <c r="J219" s="184"/>
      <c r="K219" s="184"/>
      <c r="L219" s="184"/>
      <c r="M219" s="183">
        <f t="shared" si="33"/>
        <v>0</v>
      </c>
      <c r="N219" s="183">
        <f t="shared" si="25"/>
        <v>11.106666666666667</v>
      </c>
      <c r="O219" s="183">
        <f t="shared" si="37"/>
        <v>24</v>
      </c>
      <c r="P219" s="184"/>
      <c r="Q219" s="184"/>
      <c r="R219" s="184"/>
      <c r="S219" s="184"/>
      <c r="T219" s="184"/>
      <c r="U219" s="183"/>
      <c r="V219" s="183"/>
      <c r="W219" s="183"/>
      <c r="X219" s="184"/>
      <c r="Y219" s="184"/>
      <c r="Z219" s="184"/>
      <c r="AA219" s="184"/>
      <c r="AB219" s="184"/>
      <c r="AC219" s="183"/>
      <c r="AD219" s="183"/>
      <c r="AE219" s="183"/>
      <c r="AF219" s="184"/>
      <c r="AG219" s="184"/>
      <c r="AH219" s="184"/>
      <c r="AI219" s="184"/>
      <c r="AJ219" s="184"/>
      <c r="AK219" s="183"/>
      <c r="AL219" s="183"/>
      <c r="AM219" s="183"/>
      <c r="AN219" s="184"/>
      <c r="AO219" s="184"/>
      <c r="AP219" s="184"/>
      <c r="AQ219" s="184"/>
      <c r="AR219" s="184"/>
      <c r="AS219" s="183"/>
      <c r="AT219" s="183"/>
      <c r="AU219" s="183"/>
      <c r="AV219" s="184"/>
      <c r="AW219" s="184"/>
      <c r="AX219" s="184"/>
      <c r="AY219" s="184"/>
      <c r="AZ219" s="184"/>
      <c r="BA219" s="183">
        <f t="shared" si="26"/>
        <v>0</v>
      </c>
      <c r="BB219" s="183">
        <f t="shared" si="27"/>
        <v>0</v>
      </c>
      <c r="BC219" s="183">
        <f t="shared" si="39"/>
        <v>0</v>
      </c>
    </row>
    <row r="220" spans="2:55" s="3" customFormat="1" ht="22.5" hidden="1" x14ac:dyDescent="0.25">
      <c r="B220" s="157"/>
      <c r="C220" s="113">
        <v>20</v>
      </c>
      <c r="D220" s="114" t="s">
        <v>226</v>
      </c>
      <c r="E220" s="115">
        <v>408</v>
      </c>
      <c r="F220" s="116">
        <f t="shared" ref="F220" si="41">E220*G220/3600</f>
        <v>1.36</v>
      </c>
      <c r="G220" s="158">
        <v>12</v>
      </c>
      <c r="H220" s="184"/>
      <c r="I220" s="184"/>
      <c r="J220" s="184"/>
      <c r="K220" s="184"/>
      <c r="L220" s="184"/>
      <c r="M220" s="183">
        <f t="shared" si="33"/>
        <v>0</v>
      </c>
      <c r="N220" s="183">
        <f t="shared" si="25"/>
        <v>1.36</v>
      </c>
      <c r="O220" s="183">
        <f t="shared" si="37"/>
        <v>12</v>
      </c>
      <c r="P220" s="184"/>
      <c r="Q220" s="184"/>
      <c r="R220" s="184"/>
      <c r="S220" s="184"/>
      <c r="T220" s="184"/>
      <c r="U220" s="183"/>
      <c r="V220" s="183"/>
      <c r="W220" s="183"/>
      <c r="X220" s="184"/>
      <c r="Y220" s="184"/>
      <c r="Z220" s="184"/>
      <c r="AA220" s="184"/>
      <c r="AB220" s="184"/>
      <c r="AC220" s="183"/>
      <c r="AD220" s="183"/>
      <c r="AE220" s="183"/>
      <c r="AF220" s="184"/>
      <c r="AG220" s="184"/>
      <c r="AH220" s="184"/>
      <c r="AI220" s="184"/>
      <c r="AJ220" s="184"/>
      <c r="AK220" s="183"/>
      <c r="AL220" s="183"/>
      <c r="AM220" s="183"/>
      <c r="AN220" s="184"/>
      <c r="AO220" s="184"/>
      <c r="AP220" s="184"/>
      <c r="AQ220" s="184"/>
      <c r="AR220" s="184"/>
      <c r="AS220" s="183"/>
      <c r="AT220" s="183"/>
      <c r="AU220" s="183"/>
      <c r="AV220" s="184"/>
      <c r="AW220" s="184"/>
      <c r="AX220" s="184"/>
      <c r="AY220" s="184"/>
      <c r="AZ220" s="184"/>
      <c r="BA220" s="183">
        <f t="shared" si="26"/>
        <v>0</v>
      </c>
      <c r="BB220" s="183">
        <f t="shared" si="27"/>
        <v>0</v>
      </c>
      <c r="BC220" s="183">
        <f t="shared" si="39"/>
        <v>0</v>
      </c>
    </row>
    <row r="221" spans="2:55" s="3" customFormat="1" ht="21" hidden="1" customHeight="1" x14ac:dyDescent="0.25">
      <c r="B221" s="157"/>
      <c r="C221" s="113">
        <v>20</v>
      </c>
      <c r="D221" s="114" t="s">
        <v>227</v>
      </c>
      <c r="E221" s="115">
        <v>333</v>
      </c>
      <c r="F221" s="116">
        <f t="shared" si="40"/>
        <v>1.1100000000000001</v>
      </c>
      <c r="G221" s="158">
        <v>12</v>
      </c>
      <c r="H221" s="184"/>
      <c r="I221" s="184"/>
      <c r="J221" s="184"/>
      <c r="K221" s="184"/>
      <c r="L221" s="184"/>
      <c r="M221" s="183">
        <f t="shared" si="33"/>
        <v>0</v>
      </c>
      <c r="N221" s="183">
        <f t="shared" si="25"/>
        <v>1.1100000000000001</v>
      </c>
      <c r="O221" s="183">
        <f t="shared" si="37"/>
        <v>12</v>
      </c>
      <c r="P221" s="184"/>
      <c r="Q221" s="184"/>
      <c r="R221" s="184"/>
      <c r="S221" s="184"/>
      <c r="T221" s="184"/>
      <c r="U221" s="183"/>
      <c r="V221" s="183"/>
      <c r="W221" s="183"/>
      <c r="X221" s="184"/>
      <c r="Y221" s="184"/>
      <c r="Z221" s="184"/>
      <c r="AA221" s="184"/>
      <c r="AB221" s="184"/>
      <c r="AC221" s="183"/>
      <c r="AD221" s="183"/>
      <c r="AE221" s="183"/>
      <c r="AF221" s="184"/>
      <c r="AG221" s="184"/>
      <c r="AH221" s="184"/>
      <c r="AI221" s="184"/>
      <c r="AJ221" s="184"/>
      <c r="AK221" s="183"/>
      <c r="AL221" s="183"/>
      <c r="AM221" s="183"/>
      <c r="AN221" s="184"/>
      <c r="AO221" s="184"/>
      <c r="AP221" s="184"/>
      <c r="AQ221" s="184"/>
      <c r="AR221" s="184"/>
      <c r="AS221" s="183"/>
      <c r="AT221" s="183"/>
      <c r="AU221" s="183"/>
      <c r="AV221" s="184"/>
      <c r="AW221" s="184"/>
      <c r="AX221" s="184"/>
      <c r="AY221" s="184"/>
      <c r="AZ221" s="184"/>
      <c r="BA221" s="183">
        <f t="shared" si="26"/>
        <v>0</v>
      </c>
      <c r="BB221" s="183">
        <f t="shared" si="27"/>
        <v>0</v>
      </c>
      <c r="BC221" s="183">
        <f t="shared" si="39"/>
        <v>0</v>
      </c>
    </row>
    <row r="222" spans="2:55" s="3" customFormat="1" hidden="1" x14ac:dyDescent="0.25">
      <c r="B222" s="159"/>
      <c r="C222" s="111">
        <v>18</v>
      </c>
      <c r="D222" s="125" t="s">
        <v>217</v>
      </c>
      <c r="E222" s="126">
        <v>6</v>
      </c>
      <c r="F222" s="127">
        <f t="shared" si="40"/>
        <v>1.6666666666666666E-2</v>
      </c>
      <c r="G222" s="160">
        <v>10</v>
      </c>
      <c r="H222" s="184"/>
      <c r="I222" s="184"/>
      <c r="J222" s="184"/>
      <c r="K222" s="184"/>
      <c r="L222" s="184"/>
      <c r="M222" s="183">
        <f t="shared" si="33"/>
        <v>0</v>
      </c>
      <c r="N222" s="183">
        <f t="shared" si="25"/>
        <v>1.6666666666666666E-2</v>
      </c>
      <c r="O222" s="183">
        <f t="shared" si="37"/>
        <v>10</v>
      </c>
      <c r="P222" s="184"/>
      <c r="Q222" s="184"/>
      <c r="R222" s="184"/>
      <c r="S222" s="184"/>
      <c r="T222" s="184"/>
      <c r="U222" s="183"/>
      <c r="V222" s="183"/>
      <c r="W222" s="183"/>
      <c r="X222" s="184"/>
      <c r="Y222" s="184"/>
      <c r="Z222" s="184"/>
      <c r="AA222" s="184"/>
      <c r="AB222" s="184"/>
      <c r="AC222" s="183"/>
      <c r="AD222" s="183"/>
      <c r="AE222" s="183"/>
      <c r="AF222" s="184"/>
      <c r="AG222" s="184"/>
      <c r="AH222" s="184"/>
      <c r="AI222" s="184"/>
      <c r="AJ222" s="184"/>
      <c r="AK222" s="183"/>
      <c r="AL222" s="183"/>
      <c r="AM222" s="183"/>
      <c r="AN222" s="184"/>
      <c r="AO222" s="184"/>
      <c r="AP222" s="184"/>
      <c r="AQ222" s="184"/>
      <c r="AR222" s="184"/>
      <c r="AS222" s="183"/>
      <c r="AT222" s="183"/>
      <c r="AU222" s="183"/>
      <c r="AV222" s="184"/>
      <c r="AW222" s="184"/>
      <c r="AX222" s="184"/>
      <c r="AY222" s="184"/>
      <c r="AZ222" s="184"/>
      <c r="BA222" s="183">
        <f t="shared" si="26"/>
        <v>0</v>
      </c>
      <c r="BB222" s="183">
        <f t="shared" si="27"/>
        <v>0</v>
      </c>
      <c r="BC222" s="183">
        <f t="shared" si="39"/>
        <v>0</v>
      </c>
    </row>
    <row r="223" spans="2:55" s="3" customFormat="1" hidden="1" x14ac:dyDescent="0.25">
      <c r="B223" s="159"/>
      <c r="C223" s="111">
        <v>18</v>
      </c>
      <c r="D223" s="125" t="s">
        <v>218</v>
      </c>
      <c r="E223" s="126">
        <v>4</v>
      </c>
      <c r="F223" s="127">
        <f t="shared" si="40"/>
        <v>1.1111111111111112E-2</v>
      </c>
      <c r="G223" s="160">
        <v>10</v>
      </c>
      <c r="H223" s="184"/>
      <c r="I223" s="184"/>
      <c r="J223" s="184"/>
      <c r="K223" s="184"/>
      <c r="L223" s="184"/>
      <c r="M223" s="183">
        <f t="shared" si="33"/>
        <v>0</v>
      </c>
      <c r="N223" s="183">
        <f t="shared" si="25"/>
        <v>1.1111111111111112E-2</v>
      </c>
      <c r="O223" s="183">
        <f t="shared" si="37"/>
        <v>10</v>
      </c>
      <c r="P223" s="184"/>
      <c r="Q223" s="184"/>
      <c r="R223" s="184"/>
      <c r="S223" s="184"/>
      <c r="T223" s="184"/>
      <c r="U223" s="183"/>
      <c r="V223" s="183"/>
      <c r="W223" s="183"/>
      <c r="X223" s="184"/>
      <c r="Y223" s="184"/>
      <c r="Z223" s="184"/>
      <c r="AA223" s="184"/>
      <c r="AB223" s="184"/>
      <c r="AC223" s="183"/>
      <c r="AD223" s="183"/>
      <c r="AE223" s="183"/>
      <c r="AF223" s="184"/>
      <c r="AG223" s="184"/>
      <c r="AH223" s="184"/>
      <c r="AI223" s="184"/>
      <c r="AJ223" s="184"/>
      <c r="AK223" s="183"/>
      <c r="AL223" s="183"/>
      <c r="AM223" s="183"/>
      <c r="AN223" s="184"/>
      <c r="AO223" s="184"/>
      <c r="AP223" s="184"/>
      <c r="AQ223" s="184"/>
      <c r="AR223" s="184"/>
      <c r="AS223" s="183"/>
      <c r="AT223" s="183"/>
      <c r="AU223" s="183"/>
      <c r="AV223" s="184"/>
      <c r="AW223" s="184"/>
      <c r="AX223" s="184"/>
      <c r="AY223" s="184"/>
      <c r="AZ223" s="184"/>
      <c r="BA223" s="183">
        <f t="shared" si="26"/>
        <v>0</v>
      </c>
      <c r="BB223" s="183">
        <f t="shared" si="27"/>
        <v>0</v>
      </c>
      <c r="BC223" s="183">
        <f t="shared" si="39"/>
        <v>0</v>
      </c>
    </row>
    <row r="224" spans="2:55" s="3" customFormat="1" hidden="1" x14ac:dyDescent="0.25">
      <c r="B224" s="159"/>
      <c r="C224" s="111">
        <v>18</v>
      </c>
      <c r="D224" s="125" t="s">
        <v>219</v>
      </c>
      <c r="E224" s="126">
        <v>6</v>
      </c>
      <c r="F224" s="127">
        <f t="shared" si="40"/>
        <v>1.6666666666666666E-2</v>
      </c>
      <c r="G224" s="160">
        <v>10</v>
      </c>
      <c r="H224" s="184"/>
      <c r="I224" s="184"/>
      <c r="J224" s="184"/>
      <c r="K224" s="184"/>
      <c r="L224" s="184"/>
      <c r="M224" s="183">
        <f t="shared" si="33"/>
        <v>0</v>
      </c>
      <c r="N224" s="183">
        <f t="shared" si="25"/>
        <v>1.6666666666666666E-2</v>
      </c>
      <c r="O224" s="183">
        <f t="shared" si="37"/>
        <v>10</v>
      </c>
      <c r="P224" s="184"/>
      <c r="Q224" s="184"/>
      <c r="R224" s="184"/>
      <c r="S224" s="184"/>
      <c r="T224" s="184"/>
      <c r="U224" s="183"/>
      <c r="V224" s="183"/>
      <c r="W224" s="183"/>
      <c r="X224" s="184"/>
      <c r="Y224" s="184"/>
      <c r="Z224" s="184"/>
      <c r="AA224" s="184"/>
      <c r="AB224" s="184"/>
      <c r="AC224" s="183"/>
      <c r="AD224" s="183"/>
      <c r="AE224" s="183"/>
      <c r="AF224" s="184"/>
      <c r="AG224" s="184"/>
      <c r="AH224" s="184"/>
      <c r="AI224" s="184"/>
      <c r="AJ224" s="184"/>
      <c r="AK224" s="183"/>
      <c r="AL224" s="183"/>
      <c r="AM224" s="183"/>
      <c r="AN224" s="184"/>
      <c r="AO224" s="184"/>
      <c r="AP224" s="184"/>
      <c r="AQ224" s="184"/>
      <c r="AR224" s="184"/>
      <c r="AS224" s="183"/>
      <c r="AT224" s="183"/>
      <c r="AU224" s="183"/>
      <c r="AV224" s="184"/>
      <c r="AW224" s="184"/>
      <c r="AX224" s="184"/>
      <c r="AY224" s="184"/>
      <c r="AZ224" s="184"/>
      <c r="BA224" s="183">
        <f t="shared" si="26"/>
        <v>0</v>
      </c>
      <c r="BB224" s="183">
        <f t="shared" si="27"/>
        <v>0</v>
      </c>
      <c r="BC224" s="183">
        <f t="shared" si="39"/>
        <v>0</v>
      </c>
    </row>
    <row r="225" spans="2:55" s="3" customFormat="1" hidden="1" x14ac:dyDescent="0.25">
      <c r="B225" s="159"/>
      <c r="C225" s="111">
        <v>18</v>
      </c>
      <c r="D225" s="125" t="s">
        <v>220</v>
      </c>
      <c r="E225" s="126">
        <v>4</v>
      </c>
      <c r="F225" s="127">
        <f t="shared" si="40"/>
        <v>1.1111111111111112E-2</v>
      </c>
      <c r="G225" s="160">
        <v>10</v>
      </c>
      <c r="H225" s="184"/>
      <c r="I225" s="184"/>
      <c r="J225" s="184"/>
      <c r="K225" s="184"/>
      <c r="L225" s="184"/>
      <c r="M225" s="183">
        <f t="shared" si="33"/>
        <v>0</v>
      </c>
      <c r="N225" s="183">
        <f t="shared" si="25"/>
        <v>1.1111111111111112E-2</v>
      </c>
      <c r="O225" s="183">
        <f t="shared" si="37"/>
        <v>10</v>
      </c>
      <c r="P225" s="184"/>
      <c r="Q225" s="184"/>
      <c r="R225" s="184"/>
      <c r="S225" s="184"/>
      <c r="T225" s="184"/>
      <c r="U225" s="183"/>
      <c r="V225" s="183"/>
      <c r="W225" s="183"/>
      <c r="X225" s="184"/>
      <c r="Y225" s="184"/>
      <c r="Z225" s="184"/>
      <c r="AA225" s="184"/>
      <c r="AB225" s="184"/>
      <c r="AC225" s="183"/>
      <c r="AD225" s="183"/>
      <c r="AE225" s="183"/>
      <c r="AF225" s="184"/>
      <c r="AG225" s="184"/>
      <c r="AH225" s="184"/>
      <c r="AI225" s="184"/>
      <c r="AJ225" s="184"/>
      <c r="AK225" s="183"/>
      <c r="AL225" s="183"/>
      <c r="AM225" s="183"/>
      <c r="AN225" s="184"/>
      <c r="AO225" s="184"/>
      <c r="AP225" s="184"/>
      <c r="AQ225" s="184"/>
      <c r="AR225" s="184"/>
      <c r="AS225" s="183"/>
      <c r="AT225" s="183"/>
      <c r="AU225" s="183"/>
      <c r="AV225" s="184"/>
      <c r="AW225" s="184"/>
      <c r="AX225" s="184"/>
      <c r="AY225" s="184"/>
      <c r="AZ225" s="184"/>
      <c r="BA225" s="183">
        <f t="shared" si="26"/>
        <v>0</v>
      </c>
      <c r="BB225" s="183">
        <f t="shared" si="27"/>
        <v>0</v>
      </c>
      <c r="BC225" s="183">
        <f t="shared" si="39"/>
        <v>0</v>
      </c>
    </row>
    <row r="226" spans="2:55" s="3" customFormat="1" hidden="1" x14ac:dyDescent="0.25">
      <c r="B226" s="159"/>
      <c r="C226" s="111">
        <v>18</v>
      </c>
      <c r="D226" s="125" t="s">
        <v>221</v>
      </c>
      <c r="E226" s="126">
        <v>36</v>
      </c>
      <c r="F226" s="127">
        <f t="shared" si="40"/>
        <v>0.1</v>
      </c>
      <c r="G226" s="160">
        <v>10</v>
      </c>
      <c r="H226" s="184"/>
      <c r="I226" s="184"/>
      <c r="J226" s="184"/>
      <c r="K226" s="184"/>
      <c r="L226" s="184"/>
      <c r="M226" s="183">
        <f t="shared" si="33"/>
        <v>0</v>
      </c>
      <c r="N226" s="183">
        <f t="shared" si="25"/>
        <v>0.1</v>
      </c>
      <c r="O226" s="183">
        <f t="shared" si="37"/>
        <v>10</v>
      </c>
      <c r="P226" s="184"/>
      <c r="Q226" s="184"/>
      <c r="R226" s="184"/>
      <c r="S226" s="184"/>
      <c r="T226" s="184"/>
      <c r="U226" s="183"/>
      <c r="V226" s="183"/>
      <c r="W226" s="183"/>
      <c r="X226" s="184"/>
      <c r="Y226" s="184"/>
      <c r="Z226" s="184"/>
      <c r="AA226" s="184"/>
      <c r="AB226" s="184"/>
      <c r="AC226" s="183"/>
      <c r="AD226" s="183"/>
      <c r="AE226" s="183"/>
      <c r="AF226" s="184"/>
      <c r="AG226" s="184"/>
      <c r="AH226" s="184"/>
      <c r="AI226" s="184"/>
      <c r="AJ226" s="184"/>
      <c r="AK226" s="183"/>
      <c r="AL226" s="183"/>
      <c r="AM226" s="183"/>
      <c r="AN226" s="184"/>
      <c r="AO226" s="184"/>
      <c r="AP226" s="184"/>
      <c r="AQ226" s="184"/>
      <c r="AR226" s="184"/>
      <c r="AS226" s="183"/>
      <c r="AT226" s="183"/>
      <c r="AU226" s="183"/>
      <c r="AV226" s="184"/>
      <c r="AW226" s="184"/>
      <c r="AX226" s="184"/>
      <c r="AY226" s="184"/>
      <c r="AZ226" s="184"/>
      <c r="BA226" s="183">
        <f t="shared" si="26"/>
        <v>0</v>
      </c>
      <c r="BB226" s="183">
        <f t="shared" si="27"/>
        <v>0</v>
      </c>
      <c r="BC226" s="183">
        <f t="shared" si="39"/>
        <v>0</v>
      </c>
    </row>
    <row r="227" spans="2:55" s="3" customFormat="1" hidden="1" x14ac:dyDescent="0.25">
      <c r="B227" s="159"/>
      <c r="C227" s="111">
        <v>18</v>
      </c>
      <c r="D227" s="125" t="s">
        <v>222</v>
      </c>
      <c r="E227" s="126">
        <v>12</v>
      </c>
      <c r="F227" s="127">
        <f t="shared" si="40"/>
        <v>3.3333333333333333E-2</v>
      </c>
      <c r="G227" s="160">
        <v>10</v>
      </c>
      <c r="H227" s="184"/>
      <c r="I227" s="184"/>
      <c r="J227" s="184"/>
      <c r="K227" s="184"/>
      <c r="L227" s="184"/>
      <c r="M227" s="183">
        <f t="shared" si="33"/>
        <v>0</v>
      </c>
      <c r="N227" s="183">
        <f t="shared" si="25"/>
        <v>3.3333333333333333E-2</v>
      </c>
      <c r="O227" s="183">
        <f t="shared" si="37"/>
        <v>10</v>
      </c>
      <c r="P227" s="184"/>
      <c r="Q227" s="184"/>
      <c r="R227" s="184"/>
      <c r="S227" s="184"/>
      <c r="T227" s="184"/>
      <c r="U227" s="183"/>
      <c r="V227" s="183"/>
      <c r="W227" s="183"/>
      <c r="X227" s="184"/>
      <c r="Y227" s="184"/>
      <c r="Z227" s="184"/>
      <c r="AA227" s="184"/>
      <c r="AB227" s="184"/>
      <c r="AC227" s="183"/>
      <c r="AD227" s="183"/>
      <c r="AE227" s="183"/>
      <c r="AF227" s="184"/>
      <c r="AG227" s="184"/>
      <c r="AH227" s="184"/>
      <c r="AI227" s="184"/>
      <c r="AJ227" s="184"/>
      <c r="AK227" s="183"/>
      <c r="AL227" s="183"/>
      <c r="AM227" s="183"/>
      <c r="AN227" s="184"/>
      <c r="AO227" s="184"/>
      <c r="AP227" s="184"/>
      <c r="AQ227" s="184"/>
      <c r="AR227" s="184"/>
      <c r="AS227" s="183"/>
      <c r="AT227" s="183"/>
      <c r="AU227" s="183"/>
      <c r="AV227" s="184"/>
      <c r="AW227" s="184"/>
      <c r="AX227" s="184"/>
      <c r="AY227" s="184"/>
      <c r="AZ227" s="184"/>
      <c r="BA227" s="183">
        <f t="shared" si="26"/>
        <v>0</v>
      </c>
      <c r="BB227" s="183">
        <f t="shared" si="27"/>
        <v>0</v>
      </c>
      <c r="BC227" s="183">
        <f t="shared" si="39"/>
        <v>0</v>
      </c>
    </row>
    <row r="228" spans="2:55" s="3" customFormat="1" hidden="1" x14ac:dyDescent="0.25">
      <c r="B228" s="159"/>
      <c r="C228" s="111">
        <v>18</v>
      </c>
      <c r="D228" s="125" t="s">
        <v>223</v>
      </c>
      <c r="E228" s="126">
        <v>14</v>
      </c>
      <c r="F228" s="127">
        <f t="shared" si="40"/>
        <v>3.888888888888889E-2</v>
      </c>
      <c r="G228" s="160">
        <v>10</v>
      </c>
      <c r="H228" s="184"/>
      <c r="I228" s="184"/>
      <c r="J228" s="184"/>
      <c r="K228" s="184"/>
      <c r="L228" s="184"/>
      <c r="M228" s="183">
        <f t="shared" si="33"/>
        <v>0</v>
      </c>
      <c r="N228" s="183">
        <f t="shared" si="25"/>
        <v>3.888888888888889E-2</v>
      </c>
      <c r="O228" s="183">
        <f t="shared" si="37"/>
        <v>10</v>
      </c>
      <c r="P228" s="184"/>
      <c r="Q228" s="184"/>
      <c r="R228" s="184"/>
      <c r="S228" s="184"/>
      <c r="T228" s="184"/>
      <c r="U228" s="183"/>
      <c r="V228" s="183"/>
      <c r="W228" s="183"/>
      <c r="X228" s="184"/>
      <c r="Y228" s="184"/>
      <c r="Z228" s="184"/>
      <c r="AA228" s="184"/>
      <c r="AB228" s="184"/>
      <c r="AC228" s="183"/>
      <c r="AD228" s="183"/>
      <c r="AE228" s="183"/>
      <c r="AF228" s="184"/>
      <c r="AG228" s="184"/>
      <c r="AH228" s="184"/>
      <c r="AI228" s="184"/>
      <c r="AJ228" s="184"/>
      <c r="AK228" s="183"/>
      <c r="AL228" s="183"/>
      <c r="AM228" s="183"/>
      <c r="AN228" s="184"/>
      <c r="AO228" s="184"/>
      <c r="AP228" s="184"/>
      <c r="AQ228" s="184"/>
      <c r="AR228" s="184"/>
      <c r="AS228" s="183"/>
      <c r="AT228" s="183"/>
      <c r="AU228" s="183"/>
      <c r="AV228" s="184"/>
      <c r="AW228" s="184"/>
      <c r="AX228" s="184"/>
      <c r="AY228" s="184"/>
      <c r="AZ228" s="184"/>
      <c r="BA228" s="183">
        <f t="shared" si="26"/>
        <v>0</v>
      </c>
      <c r="BB228" s="183">
        <f t="shared" si="27"/>
        <v>0</v>
      </c>
      <c r="BC228" s="183">
        <f t="shared" si="39"/>
        <v>0</v>
      </c>
    </row>
    <row r="229" spans="2:55" s="3" customFormat="1" hidden="1" x14ac:dyDescent="0.25">
      <c r="B229" s="157"/>
      <c r="C229" s="113">
        <v>21</v>
      </c>
      <c r="D229" s="114" t="s">
        <v>224</v>
      </c>
      <c r="E229" s="115">
        <v>52</v>
      </c>
      <c r="F229" s="116">
        <f t="shared" si="34"/>
        <v>105.44444444444444</v>
      </c>
      <c r="G229" s="158">
        <v>7300</v>
      </c>
      <c r="H229" s="184"/>
      <c r="I229" s="184"/>
      <c r="J229" s="184"/>
      <c r="K229" s="184"/>
      <c r="L229" s="184"/>
      <c r="M229" s="183">
        <f t="shared" si="33"/>
        <v>0</v>
      </c>
      <c r="N229" s="183">
        <f t="shared" si="25"/>
        <v>105.44444444444444</v>
      </c>
      <c r="O229" s="183">
        <f t="shared" si="37"/>
        <v>7300</v>
      </c>
      <c r="P229" s="184"/>
      <c r="Q229" s="184"/>
      <c r="R229" s="184"/>
      <c r="S229" s="184"/>
      <c r="T229" s="184"/>
      <c r="U229" s="183"/>
      <c r="V229" s="183"/>
      <c r="W229" s="183"/>
      <c r="X229" s="184"/>
      <c r="Y229" s="184"/>
      <c r="Z229" s="184"/>
      <c r="AA229" s="184"/>
      <c r="AB229" s="184"/>
      <c r="AC229" s="183"/>
      <c r="AD229" s="183"/>
      <c r="AE229" s="183"/>
      <c r="AF229" s="184"/>
      <c r="AG229" s="184"/>
      <c r="AH229" s="184"/>
      <c r="AI229" s="184"/>
      <c r="AJ229" s="184"/>
      <c r="AK229" s="183"/>
      <c r="AL229" s="183"/>
      <c r="AM229" s="183"/>
      <c r="AN229" s="184"/>
      <c r="AO229" s="184"/>
      <c r="AP229" s="184"/>
      <c r="AQ229" s="184"/>
      <c r="AR229" s="184"/>
      <c r="AS229" s="183"/>
      <c r="AT229" s="183"/>
      <c r="AU229" s="183"/>
      <c r="AV229" s="184"/>
      <c r="AW229" s="184"/>
      <c r="AX229" s="184"/>
      <c r="AY229" s="184"/>
      <c r="AZ229" s="184"/>
      <c r="BA229" s="183">
        <f t="shared" si="26"/>
        <v>0</v>
      </c>
      <c r="BB229" s="183">
        <f t="shared" si="27"/>
        <v>0</v>
      </c>
      <c r="BC229" s="183">
        <f t="shared" si="39"/>
        <v>0</v>
      </c>
    </row>
    <row r="230" spans="2:55" s="3" customFormat="1" hidden="1" x14ac:dyDescent="0.25">
      <c r="B230" s="112"/>
      <c r="C230" s="117"/>
      <c r="D230" s="118" t="s">
        <v>11</v>
      </c>
      <c r="E230" s="119">
        <v>76</v>
      </c>
      <c r="F230" s="120">
        <f t="shared" ref="F230:F233" si="42">E230*G230/3600</f>
        <v>0</v>
      </c>
      <c r="G230" s="161"/>
      <c r="H230" s="184"/>
      <c r="I230" s="184"/>
      <c r="J230" s="184"/>
      <c r="K230" s="184"/>
      <c r="L230" s="184"/>
      <c r="M230" s="183">
        <f t="shared" si="33"/>
        <v>0</v>
      </c>
      <c r="N230" s="183">
        <f t="shared" si="25"/>
        <v>0</v>
      </c>
      <c r="O230" s="183">
        <f t="shared" si="37"/>
        <v>0</v>
      </c>
      <c r="P230" s="184"/>
      <c r="Q230" s="184"/>
      <c r="R230" s="184"/>
      <c r="S230" s="184"/>
      <c r="T230" s="184"/>
      <c r="U230" s="183"/>
      <c r="V230" s="183"/>
      <c r="W230" s="183"/>
      <c r="X230" s="184"/>
      <c r="Y230" s="184"/>
      <c r="Z230" s="184"/>
      <c r="AA230" s="184"/>
      <c r="AB230" s="184"/>
      <c r="AC230" s="183"/>
      <c r="AD230" s="183"/>
      <c r="AE230" s="183"/>
      <c r="AF230" s="184"/>
      <c r="AG230" s="184"/>
      <c r="AH230" s="184"/>
      <c r="AI230" s="184"/>
      <c r="AJ230" s="184"/>
      <c r="AK230" s="183"/>
      <c r="AL230" s="183"/>
      <c r="AM230" s="183"/>
      <c r="AN230" s="184"/>
      <c r="AO230" s="184"/>
      <c r="AP230" s="184"/>
      <c r="AQ230" s="184"/>
      <c r="AR230" s="184"/>
      <c r="AS230" s="183"/>
      <c r="AT230" s="183"/>
      <c r="AU230" s="183"/>
      <c r="AV230" s="184"/>
      <c r="AW230" s="184"/>
      <c r="AX230" s="184"/>
      <c r="AY230" s="184"/>
      <c r="AZ230" s="184"/>
      <c r="BA230" s="183">
        <f t="shared" si="26"/>
        <v>0</v>
      </c>
      <c r="BB230" s="183">
        <f t="shared" si="27"/>
        <v>0</v>
      </c>
      <c r="BC230" s="183">
        <f t="shared" si="39"/>
        <v>0</v>
      </c>
    </row>
    <row r="231" spans="2:55" s="3" customFormat="1" hidden="1" x14ac:dyDescent="0.25">
      <c r="B231" s="112"/>
      <c r="C231" s="117"/>
      <c r="D231" s="118" t="s">
        <v>12</v>
      </c>
      <c r="E231" s="119">
        <v>82</v>
      </c>
      <c r="F231" s="120">
        <f t="shared" si="42"/>
        <v>0</v>
      </c>
      <c r="G231" s="161"/>
      <c r="H231" s="184"/>
      <c r="I231" s="184"/>
      <c r="J231" s="184"/>
      <c r="K231" s="184"/>
      <c r="L231" s="184"/>
      <c r="M231" s="183">
        <f t="shared" si="33"/>
        <v>0</v>
      </c>
      <c r="N231" s="183">
        <f t="shared" si="25"/>
        <v>0</v>
      </c>
      <c r="O231" s="183">
        <f t="shared" si="37"/>
        <v>0</v>
      </c>
      <c r="P231" s="184"/>
      <c r="Q231" s="184"/>
      <c r="R231" s="184"/>
      <c r="S231" s="184"/>
      <c r="T231" s="184"/>
      <c r="U231" s="183"/>
      <c r="V231" s="183"/>
      <c r="W231" s="183"/>
      <c r="X231" s="184"/>
      <c r="Y231" s="184"/>
      <c r="Z231" s="184"/>
      <c r="AA231" s="184"/>
      <c r="AB231" s="184"/>
      <c r="AC231" s="183"/>
      <c r="AD231" s="183"/>
      <c r="AE231" s="183"/>
      <c r="AF231" s="184"/>
      <c r="AG231" s="184"/>
      <c r="AH231" s="184"/>
      <c r="AI231" s="184"/>
      <c r="AJ231" s="184"/>
      <c r="AK231" s="183"/>
      <c r="AL231" s="183"/>
      <c r="AM231" s="183"/>
      <c r="AN231" s="184"/>
      <c r="AO231" s="184"/>
      <c r="AP231" s="184"/>
      <c r="AQ231" s="184"/>
      <c r="AR231" s="184"/>
      <c r="AS231" s="183"/>
      <c r="AT231" s="183"/>
      <c r="AU231" s="183"/>
      <c r="AV231" s="184"/>
      <c r="AW231" s="184"/>
      <c r="AX231" s="184"/>
      <c r="AY231" s="184"/>
      <c r="AZ231" s="184"/>
      <c r="BA231" s="183">
        <f t="shared" si="26"/>
        <v>0</v>
      </c>
      <c r="BB231" s="183">
        <f t="shared" si="27"/>
        <v>0</v>
      </c>
      <c r="BC231" s="183">
        <f t="shared" si="39"/>
        <v>0</v>
      </c>
    </row>
    <row r="232" spans="2:55" s="3" customFormat="1" hidden="1" x14ac:dyDescent="0.25">
      <c r="B232" s="164"/>
      <c r="C232" s="165" t="s">
        <v>233</v>
      </c>
      <c r="D232" s="166" t="s">
        <v>231</v>
      </c>
      <c r="E232" s="167">
        <v>60</v>
      </c>
      <c r="F232" s="168">
        <f t="shared" si="42"/>
        <v>2.5166666666666666</v>
      </c>
      <c r="G232" s="169">
        <v>151</v>
      </c>
      <c r="H232" s="184"/>
      <c r="I232" s="184"/>
      <c r="J232" s="184"/>
      <c r="K232" s="184"/>
      <c r="L232" s="184"/>
      <c r="M232" s="183">
        <f t="shared" si="33"/>
        <v>0</v>
      </c>
      <c r="N232" s="183">
        <f t="shared" si="25"/>
        <v>2.5166666666666666</v>
      </c>
      <c r="O232" s="183">
        <f t="shared" si="37"/>
        <v>151</v>
      </c>
      <c r="P232" s="184"/>
      <c r="Q232" s="184"/>
      <c r="R232" s="184"/>
      <c r="S232" s="184"/>
      <c r="T232" s="184"/>
      <c r="U232" s="183"/>
      <c r="V232" s="183"/>
      <c r="W232" s="183"/>
      <c r="X232" s="184"/>
      <c r="Y232" s="184"/>
      <c r="Z232" s="184"/>
      <c r="AA232" s="184"/>
      <c r="AB232" s="184"/>
      <c r="AC232" s="183"/>
      <c r="AD232" s="183"/>
      <c r="AE232" s="183"/>
      <c r="AF232" s="184"/>
      <c r="AG232" s="184"/>
      <c r="AH232" s="184"/>
      <c r="AI232" s="184"/>
      <c r="AJ232" s="184"/>
      <c r="AK232" s="183"/>
      <c r="AL232" s="183"/>
      <c r="AM232" s="183"/>
      <c r="AN232" s="184"/>
      <c r="AO232" s="184"/>
      <c r="AP232" s="184"/>
      <c r="AQ232" s="184"/>
      <c r="AR232" s="184"/>
      <c r="AS232" s="183"/>
      <c r="AT232" s="183"/>
      <c r="AU232" s="183"/>
      <c r="AV232" s="184"/>
      <c r="AW232" s="184"/>
      <c r="AX232" s="184"/>
      <c r="AY232" s="184"/>
      <c r="AZ232" s="184"/>
      <c r="BA232" s="183">
        <f t="shared" si="26"/>
        <v>0</v>
      </c>
      <c r="BB232" s="183">
        <f t="shared" si="27"/>
        <v>0</v>
      </c>
      <c r="BC232" s="183">
        <f t="shared" si="39"/>
        <v>0</v>
      </c>
    </row>
    <row r="233" spans="2:55" s="3" customFormat="1" hidden="1" x14ac:dyDescent="0.25">
      <c r="B233" s="164"/>
      <c r="C233" s="165" t="s">
        <v>233</v>
      </c>
      <c r="D233" s="166" t="s">
        <v>232</v>
      </c>
      <c r="E233" s="167">
        <v>60</v>
      </c>
      <c r="F233" s="168">
        <f t="shared" si="42"/>
        <v>1.6666666666666667</v>
      </c>
      <c r="G233" s="169">
        <v>100</v>
      </c>
      <c r="H233" s="184"/>
      <c r="I233" s="184"/>
      <c r="J233" s="184"/>
      <c r="K233" s="184"/>
      <c r="L233" s="184"/>
      <c r="M233" s="183">
        <f t="shared" si="33"/>
        <v>0</v>
      </c>
      <c r="N233" s="183">
        <f t="shared" si="25"/>
        <v>1.6666666666666667</v>
      </c>
      <c r="O233" s="183">
        <f t="shared" si="37"/>
        <v>100</v>
      </c>
      <c r="P233" s="184"/>
      <c r="Q233" s="184"/>
      <c r="R233" s="184"/>
      <c r="S233" s="184"/>
      <c r="T233" s="184"/>
      <c r="U233" s="183"/>
      <c r="V233" s="183"/>
      <c r="W233" s="183"/>
      <c r="X233" s="184"/>
      <c r="Y233" s="184"/>
      <c r="Z233" s="184"/>
      <c r="AA233" s="184"/>
      <c r="AB233" s="184"/>
      <c r="AC233" s="183"/>
      <c r="AD233" s="183"/>
      <c r="AE233" s="183"/>
      <c r="AF233" s="184"/>
      <c r="AG233" s="184"/>
      <c r="AH233" s="184"/>
      <c r="AI233" s="184"/>
      <c r="AJ233" s="184"/>
      <c r="AK233" s="183"/>
      <c r="AL233" s="183"/>
      <c r="AM233" s="183"/>
      <c r="AN233" s="184"/>
      <c r="AO233" s="184"/>
      <c r="AP233" s="184"/>
      <c r="AQ233" s="184"/>
      <c r="AR233" s="184"/>
      <c r="AS233" s="183"/>
      <c r="AT233" s="183"/>
      <c r="AU233" s="183"/>
      <c r="AV233" s="184"/>
      <c r="AW233" s="184"/>
      <c r="AX233" s="184"/>
      <c r="AY233" s="184"/>
      <c r="AZ233" s="184"/>
      <c r="BA233" s="183">
        <f t="shared" si="26"/>
        <v>0</v>
      </c>
      <c r="BB233" s="183">
        <f t="shared" si="27"/>
        <v>0</v>
      </c>
      <c r="BC233" s="183">
        <f t="shared" si="39"/>
        <v>0</v>
      </c>
    </row>
    <row r="234" spans="2:55" s="3" customFormat="1" hidden="1" x14ac:dyDescent="0.25">
      <c r="B234" s="157"/>
      <c r="C234" s="113">
        <v>32</v>
      </c>
      <c r="D234" s="114" t="s">
        <v>201</v>
      </c>
      <c r="E234" s="115">
        <v>246</v>
      </c>
      <c r="F234" s="116">
        <f t="shared" si="34"/>
        <v>0.68333333333333335</v>
      </c>
      <c r="G234" s="158">
        <v>10</v>
      </c>
      <c r="H234" s="184"/>
      <c r="I234" s="184"/>
      <c r="J234" s="184"/>
      <c r="K234" s="184"/>
      <c r="L234" s="184"/>
      <c r="M234" s="183">
        <f t="shared" si="33"/>
        <v>0</v>
      </c>
      <c r="N234" s="183">
        <f t="shared" si="25"/>
        <v>0.68333333333333335</v>
      </c>
      <c r="O234" s="183">
        <f t="shared" si="37"/>
        <v>10</v>
      </c>
      <c r="P234" s="184"/>
      <c r="Q234" s="184"/>
      <c r="R234" s="184"/>
      <c r="S234" s="184"/>
      <c r="T234" s="184"/>
      <c r="U234" s="183"/>
      <c r="V234" s="183"/>
      <c r="W234" s="183"/>
      <c r="X234" s="184"/>
      <c r="Y234" s="184"/>
      <c r="Z234" s="184"/>
      <c r="AA234" s="184"/>
      <c r="AB234" s="184"/>
      <c r="AC234" s="183"/>
      <c r="AD234" s="183"/>
      <c r="AE234" s="183"/>
      <c r="AF234" s="184"/>
      <c r="AG234" s="184"/>
      <c r="AH234" s="184"/>
      <c r="AI234" s="184"/>
      <c r="AJ234" s="184"/>
      <c r="AK234" s="183"/>
      <c r="AL234" s="183"/>
      <c r="AM234" s="183"/>
      <c r="AN234" s="184"/>
      <c r="AO234" s="184"/>
      <c r="AP234" s="184"/>
      <c r="AQ234" s="184"/>
      <c r="AR234" s="184"/>
      <c r="AS234" s="183"/>
      <c r="AT234" s="183"/>
      <c r="AU234" s="183"/>
      <c r="AV234" s="184"/>
      <c r="AW234" s="184"/>
      <c r="AX234" s="184"/>
      <c r="AY234" s="184"/>
      <c r="AZ234" s="184"/>
      <c r="BA234" s="183">
        <f t="shared" si="26"/>
        <v>0</v>
      </c>
      <c r="BB234" s="183">
        <f t="shared" si="27"/>
        <v>0</v>
      </c>
      <c r="BC234" s="183">
        <f t="shared" si="39"/>
        <v>0</v>
      </c>
    </row>
    <row r="235" spans="2:55" s="3" customFormat="1" hidden="1" x14ac:dyDescent="0.25">
      <c r="B235" s="112"/>
      <c r="C235" s="117"/>
      <c r="D235" s="118"/>
      <c r="E235" s="119"/>
      <c r="F235" s="120">
        <f t="shared" si="34"/>
        <v>0</v>
      </c>
      <c r="G235" s="161"/>
      <c r="H235" s="184"/>
      <c r="I235" s="184"/>
      <c r="J235" s="184"/>
      <c r="K235" s="184"/>
      <c r="L235" s="184"/>
      <c r="M235" s="183">
        <f t="shared" si="33"/>
        <v>0</v>
      </c>
      <c r="N235" s="183">
        <f t="shared" si="25"/>
        <v>0</v>
      </c>
      <c r="O235" s="183">
        <f t="shared" si="37"/>
        <v>0</v>
      </c>
      <c r="P235" s="184"/>
      <c r="Q235" s="184"/>
      <c r="R235" s="184"/>
      <c r="S235" s="184"/>
      <c r="T235" s="184"/>
      <c r="U235" s="183"/>
      <c r="V235" s="183"/>
      <c r="W235" s="183"/>
      <c r="X235" s="184"/>
      <c r="Y235" s="184"/>
      <c r="Z235" s="184"/>
      <c r="AA235" s="184"/>
      <c r="AB235" s="184"/>
      <c r="AC235" s="183"/>
      <c r="AD235" s="183"/>
      <c r="AE235" s="183"/>
      <c r="AF235" s="184"/>
      <c r="AG235" s="184"/>
      <c r="AH235" s="184"/>
      <c r="AI235" s="184"/>
      <c r="AJ235" s="184"/>
      <c r="AK235" s="183"/>
      <c r="AL235" s="183"/>
      <c r="AM235" s="183"/>
      <c r="AN235" s="184"/>
      <c r="AO235" s="184"/>
      <c r="AP235" s="184"/>
      <c r="AQ235" s="184"/>
      <c r="AR235" s="184"/>
      <c r="AS235" s="183"/>
      <c r="AT235" s="183"/>
      <c r="AU235" s="183"/>
      <c r="AV235" s="184"/>
      <c r="AW235" s="184"/>
      <c r="AX235" s="184"/>
      <c r="AY235" s="184"/>
      <c r="AZ235" s="184"/>
      <c r="BA235" s="183">
        <f t="shared" si="26"/>
        <v>0</v>
      </c>
      <c r="BB235" s="183">
        <f t="shared" si="27"/>
        <v>0</v>
      </c>
      <c r="BC235" s="183">
        <f t="shared" si="39"/>
        <v>0</v>
      </c>
    </row>
    <row r="236" spans="2:55" s="3" customFormat="1" hidden="1" x14ac:dyDescent="0.25">
      <c r="B236" s="112"/>
      <c r="C236" s="117"/>
      <c r="D236" s="118"/>
      <c r="E236" s="119"/>
      <c r="F236" s="120">
        <f t="shared" ref="F236" si="43">E236*G236/3600</f>
        <v>0</v>
      </c>
      <c r="G236" s="161"/>
      <c r="H236" s="184"/>
      <c r="I236" s="184"/>
      <c r="J236" s="184"/>
      <c r="K236" s="184"/>
      <c r="L236" s="184"/>
      <c r="M236" s="183">
        <f t="shared" si="33"/>
        <v>0</v>
      </c>
      <c r="N236" s="183">
        <f t="shared" si="25"/>
        <v>0</v>
      </c>
      <c r="O236" s="183">
        <f t="shared" si="37"/>
        <v>0</v>
      </c>
      <c r="P236" s="184"/>
      <c r="Q236" s="184"/>
      <c r="R236" s="184"/>
      <c r="S236" s="184"/>
      <c r="T236" s="184"/>
      <c r="U236" s="183"/>
      <c r="V236" s="183"/>
      <c r="W236" s="183"/>
      <c r="X236" s="184"/>
      <c r="Y236" s="184"/>
      <c r="Z236" s="184"/>
      <c r="AA236" s="184"/>
      <c r="AB236" s="184"/>
      <c r="AC236" s="183"/>
      <c r="AD236" s="183"/>
      <c r="AE236" s="183"/>
      <c r="AF236" s="184"/>
      <c r="AG236" s="184"/>
      <c r="AH236" s="184"/>
      <c r="AI236" s="184"/>
      <c r="AJ236" s="184"/>
      <c r="AK236" s="183"/>
      <c r="AL236" s="183"/>
      <c r="AM236" s="183"/>
      <c r="AN236" s="184"/>
      <c r="AO236" s="184"/>
      <c r="AP236" s="184"/>
      <c r="AQ236" s="184"/>
      <c r="AR236" s="184"/>
      <c r="AS236" s="183"/>
      <c r="AT236" s="183"/>
      <c r="AU236" s="183"/>
      <c r="AV236" s="184"/>
      <c r="AW236" s="184"/>
      <c r="AX236" s="184"/>
      <c r="AY236" s="184"/>
      <c r="AZ236" s="184"/>
      <c r="BA236" s="183">
        <f t="shared" si="26"/>
        <v>0</v>
      </c>
      <c r="BB236" s="183">
        <f t="shared" si="27"/>
        <v>0</v>
      </c>
      <c r="BC236" s="183">
        <f t="shared" si="28"/>
        <v>0</v>
      </c>
    </row>
    <row r="237" spans="2:55" s="3" customFormat="1" hidden="1" x14ac:dyDescent="0.25">
      <c r="B237" s="112"/>
      <c r="C237" s="117"/>
      <c r="D237" s="118"/>
      <c r="E237" s="119"/>
      <c r="F237" s="120">
        <f t="shared" ref="F237:F238" si="44">E237*G237/3600</f>
        <v>0</v>
      </c>
      <c r="G237" s="161"/>
      <c r="H237" s="184"/>
      <c r="I237" s="184"/>
      <c r="J237" s="184"/>
      <c r="K237" s="184"/>
      <c r="L237" s="184"/>
      <c r="M237" s="183">
        <f t="shared" si="33"/>
        <v>0</v>
      </c>
      <c r="N237" s="183">
        <f t="shared" si="25"/>
        <v>0</v>
      </c>
      <c r="O237" s="183">
        <f t="shared" si="37"/>
        <v>0</v>
      </c>
      <c r="P237" s="184"/>
      <c r="Q237" s="184"/>
      <c r="R237" s="184"/>
      <c r="S237" s="184"/>
      <c r="T237" s="184"/>
      <c r="U237" s="183"/>
      <c r="V237" s="183"/>
      <c r="W237" s="183"/>
      <c r="X237" s="184"/>
      <c r="Y237" s="184"/>
      <c r="Z237" s="184"/>
      <c r="AA237" s="184"/>
      <c r="AB237" s="184"/>
      <c r="AC237" s="183"/>
      <c r="AD237" s="183"/>
      <c r="AE237" s="183"/>
      <c r="AF237" s="184"/>
      <c r="AG237" s="184"/>
      <c r="AH237" s="184"/>
      <c r="AI237" s="184"/>
      <c r="AJ237" s="184"/>
      <c r="AK237" s="183"/>
      <c r="AL237" s="183"/>
      <c r="AM237" s="183"/>
      <c r="AN237" s="184"/>
      <c r="AO237" s="184"/>
      <c r="AP237" s="184"/>
      <c r="AQ237" s="184"/>
      <c r="AR237" s="184"/>
      <c r="AS237" s="183"/>
      <c r="AT237" s="183"/>
      <c r="AU237" s="183"/>
      <c r="AV237" s="184"/>
      <c r="AW237" s="184"/>
      <c r="AX237" s="184"/>
      <c r="AY237" s="184"/>
      <c r="AZ237" s="184"/>
      <c r="BA237" s="183">
        <f t="shared" si="26"/>
        <v>0</v>
      </c>
      <c r="BB237" s="183">
        <f t="shared" si="27"/>
        <v>0</v>
      </c>
      <c r="BC237" s="183">
        <f t="shared" si="28"/>
        <v>0</v>
      </c>
    </row>
    <row r="238" spans="2:55" s="3" customFormat="1" ht="45" customHeight="1" x14ac:dyDescent="0.25">
      <c r="B238" s="112"/>
      <c r="C238" s="118" t="s">
        <v>128</v>
      </c>
      <c r="D238" s="118"/>
      <c r="E238" s="170">
        <v>30</v>
      </c>
      <c r="F238" s="120">
        <f>E238*G238/3600</f>
        <v>3715.5416666666665</v>
      </c>
      <c r="G238" s="161">
        <f>SUM(G18:G237)</f>
        <v>445865</v>
      </c>
      <c r="H238" s="184"/>
      <c r="I238" s="184"/>
      <c r="J238" s="185"/>
      <c r="K238" s="184"/>
      <c r="L238" s="184"/>
      <c r="M238" s="183">
        <f t="shared" si="33"/>
        <v>0</v>
      </c>
      <c r="N238" s="183">
        <f t="shared" si="25"/>
        <v>3715.5416666666665</v>
      </c>
      <c r="O238" s="183">
        <f t="shared" si="37"/>
        <v>445865</v>
      </c>
      <c r="P238" s="184"/>
      <c r="Q238" s="184"/>
      <c r="R238" s="184"/>
      <c r="S238" s="184"/>
      <c r="T238" s="184"/>
      <c r="U238" s="183"/>
      <c r="V238" s="183"/>
      <c r="W238" s="183"/>
      <c r="X238" s="184"/>
      <c r="Y238" s="184"/>
      <c r="Z238" s="184"/>
      <c r="AA238" s="184"/>
      <c r="AB238" s="184"/>
      <c r="AC238" s="183"/>
      <c r="AD238" s="183"/>
      <c r="AE238" s="183"/>
      <c r="AF238" s="184"/>
      <c r="AG238" s="184"/>
      <c r="AH238" s="184"/>
      <c r="AI238" s="184"/>
      <c r="AJ238" s="184"/>
      <c r="AK238" s="183"/>
      <c r="AL238" s="183"/>
      <c r="AM238" s="183"/>
      <c r="AN238" s="184"/>
      <c r="AO238" s="184"/>
      <c r="AP238" s="184"/>
      <c r="AQ238" s="184"/>
      <c r="AR238" s="184"/>
      <c r="AS238" s="183"/>
      <c r="AT238" s="183"/>
      <c r="AU238" s="183"/>
      <c r="AV238" s="184"/>
      <c r="AW238" s="184"/>
      <c r="AX238" s="184"/>
      <c r="AY238" s="184"/>
      <c r="AZ238" s="184"/>
      <c r="BA238" s="183">
        <f t="shared" si="26"/>
        <v>0</v>
      </c>
      <c r="BB238" s="183">
        <f t="shared" si="27"/>
        <v>0</v>
      </c>
      <c r="BC238" s="183">
        <f t="shared" si="28"/>
        <v>0</v>
      </c>
    </row>
    <row r="239" spans="2:55" s="1" customFormat="1" ht="25.5" x14ac:dyDescent="0.3">
      <c r="B239" s="184"/>
      <c r="C239" s="186"/>
      <c r="D239" s="187" t="s">
        <v>1</v>
      </c>
      <c r="E239" s="187"/>
      <c r="F239" s="188">
        <f>SUM(F18:F238)</f>
        <v>7556.8766666666643</v>
      </c>
      <c r="G239" s="233" t="s">
        <v>249</v>
      </c>
      <c r="H239" s="184"/>
      <c r="I239" s="184"/>
      <c r="J239" s="184"/>
      <c r="K239" s="184"/>
      <c r="L239" s="184"/>
      <c r="M239" s="184"/>
      <c r="N239" s="190">
        <f>SUM(N18:N238)</f>
        <v>6451.8033333333315</v>
      </c>
      <c r="O239" s="184"/>
      <c r="P239" s="184"/>
      <c r="Q239" s="184"/>
      <c r="R239" s="184"/>
      <c r="S239" s="184"/>
      <c r="T239" s="184"/>
      <c r="U239" s="184"/>
      <c r="V239" s="190">
        <f>SUM(V18:V238)</f>
        <v>0</v>
      </c>
      <c r="W239" s="184"/>
      <c r="X239" s="184"/>
      <c r="Y239" s="184"/>
      <c r="Z239" s="184"/>
      <c r="AA239" s="184"/>
      <c r="AB239" s="184"/>
      <c r="AC239" s="184"/>
      <c r="AD239" s="190">
        <f>SUM(AD18:AD238)</f>
        <v>0</v>
      </c>
      <c r="AE239" s="184"/>
      <c r="AF239" s="184"/>
      <c r="AG239" s="184"/>
      <c r="AH239" s="184"/>
      <c r="AI239" s="184"/>
      <c r="AJ239" s="184"/>
      <c r="AK239" s="184"/>
      <c r="AL239" s="190">
        <f>SUM(AL18:AL238)</f>
        <v>0</v>
      </c>
      <c r="AM239" s="184"/>
      <c r="AN239" s="184"/>
      <c r="AO239" s="184"/>
      <c r="AP239" s="184"/>
      <c r="AQ239" s="184"/>
      <c r="AR239" s="184"/>
      <c r="AS239" s="184"/>
      <c r="AT239" s="190">
        <f>SUM(AT18:AT238)</f>
        <v>0</v>
      </c>
      <c r="AU239" s="184"/>
      <c r="AV239" s="184"/>
      <c r="AW239" s="184"/>
      <c r="AX239" s="184"/>
      <c r="AY239" s="184"/>
      <c r="AZ239" s="184"/>
      <c r="BA239" s="184"/>
      <c r="BB239" s="190">
        <f>SUM(BB18:BB238)</f>
        <v>1929.8661111111114</v>
      </c>
      <c r="BC239" s="234" t="s">
        <v>250</v>
      </c>
    </row>
    <row r="240" spans="2:55" s="1" customFormat="1" ht="38.25" x14ac:dyDescent="0.3">
      <c r="B240" s="184"/>
      <c r="C240" s="186"/>
      <c r="D240" s="191" t="s">
        <v>186</v>
      </c>
      <c r="E240" s="187"/>
      <c r="F240" s="188">
        <f>F239/280</f>
        <v>26.98884523809523</v>
      </c>
      <c r="G240" s="233" t="s">
        <v>248</v>
      </c>
      <c r="H240" s="184"/>
      <c r="I240" s="184"/>
      <c r="J240" s="184"/>
      <c r="K240" s="184"/>
      <c r="L240" s="184"/>
      <c r="M240" s="184"/>
      <c r="N240" s="192">
        <f>N239/240</f>
        <v>26.88251388888888</v>
      </c>
      <c r="O240" s="184"/>
      <c r="P240" s="193"/>
      <c r="Q240" s="193"/>
      <c r="R240" s="193"/>
      <c r="S240" s="193"/>
      <c r="T240" s="193"/>
      <c r="U240" s="193"/>
      <c r="V240" s="192">
        <f>V239/200</f>
        <v>0</v>
      </c>
      <c r="W240" s="193"/>
      <c r="X240" s="193"/>
      <c r="Y240" s="193"/>
      <c r="Z240" s="193"/>
      <c r="AA240" s="193"/>
      <c r="AB240" s="193"/>
      <c r="AC240" s="193"/>
      <c r="AD240" s="192">
        <f>AD239/160</f>
        <v>0</v>
      </c>
      <c r="AE240" s="193"/>
      <c r="AF240" s="193"/>
      <c r="AG240" s="193"/>
      <c r="AH240" s="193"/>
      <c r="AI240" s="193"/>
      <c r="AJ240" s="193"/>
      <c r="AK240" s="193"/>
      <c r="AL240" s="192">
        <f>AL239/120</f>
        <v>0</v>
      </c>
      <c r="AM240" s="193"/>
      <c r="AN240" s="193"/>
      <c r="AO240" s="193"/>
      <c r="AP240" s="193"/>
      <c r="AQ240" s="193"/>
      <c r="AR240" s="193"/>
      <c r="AS240" s="193"/>
      <c r="AT240" s="192">
        <f>AT239/80</f>
        <v>0</v>
      </c>
      <c r="AU240" s="193"/>
      <c r="AV240" s="193"/>
      <c r="AW240" s="193"/>
      <c r="AX240" s="193"/>
      <c r="AY240" s="193"/>
      <c r="AZ240" s="193"/>
      <c r="BA240" s="193"/>
      <c r="BB240" s="192">
        <f>BB239/280</f>
        <v>6.8923789682539693</v>
      </c>
      <c r="BC240" s="235" t="s">
        <v>251</v>
      </c>
    </row>
    <row r="241" spans="2:55" s="1" customFormat="1" ht="48" hidden="1" x14ac:dyDescent="0.3">
      <c r="B241" s="184"/>
      <c r="C241" s="186"/>
      <c r="D241" s="191" t="s">
        <v>202</v>
      </c>
      <c r="E241" s="187"/>
      <c r="F241" s="188"/>
      <c r="G241" s="189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94">
        <v>0.83</v>
      </c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184"/>
      <c r="AX241" s="184"/>
      <c r="AY241" s="184"/>
      <c r="AZ241" s="184"/>
      <c r="BA241" s="184"/>
      <c r="BB241" s="184"/>
      <c r="BC241" s="184"/>
    </row>
    <row r="242" spans="2:55" ht="18.75" x14ac:dyDescent="0.3">
      <c r="C242" s="5"/>
      <c r="D242" s="5"/>
      <c r="E242" s="5"/>
      <c r="F242" s="5"/>
      <c r="G242" s="5"/>
    </row>
    <row r="243" spans="2:55" x14ac:dyDescent="0.25">
      <c r="C243" s="6"/>
      <c r="D243" s="7"/>
      <c r="E243" s="7"/>
      <c r="F243" s="7"/>
      <c r="G243" s="6"/>
    </row>
    <row r="244" spans="2:55" x14ac:dyDescent="0.25">
      <c r="C244" s="9"/>
      <c r="D244" s="10"/>
      <c r="E244" s="10"/>
      <c r="F244" s="10"/>
      <c r="G244" s="11"/>
    </row>
    <row r="246" spans="2:55" x14ac:dyDescent="0.25">
      <c r="C246" s="13"/>
      <c r="D246" s="14"/>
      <c r="E246" s="14"/>
      <c r="F246" s="13"/>
      <c r="G246" s="13"/>
    </row>
    <row r="247" spans="2:55" x14ac:dyDescent="0.25">
      <c r="D247" s="14"/>
      <c r="E247" s="14"/>
      <c r="F247" s="15"/>
      <c r="G247" s="15"/>
    </row>
    <row r="248" spans="2:55" x14ac:dyDescent="0.25">
      <c r="D248" s="15"/>
      <c r="E248" s="15"/>
      <c r="F248" s="15"/>
      <c r="G248" s="15"/>
    </row>
  </sheetData>
  <mergeCells count="21">
    <mergeCell ref="AM7:AM17"/>
    <mergeCell ref="AN7:AU17"/>
    <mergeCell ref="AV7:BC17"/>
    <mergeCell ref="H6:M6"/>
    <mergeCell ref="P6:U6"/>
    <mergeCell ref="AR6:AS6"/>
    <mergeCell ref="H7:M17"/>
    <mergeCell ref="O7:O17"/>
    <mergeCell ref="P7:U17"/>
    <mergeCell ref="W7:W17"/>
    <mergeCell ref="X7:AC17"/>
    <mergeCell ref="AE7:AE17"/>
    <mergeCell ref="AF7:AK17"/>
    <mergeCell ref="AN3:AS3"/>
    <mergeCell ref="AV3:BA3"/>
    <mergeCell ref="AZ6:BA6"/>
    <mergeCell ref="H3:M3"/>
    <mergeCell ref="P3:U3"/>
    <mergeCell ref="AF3:AJ3"/>
    <mergeCell ref="X3:AB3"/>
    <mergeCell ref="H4:P4"/>
  </mergeCells>
  <pageMargins left="0.25" right="0.25" top="0.75" bottom="0.75" header="0.3" footer="0.3"/>
  <pageSetup paperSize="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93"/>
  <sheetViews>
    <sheetView view="pageBreakPreview" topLeftCell="B1" zoomScale="120" zoomScaleNormal="80" zoomScaleSheetLayoutView="120" workbookViewId="0">
      <pane xSplit="4" ySplit="4" topLeftCell="F5" activePane="bottomRight" state="frozen"/>
      <selection activeCell="B1" sqref="B1"/>
      <selection pane="topRight" activeCell="F1" sqref="F1"/>
      <selection pane="bottomLeft" activeCell="B5" sqref="B5"/>
      <selection pane="bottomRight" activeCell="F10" sqref="F10"/>
    </sheetView>
  </sheetViews>
  <sheetFormatPr defaultRowHeight="15" outlineLevelCol="1" x14ac:dyDescent="0.25"/>
  <cols>
    <col min="1" max="1" width="0" hidden="1" customWidth="1"/>
    <col min="2" max="2" width="8.5703125" style="1" customWidth="1"/>
    <col min="3" max="3" width="36.140625" style="1" customWidth="1"/>
    <col min="4" max="4" width="16.140625" style="1" customWidth="1"/>
    <col min="5" max="5" width="18.85546875" style="1" customWidth="1"/>
    <col min="6" max="6" width="20" style="1" customWidth="1" outlineLevel="1"/>
  </cols>
  <sheetData>
    <row r="2" spans="2:6" ht="19.5" thickBot="1" x14ac:dyDescent="0.35">
      <c r="C2" s="2"/>
      <c r="D2" s="2"/>
      <c r="E2" s="2"/>
      <c r="F2" s="2"/>
    </row>
    <row r="3" spans="2:6" ht="97.5" customHeight="1" x14ac:dyDescent="0.25">
      <c r="B3" s="140" t="s">
        <v>137</v>
      </c>
      <c r="C3" s="138" t="s">
        <v>0</v>
      </c>
      <c r="D3" s="138" t="s">
        <v>55</v>
      </c>
      <c r="E3" s="134" t="s">
        <v>129</v>
      </c>
      <c r="F3" s="136" t="s">
        <v>164</v>
      </c>
    </row>
    <row r="4" spans="2:6" ht="49.5" customHeight="1" thickBot="1" x14ac:dyDescent="0.3">
      <c r="B4" s="141"/>
      <c r="C4" s="139"/>
      <c r="D4" s="139"/>
      <c r="E4" s="135"/>
      <c r="F4" s="137"/>
    </row>
    <row r="5" spans="2:6" ht="15" customHeight="1" x14ac:dyDescent="0.25">
      <c r="B5" s="19">
        <v>194</v>
      </c>
      <c r="C5" s="30" t="s">
        <v>2</v>
      </c>
      <c r="D5" s="25"/>
      <c r="E5" s="28">
        <f>D5*F5/3600</f>
        <v>0</v>
      </c>
      <c r="F5" s="23"/>
    </row>
    <row r="6" spans="2:6" x14ac:dyDescent="0.25">
      <c r="B6" s="18">
        <v>184</v>
      </c>
      <c r="C6" s="20" t="s">
        <v>3</v>
      </c>
      <c r="D6" s="26">
        <v>3200</v>
      </c>
      <c r="E6" s="28">
        <f t="shared" ref="E6:E134" si="0">D6*F6/3600</f>
        <v>0</v>
      </c>
      <c r="F6" s="16"/>
    </row>
    <row r="7" spans="2:6" ht="15.75" customHeight="1" x14ac:dyDescent="0.25">
      <c r="B7" s="18">
        <v>185</v>
      </c>
      <c r="C7" s="20" t="s">
        <v>3</v>
      </c>
      <c r="D7" s="26">
        <v>3200</v>
      </c>
      <c r="E7" s="28">
        <f t="shared" si="0"/>
        <v>0</v>
      </c>
      <c r="F7" s="16"/>
    </row>
    <row r="8" spans="2:6" ht="15.75" customHeight="1" x14ac:dyDescent="0.25">
      <c r="B8" s="18">
        <v>186</v>
      </c>
      <c r="C8" s="20" t="s">
        <v>4</v>
      </c>
      <c r="D8" s="26">
        <v>3359</v>
      </c>
      <c r="E8" s="28">
        <f t="shared" si="0"/>
        <v>0</v>
      </c>
      <c r="F8" s="16"/>
    </row>
    <row r="9" spans="2:6" ht="15.75" customHeight="1" x14ac:dyDescent="0.25">
      <c r="B9" s="18">
        <v>187</v>
      </c>
      <c r="C9" s="20" t="s">
        <v>4</v>
      </c>
      <c r="D9" s="26">
        <v>3359</v>
      </c>
      <c r="E9" s="28">
        <f t="shared" si="0"/>
        <v>0</v>
      </c>
      <c r="F9" s="16"/>
    </row>
    <row r="10" spans="2:6" x14ac:dyDescent="0.25">
      <c r="B10" s="18">
        <v>204</v>
      </c>
      <c r="C10" s="29" t="s">
        <v>5</v>
      </c>
      <c r="D10" s="26"/>
      <c r="E10" s="28">
        <f t="shared" si="0"/>
        <v>0</v>
      </c>
      <c r="F10" s="16"/>
    </row>
    <row r="11" spans="2:6" x14ac:dyDescent="0.25">
      <c r="B11" s="18">
        <v>312</v>
      </c>
      <c r="C11" s="20" t="s">
        <v>7</v>
      </c>
      <c r="D11" s="26">
        <v>700</v>
      </c>
      <c r="E11" s="28">
        <f t="shared" si="0"/>
        <v>0</v>
      </c>
      <c r="F11" s="16"/>
    </row>
    <row r="12" spans="2:6" ht="15.75" customHeight="1" x14ac:dyDescent="0.25">
      <c r="B12" s="18">
        <v>312</v>
      </c>
      <c r="C12" s="20" t="s">
        <v>6</v>
      </c>
      <c r="D12" s="26">
        <v>700</v>
      </c>
      <c r="E12" s="28">
        <f t="shared" si="0"/>
        <v>0</v>
      </c>
      <c r="F12" s="16"/>
    </row>
    <row r="13" spans="2:6" x14ac:dyDescent="0.25">
      <c r="B13" s="18">
        <v>319</v>
      </c>
      <c r="C13" s="29" t="s">
        <v>8</v>
      </c>
      <c r="D13" s="26"/>
      <c r="E13" s="28">
        <f t="shared" si="0"/>
        <v>0</v>
      </c>
      <c r="F13" s="16"/>
    </row>
    <row r="14" spans="2:6" x14ac:dyDescent="0.25">
      <c r="B14" s="99">
        <v>332</v>
      </c>
      <c r="C14" s="100" t="s">
        <v>9</v>
      </c>
      <c r="D14" s="101">
        <v>13</v>
      </c>
      <c r="E14" s="93">
        <f t="shared" si="0"/>
        <v>0</v>
      </c>
      <c r="F14" s="102"/>
    </row>
    <row r="15" spans="2:6" x14ac:dyDescent="0.25">
      <c r="B15" s="18">
        <v>338</v>
      </c>
      <c r="C15" s="20" t="s">
        <v>10</v>
      </c>
      <c r="D15" s="26">
        <v>154</v>
      </c>
      <c r="E15" s="28">
        <f t="shared" si="0"/>
        <v>0</v>
      </c>
      <c r="F15" s="16"/>
    </row>
    <row r="16" spans="2:6" ht="13.5" customHeight="1" x14ac:dyDescent="0.25">
      <c r="B16" s="18">
        <v>2</v>
      </c>
      <c r="C16" s="21" t="s">
        <v>11</v>
      </c>
      <c r="D16" s="27">
        <v>76</v>
      </c>
      <c r="E16" s="28">
        <f t="shared" si="0"/>
        <v>0</v>
      </c>
      <c r="F16" s="16"/>
    </row>
    <row r="17" spans="2:6" x14ac:dyDescent="0.25">
      <c r="B17" s="18">
        <v>2</v>
      </c>
      <c r="C17" s="21" t="s">
        <v>12</v>
      </c>
      <c r="D17" s="27">
        <v>82</v>
      </c>
      <c r="E17" s="28">
        <f t="shared" si="0"/>
        <v>0</v>
      </c>
      <c r="F17" s="16"/>
    </row>
    <row r="18" spans="2:6" s="3" customFormat="1" ht="15.75" thickBot="1" x14ac:dyDescent="0.3">
      <c r="B18" s="57">
        <v>2</v>
      </c>
      <c r="C18" s="58" t="s">
        <v>13</v>
      </c>
      <c r="D18" s="59">
        <v>72</v>
      </c>
      <c r="E18" s="60">
        <f t="shared" si="0"/>
        <v>0</v>
      </c>
      <c r="F18" s="61"/>
    </row>
    <row r="19" spans="2:6" s="3" customFormat="1" ht="22.5" x14ac:dyDescent="0.25">
      <c r="B19" s="63">
        <v>3</v>
      </c>
      <c r="C19" s="64" t="s">
        <v>14</v>
      </c>
      <c r="D19" s="25">
        <v>2</v>
      </c>
      <c r="E19" s="65">
        <f t="shared" si="0"/>
        <v>0</v>
      </c>
      <c r="F19" s="66"/>
    </row>
    <row r="20" spans="2:6" s="3" customFormat="1" ht="22.5" x14ac:dyDescent="0.25">
      <c r="B20" s="18">
        <v>3</v>
      </c>
      <c r="C20" s="20" t="s">
        <v>15</v>
      </c>
      <c r="D20" s="26">
        <v>3</v>
      </c>
      <c r="E20" s="28">
        <f t="shared" si="0"/>
        <v>0</v>
      </c>
      <c r="F20" s="67"/>
    </row>
    <row r="21" spans="2:6" s="3" customFormat="1" ht="22.5" x14ac:dyDescent="0.25">
      <c r="B21" s="18">
        <v>3</v>
      </c>
      <c r="C21" s="20" t="s">
        <v>16</v>
      </c>
      <c r="D21" s="26">
        <v>3</v>
      </c>
      <c r="E21" s="28">
        <f t="shared" si="0"/>
        <v>0</v>
      </c>
      <c r="F21" s="67"/>
    </row>
    <row r="22" spans="2:6" s="3" customFormat="1" ht="22.5" x14ac:dyDescent="0.25">
      <c r="B22" s="18">
        <v>3</v>
      </c>
      <c r="C22" s="20" t="s">
        <v>17</v>
      </c>
      <c r="D22" s="26">
        <v>2</v>
      </c>
      <c r="E22" s="28">
        <f t="shared" si="0"/>
        <v>0</v>
      </c>
      <c r="F22" s="67"/>
    </row>
    <row r="23" spans="2:6" s="3" customFormat="1" ht="22.5" x14ac:dyDescent="0.25">
      <c r="B23" s="18">
        <v>3</v>
      </c>
      <c r="C23" s="20" t="s">
        <v>18</v>
      </c>
      <c r="D23" s="26">
        <v>3</v>
      </c>
      <c r="E23" s="28">
        <f t="shared" si="0"/>
        <v>0</v>
      </c>
      <c r="F23" s="67"/>
    </row>
    <row r="24" spans="2:6" s="3" customFormat="1" ht="23.25" thickBot="1" x14ac:dyDescent="0.3">
      <c r="B24" s="68">
        <v>3</v>
      </c>
      <c r="C24" s="69" t="s">
        <v>19</v>
      </c>
      <c r="D24" s="70">
        <v>3</v>
      </c>
      <c r="E24" s="71">
        <f t="shared" si="0"/>
        <v>0</v>
      </c>
      <c r="F24" s="72"/>
    </row>
    <row r="25" spans="2:6" s="3" customFormat="1" x14ac:dyDescent="0.25">
      <c r="B25" s="19">
        <v>4</v>
      </c>
      <c r="C25" s="74" t="s">
        <v>20</v>
      </c>
      <c r="D25" s="62">
        <v>259</v>
      </c>
      <c r="E25" s="28">
        <f t="shared" si="0"/>
        <v>0</v>
      </c>
      <c r="F25" s="23"/>
    </row>
    <row r="26" spans="2:6" s="3" customFormat="1" x14ac:dyDescent="0.25">
      <c r="B26" s="19">
        <v>4</v>
      </c>
      <c r="C26" s="73" t="s">
        <v>21</v>
      </c>
      <c r="D26" s="26">
        <v>240</v>
      </c>
      <c r="E26" s="28">
        <f t="shared" si="0"/>
        <v>0</v>
      </c>
      <c r="F26" s="16"/>
    </row>
    <row r="27" spans="2:6" s="3" customFormat="1" x14ac:dyDescent="0.25">
      <c r="B27" s="19">
        <v>4</v>
      </c>
      <c r="C27" s="73" t="s">
        <v>22</v>
      </c>
      <c r="D27" s="26">
        <v>12</v>
      </c>
      <c r="E27" s="28">
        <f>D27*F27/3600</f>
        <v>0</v>
      </c>
      <c r="F27" s="16"/>
    </row>
    <row r="28" spans="2:6" s="3" customFormat="1" x14ac:dyDescent="0.25">
      <c r="B28" s="19">
        <v>4</v>
      </c>
      <c r="C28" s="73" t="s">
        <v>23</v>
      </c>
      <c r="D28" s="26">
        <v>23</v>
      </c>
      <c r="E28" s="28">
        <f t="shared" si="0"/>
        <v>0</v>
      </c>
      <c r="F28" s="16"/>
    </row>
    <row r="29" spans="2:6" s="3" customFormat="1" x14ac:dyDescent="0.25">
      <c r="B29" s="19">
        <v>4</v>
      </c>
      <c r="C29" s="73" t="s">
        <v>24</v>
      </c>
      <c r="D29" s="26">
        <v>22</v>
      </c>
      <c r="E29" s="28">
        <f t="shared" si="0"/>
        <v>0</v>
      </c>
      <c r="F29" s="16"/>
    </row>
    <row r="30" spans="2:6" s="3" customFormat="1" x14ac:dyDescent="0.25">
      <c r="B30" s="19">
        <v>4</v>
      </c>
      <c r="C30" s="73" t="s">
        <v>25</v>
      </c>
      <c r="D30" s="26">
        <v>24</v>
      </c>
      <c r="E30" s="28">
        <f t="shared" si="0"/>
        <v>0</v>
      </c>
      <c r="F30" s="16"/>
    </row>
    <row r="31" spans="2:6" s="3" customFormat="1" x14ac:dyDescent="0.25">
      <c r="B31" s="19">
        <v>4</v>
      </c>
      <c r="C31" s="73" t="s">
        <v>26</v>
      </c>
      <c r="D31" s="26">
        <v>48</v>
      </c>
      <c r="E31" s="28">
        <f t="shared" si="0"/>
        <v>0</v>
      </c>
      <c r="F31" s="16"/>
    </row>
    <row r="32" spans="2:6" s="3" customFormat="1" x14ac:dyDescent="0.25">
      <c r="B32" s="19">
        <v>4</v>
      </c>
      <c r="C32" s="73" t="s">
        <v>27</v>
      </c>
      <c r="D32" s="26">
        <v>62</v>
      </c>
      <c r="E32" s="28">
        <f t="shared" si="0"/>
        <v>0</v>
      </c>
      <c r="F32" s="16"/>
    </row>
    <row r="33" spans="2:6" s="3" customFormat="1" x14ac:dyDescent="0.25">
      <c r="B33" s="19">
        <v>4</v>
      </c>
      <c r="C33" s="73" t="s">
        <v>28</v>
      </c>
      <c r="D33" s="26">
        <v>228</v>
      </c>
      <c r="E33" s="28">
        <f t="shared" si="0"/>
        <v>0</v>
      </c>
      <c r="F33" s="16"/>
    </row>
    <row r="34" spans="2:6" s="3" customFormat="1" x14ac:dyDescent="0.25">
      <c r="B34" s="19">
        <v>4</v>
      </c>
      <c r="C34" s="73" t="s">
        <v>29</v>
      </c>
      <c r="D34" s="26">
        <v>198</v>
      </c>
      <c r="E34" s="28">
        <f t="shared" si="0"/>
        <v>0</v>
      </c>
      <c r="F34" s="16"/>
    </row>
    <row r="35" spans="2:6" s="3" customFormat="1" x14ac:dyDescent="0.25">
      <c r="B35" s="19">
        <v>4</v>
      </c>
      <c r="C35" s="73" t="s">
        <v>30</v>
      </c>
      <c r="D35" s="26">
        <v>191</v>
      </c>
      <c r="E35" s="28">
        <f t="shared" si="0"/>
        <v>0</v>
      </c>
      <c r="F35" s="16"/>
    </row>
    <row r="36" spans="2:6" s="3" customFormat="1" x14ac:dyDescent="0.25">
      <c r="B36" s="19">
        <v>4</v>
      </c>
      <c r="C36" s="73" t="s">
        <v>31</v>
      </c>
      <c r="D36" s="26">
        <v>199</v>
      </c>
      <c r="E36" s="28">
        <f t="shared" si="0"/>
        <v>0</v>
      </c>
      <c r="F36" s="16"/>
    </row>
    <row r="37" spans="2:6" s="3" customFormat="1" x14ac:dyDescent="0.25">
      <c r="B37" s="19">
        <v>4</v>
      </c>
      <c r="C37" s="73" t="s">
        <v>32</v>
      </c>
      <c r="D37" s="26">
        <v>224</v>
      </c>
      <c r="E37" s="28">
        <f t="shared" si="0"/>
        <v>0</v>
      </c>
      <c r="F37" s="16"/>
    </row>
    <row r="38" spans="2:6" s="3" customFormat="1" x14ac:dyDescent="0.25">
      <c r="B38" s="19">
        <v>4</v>
      </c>
      <c r="C38" s="73" t="s">
        <v>33</v>
      </c>
      <c r="D38" s="26">
        <v>251</v>
      </c>
      <c r="E38" s="28">
        <f t="shared" si="0"/>
        <v>0</v>
      </c>
      <c r="F38" s="16"/>
    </row>
    <row r="39" spans="2:6" s="3" customFormat="1" x14ac:dyDescent="0.25">
      <c r="B39" s="19">
        <v>4</v>
      </c>
      <c r="C39" s="73" t="s">
        <v>34</v>
      </c>
      <c r="D39" s="26">
        <v>1091</v>
      </c>
      <c r="E39" s="28">
        <f t="shared" si="0"/>
        <v>0</v>
      </c>
      <c r="F39" s="16"/>
    </row>
    <row r="40" spans="2:6" s="3" customFormat="1" x14ac:dyDescent="0.25">
      <c r="B40" s="19">
        <v>4</v>
      </c>
      <c r="C40" s="73" t="s">
        <v>35</v>
      </c>
      <c r="D40" s="26">
        <v>1130</v>
      </c>
      <c r="E40" s="28">
        <f t="shared" si="0"/>
        <v>0</v>
      </c>
      <c r="F40" s="16"/>
    </row>
    <row r="41" spans="2:6" s="3" customFormat="1" x14ac:dyDescent="0.25">
      <c r="B41" s="19">
        <v>4</v>
      </c>
      <c r="C41" s="73" t="s">
        <v>36</v>
      </c>
      <c r="D41" s="26">
        <v>1091</v>
      </c>
      <c r="E41" s="28">
        <f t="shared" si="0"/>
        <v>0</v>
      </c>
      <c r="F41" s="16"/>
    </row>
    <row r="42" spans="2:6" s="3" customFormat="1" x14ac:dyDescent="0.25">
      <c r="B42" s="19">
        <v>4</v>
      </c>
      <c r="C42" s="73" t="s">
        <v>37</v>
      </c>
      <c r="D42" s="26">
        <v>1130</v>
      </c>
      <c r="E42" s="28">
        <f t="shared" si="0"/>
        <v>0</v>
      </c>
      <c r="F42" s="16"/>
    </row>
    <row r="43" spans="2:6" s="3" customFormat="1" x14ac:dyDescent="0.25">
      <c r="B43" s="19">
        <v>4</v>
      </c>
      <c r="C43" s="73" t="s">
        <v>38</v>
      </c>
      <c r="D43" s="26">
        <v>349</v>
      </c>
      <c r="E43" s="28">
        <f t="shared" si="0"/>
        <v>0</v>
      </c>
      <c r="F43" s="16"/>
    </row>
    <row r="44" spans="2:6" s="3" customFormat="1" x14ac:dyDescent="0.25">
      <c r="B44" s="19">
        <v>4</v>
      </c>
      <c r="C44" s="73" t="s">
        <v>39</v>
      </c>
      <c r="D44" s="26">
        <v>388</v>
      </c>
      <c r="E44" s="28">
        <f t="shared" si="0"/>
        <v>0</v>
      </c>
      <c r="F44" s="16"/>
    </row>
    <row r="45" spans="2:6" s="3" customFormat="1" x14ac:dyDescent="0.25">
      <c r="B45" s="19">
        <v>4</v>
      </c>
      <c r="C45" s="73" t="s">
        <v>40</v>
      </c>
      <c r="D45" s="26">
        <v>160</v>
      </c>
      <c r="E45" s="28">
        <f t="shared" si="0"/>
        <v>0</v>
      </c>
      <c r="F45" s="16"/>
    </row>
    <row r="46" spans="2:6" s="3" customFormat="1" x14ac:dyDescent="0.25">
      <c r="B46" s="19">
        <v>4</v>
      </c>
      <c r="C46" s="73" t="s">
        <v>41</v>
      </c>
      <c r="D46" s="26">
        <v>185</v>
      </c>
      <c r="E46" s="28">
        <f t="shared" si="0"/>
        <v>0</v>
      </c>
      <c r="F46" s="16"/>
    </row>
    <row r="47" spans="2:6" s="3" customFormat="1" x14ac:dyDescent="0.25">
      <c r="B47" s="19">
        <v>4</v>
      </c>
      <c r="C47" s="73" t="s">
        <v>42</v>
      </c>
      <c r="D47" s="26">
        <v>132</v>
      </c>
      <c r="E47" s="28">
        <f t="shared" si="0"/>
        <v>0</v>
      </c>
      <c r="F47" s="16"/>
    </row>
    <row r="48" spans="2:6" s="3" customFormat="1" x14ac:dyDescent="0.25">
      <c r="B48" s="19">
        <v>4</v>
      </c>
      <c r="C48" s="73" t="s">
        <v>43</v>
      </c>
      <c r="D48" s="26">
        <v>222</v>
      </c>
      <c r="E48" s="28">
        <f t="shared" si="0"/>
        <v>0</v>
      </c>
      <c r="F48" s="16"/>
    </row>
    <row r="49" spans="2:6" s="3" customFormat="1" x14ac:dyDescent="0.25">
      <c r="B49" s="19">
        <v>4</v>
      </c>
      <c r="C49" s="73" t="s">
        <v>44</v>
      </c>
      <c r="D49" s="26">
        <v>241</v>
      </c>
      <c r="E49" s="28">
        <f t="shared" si="0"/>
        <v>0</v>
      </c>
      <c r="F49" s="16"/>
    </row>
    <row r="50" spans="2:6" s="3" customFormat="1" x14ac:dyDescent="0.25">
      <c r="B50" s="19">
        <v>4</v>
      </c>
      <c r="C50" s="73" t="s">
        <v>45</v>
      </c>
      <c r="D50" s="26">
        <v>207</v>
      </c>
      <c r="E50" s="28">
        <f t="shared" si="0"/>
        <v>0</v>
      </c>
      <c r="F50" s="16"/>
    </row>
    <row r="51" spans="2:6" s="3" customFormat="1" x14ac:dyDescent="0.25">
      <c r="B51" s="19">
        <v>4</v>
      </c>
      <c r="C51" s="73" t="s">
        <v>46</v>
      </c>
      <c r="D51" s="26">
        <v>157</v>
      </c>
      <c r="E51" s="28">
        <f t="shared" si="0"/>
        <v>0</v>
      </c>
      <c r="F51" s="16"/>
    </row>
    <row r="52" spans="2:6" s="3" customFormat="1" x14ac:dyDescent="0.25">
      <c r="B52" s="19">
        <v>4</v>
      </c>
      <c r="C52" s="73" t="s">
        <v>47</v>
      </c>
      <c r="D52" s="26">
        <v>138</v>
      </c>
      <c r="E52" s="28">
        <f t="shared" si="0"/>
        <v>0</v>
      </c>
      <c r="F52" s="16"/>
    </row>
    <row r="53" spans="2:6" s="3" customFormat="1" x14ac:dyDescent="0.25">
      <c r="B53" s="19">
        <v>4</v>
      </c>
      <c r="C53" s="73" t="s">
        <v>48</v>
      </c>
      <c r="D53" s="26">
        <v>204</v>
      </c>
      <c r="E53" s="28">
        <f t="shared" si="0"/>
        <v>0</v>
      </c>
      <c r="F53" s="16"/>
    </row>
    <row r="54" spans="2:6" s="3" customFormat="1" x14ac:dyDescent="0.25">
      <c r="B54" s="19">
        <v>4</v>
      </c>
      <c r="C54" s="73" t="s">
        <v>49</v>
      </c>
      <c r="D54" s="26">
        <v>272</v>
      </c>
      <c r="E54" s="28">
        <f t="shared" si="0"/>
        <v>0</v>
      </c>
      <c r="F54" s="16"/>
    </row>
    <row r="55" spans="2:6" s="3" customFormat="1" x14ac:dyDescent="0.25">
      <c r="B55" s="19">
        <v>4</v>
      </c>
      <c r="C55" s="73" t="s">
        <v>50</v>
      </c>
      <c r="D55" s="26">
        <v>219</v>
      </c>
      <c r="E55" s="28">
        <f t="shared" si="0"/>
        <v>0</v>
      </c>
      <c r="F55" s="16"/>
    </row>
    <row r="56" spans="2:6" s="3" customFormat="1" x14ac:dyDescent="0.25">
      <c r="B56" s="19">
        <v>4</v>
      </c>
      <c r="C56" s="73" t="s">
        <v>51</v>
      </c>
      <c r="D56" s="26">
        <v>140</v>
      </c>
      <c r="E56" s="28">
        <f t="shared" si="0"/>
        <v>0</v>
      </c>
      <c r="F56" s="16"/>
    </row>
    <row r="57" spans="2:6" s="3" customFormat="1" x14ac:dyDescent="0.25">
      <c r="B57" s="19">
        <v>4</v>
      </c>
      <c r="C57" s="73" t="s">
        <v>52</v>
      </c>
      <c r="D57" s="26">
        <v>140</v>
      </c>
      <c r="E57" s="28">
        <f t="shared" si="0"/>
        <v>0</v>
      </c>
      <c r="F57" s="16"/>
    </row>
    <row r="58" spans="2:6" s="3" customFormat="1" x14ac:dyDescent="0.25">
      <c r="B58" s="19">
        <v>4</v>
      </c>
      <c r="C58" s="73" t="s">
        <v>53</v>
      </c>
      <c r="D58" s="26">
        <v>143</v>
      </c>
      <c r="E58" s="28">
        <f t="shared" si="0"/>
        <v>0</v>
      </c>
      <c r="F58" s="16"/>
    </row>
    <row r="59" spans="2:6" s="3" customFormat="1" ht="22.5" x14ac:dyDescent="0.25">
      <c r="B59" s="19">
        <v>4</v>
      </c>
      <c r="C59" s="73" t="s">
        <v>54</v>
      </c>
      <c r="D59" s="26">
        <v>34</v>
      </c>
      <c r="E59" s="28">
        <f t="shared" si="0"/>
        <v>0</v>
      </c>
      <c r="F59" s="16"/>
    </row>
    <row r="60" spans="2:6" s="3" customFormat="1" x14ac:dyDescent="0.25">
      <c r="B60" s="31"/>
      <c r="C60" s="30" t="s">
        <v>56</v>
      </c>
      <c r="D60" s="32">
        <v>45</v>
      </c>
      <c r="E60" s="33">
        <f t="shared" si="0"/>
        <v>0</v>
      </c>
      <c r="F60" s="34"/>
    </row>
    <row r="61" spans="2:6" s="3" customFormat="1" x14ac:dyDescent="0.25">
      <c r="B61" s="35"/>
      <c r="C61" s="29" t="s">
        <v>57</v>
      </c>
      <c r="D61" s="49">
        <v>34</v>
      </c>
      <c r="E61" s="50">
        <f t="shared" si="0"/>
        <v>0</v>
      </c>
      <c r="F61" s="51"/>
    </row>
    <row r="62" spans="2:6" s="3" customFormat="1" x14ac:dyDescent="0.25">
      <c r="B62" s="31"/>
      <c r="C62" s="30" t="s">
        <v>58</v>
      </c>
      <c r="D62" s="32">
        <v>12</v>
      </c>
      <c r="E62" s="33">
        <f t="shared" si="0"/>
        <v>0</v>
      </c>
      <c r="F62" s="48"/>
    </row>
    <row r="63" spans="2:6" s="3" customFormat="1" x14ac:dyDescent="0.25">
      <c r="B63" s="31"/>
      <c r="C63" s="30" t="s">
        <v>59</v>
      </c>
      <c r="D63" s="32">
        <v>12</v>
      </c>
      <c r="E63" s="33">
        <f t="shared" si="0"/>
        <v>0</v>
      </c>
      <c r="F63" s="42"/>
    </row>
    <row r="64" spans="2:6" s="3" customFormat="1" x14ac:dyDescent="0.25">
      <c r="B64" s="31"/>
      <c r="C64" s="30" t="s">
        <v>60</v>
      </c>
      <c r="D64" s="32">
        <v>12</v>
      </c>
      <c r="E64" s="33">
        <f t="shared" si="0"/>
        <v>0</v>
      </c>
      <c r="F64" s="42"/>
    </row>
    <row r="65" spans="2:6" s="3" customFormat="1" x14ac:dyDescent="0.25">
      <c r="B65" s="31"/>
      <c r="C65" s="30" t="s">
        <v>61</v>
      </c>
      <c r="D65" s="32">
        <v>12</v>
      </c>
      <c r="E65" s="33">
        <f t="shared" si="0"/>
        <v>0</v>
      </c>
      <c r="F65" s="42"/>
    </row>
    <row r="66" spans="2:6" s="3" customFormat="1" x14ac:dyDescent="0.25">
      <c r="B66" s="31"/>
      <c r="C66" s="30" t="s">
        <v>62</v>
      </c>
      <c r="D66" s="32">
        <v>11</v>
      </c>
      <c r="E66" s="33">
        <f t="shared" si="0"/>
        <v>0</v>
      </c>
      <c r="F66" s="42"/>
    </row>
    <row r="67" spans="2:6" s="3" customFormat="1" x14ac:dyDescent="0.25">
      <c r="B67" s="31"/>
      <c r="C67" s="30" t="s">
        <v>9</v>
      </c>
      <c r="D67" s="32">
        <v>13</v>
      </c>
      <c r="E67" s="33">
        <f t="shared" si="0"/>
        <v>0</v>
      </c>
      <c r="F67" s="42"/>
    </row>
    <row r="68" spans="2:6" s="3" customFormat="1" x14ac:dyDescent="0.25">
      <c r="B68" s="31"/>
      <c r="C68" s="30" t="s">
        <v>63</v>
      </c>
      <c r="D68" s="32">
        <v>11</v>
      </c>
      <c r="E68" s="33">
        <f t="shared" si="0"/>
        <v>0</v>
      </c>
      <c r="F68" s="42"/>
    </row>
    <row r="69" spans="2:6" s="3" customFormat="1" x14ac:dyDescent="0.25">
      <c r="B69" s="31"/>
      <c r="C69" s="30" t="s">
        <v>64</v>
      </c>
      <c r="D69" s="32">
        <v>11</v>
      </c>
      <c r="E69" s="33">
        <f t="shared" si="0"/>
        <v>0</v>
      </c>
      <c r="F69" s="42"/>
    </row>
    <row r="70" spans="2:6" s="3" customFormat="1" x14ac:dyDescent="0.25">
      <c r="B70" s="31"/>
      <c r="C70" s="30" t="s">
        <v>65</v>
      </c>
      <c r="D70" s="32">
        <v>13</v>
      </c>
      <c r="E70" s="33">
        <f t="shared" si="0"/>
        <v>0</v>
      </c>
      <c r="F70" s="42"/>
    </row>
    <row r="71" spans="2:6" s="3" customFormat="1" x14ac:dyDescent="0.25">
      <c r="B71" s="31"/>
      <c r="C71" s="30" t="s">
        <v>66</v>
      </c>
      <c r="D71" s="32">
        <v>13</v>
      </c>
      <c r="E71" s="33">
        <f t="shared" si="0"/>
        <v>0</v>
      </c>
      <c r="F71" s="42"/>
    </row>
    <row r="72" spans="2:6" s="3" customFormat="1" x14ac:dyDescent="0.25">
      <c r="B72" s="31"/>
      <c r="C72" s="30" t="s">
        <v>67</v>
      </c>
      <c r="D72" s="32">
        <v>13</v>
      </c>
      <c r="E72" s="33">
        <f t="shared" si="0"/>
        <v>0</v>
      </c>
      <c r="F72" s="42"/>
    </row>
    <row r="73" spans="2:6" s="3" customFormat="1" ht="15.75" thickBot="1" x14ac:dyDescent="0.3">
      <c r="B73" s="43"/>
      <c r="C73" s="44" t="s">
        <v>68</v>
      </c>
      <c r="D73" s="45">
        <v>13</v>
      </c>
      <c r="E73" s="46">
        <f t="shared" si="0"/>
        <v>0</v>
      </c>
      <c r="F73" s="47"/>
    </row>
    <row r="74" spans="2:6" s="3" customFormat="1" x14ac:dyDescent="0.25">
      <c r="B74" s="37"/>
      <c r="C74" s="38" t="s">
        <v>69</v>
      </c>
      <c r="D74" s="39">
        <v>74</v>
      </c>
      <c r="E74" s="40">
        <f t="shared" si="0"/>
        <v>0</v>
      </c>
      <c r="F74" s="41"/>
    </row>
    <row r="75" spans="2:6" s="3" customFormat="1" x14ac:dyDescent="0.25">
      <c r="B75" s="31"/>
      <c r="C75" s="30" t="s">
        <v>70</v>
      </c>
      <c r="D75" s="32">
        <v>66</v>
      </c>
      <c r="E75" s="33">
        <f t="shared" si="0"/>
        <v>0</v>
      </c>
      <c r="F75" s="42"/>
    </row>
    <row r="76" spans="2:6" s="3" customFormat="1" ht="15.75" thickBot="1" x14ac:dyDescent="0.3">
      <c r="B76" s="43"/>
      <c r="C76" s="44" t="s">
        <v>71</v>
      </c>
      <c r="D76" s="45">
        <v>66</v>
      </c>
      <c r="E76" s="46">
        <f t="shared" si="0"/>
        <v>0</v>
      </c>
      <c r="F76" s="47"/>
    </row>
    <row r="77" spans="2:6" s="3" customFormat="1" ht="15.75" thickBot="1" x14ac:dyDescent="0.3">
      <c r="B77" s="52"/>
      <c r="C77" s="53" t="s">
        <v>72</v>
      </c>
      <c r="D77" s="54">
        <v>20</v>
      </c>
      <c r="E77" s="55">
        <f t="shared" si="0"/>
        <v>0</v>
      </c>
      <c r="F77" s="56"/>
    </row>
    <row r="78" spans="2:6" s="3" customFormat="1" x14ac:dyDescent="0.25">
      <c r="B78" s="37"/>
      <c r="C78" s="38" t="s">
        <v>73</v>
      </c>
      <c r="D78" s="39">
        <v>80</v>
      </c>
      <c r="E78" s="40">
        <f t="shared" si="0"/>
        <v>0</v>
      </c>
      <c r="F78" s="41"/>
    </row>
    <row r="79" spans="2:6" s="3" customFormat="1" ht="15.75" thickBot="1" x14ac:dyDescent="0.3">
      <c r="B79" s="43"/>
      <c r="C79" s="44" t="s">
        <v>74</v>
      </c>
      <c r="D79" s="45">
        <v>78</v>
      </c>
      <c r="E79" s="46">
        <f t="shared" si="0"/>
        <v>0</v>
      </c>
      <c r="F79" s="47"/>
    </row>
    <row r="80" spans="2:6" s="3" customFormat="1" ht="15.75" thickBot="1" x14ac:dyDescent="0.3">
      <c r="B80" s="86">
        <v>298</v>
      </c>
      <c r="C80" s="87" t="s">
        <v>75</v>
      </c>
      <c r="D80" s="88">
        <v>248</v>
      </c>
      <c r="E80" s="89">
        <f t="shared" si="0"/>
        <v>0</v>
      </c>
      <c r="F80" s="90"/>
    </row>
    <row r="81" spans="2:6" s="3" customFormat="1" ht="15.75" thickBot="1" x14ac:dyDescent="0.3">
      <c r="B81" s="86">
        <v>298</v>
      </c>
      <c r="C81" s="91" t="s">
        <v>76</v>
      </c>
      <c r="D81" s="92">
        <v>384</v>
      </c>
      <c r="E81" s="93">
        <f t="shared" si="0"/>
        <v>0</v>
      </c>
      <c r="F81" s="94"/>
    </row>
    <row r="82" spans="2:6" s="3" customFormat="1" ht="15.75" thickBot="1" x14ac:dyDescent="0.3">
      <c r="B82" s="86">
        <v>298</v>
      </c>
      <c r="C82" s="91" t="s">
        <v>77</v>
      </c>
      <c r="D82" s="92">
        <v>272</v>
      </c>
      <c r="E82" s="93">
        <f t="shared" si="0"/>
        <v>0</v>
      </c>
      <c r="F82" s="94"/>
    </row>
    <row r="83" spans="2:6" s="3" customFormat="1" ht="15.75" thickBot="1" x14ac:dyDescent="0.3">
      <c r="B83" s="86">
        <v>298</v>
      </c>
      <c r="C83" s="91" t="s">
        <v>78</v>
      </c>
      <c r="D83" s="92">
        <v>475</v>
      </c>
      <c r="E83" s="93">
        <f t="shared" si="0"/>
        <v>0</v>
      </c>
      <c r="F83" s="94"/>
    </row>
    <row r="84" spans="2:6" s="3" customFormat="1" ht="15.75" thickBot="1" x14ac:dyDescent="0.3">
      <c r="B84" s="86">
        <v>298</v>
      </c>
      <c r="C84" s="91" t="s">
        <v>79</v>
      </c>
      <c r="D84" s="92">
        <v>210</v>
      </c>
      <c r="E84" s="93">
        <f t="shared" si="0"/>
        <v>0</v>
      </c>
      <c r="F84" s="94"/>
    </row>
    <row r="85" spans="2:6" s="3" customFormat="1" ht="15.75" thickBot="1" x14ac:dyDescent="0.3">
      <c r="B85" s="86">
        <v>298</v>
      </c>
      <c r="C85" s="91" t="s">
        <v>80</v>
      </c>
      <c r="D85" s="92">
        <v>81</v>
      </c>
      <c r="E85" s="93">
        <f t="shared" si="0"/>
        <v>0</v>
      </c>
      <c r="F85" s="94"/>
    </row>
    <row r="86" spans="2:6" s="3" customFormat="1" ht="15.75" thickBot="1" x14ac:dyDescent="0.3">
      <c r="B86" s="86">
        <v>298</v>
      </c>
      <c r="C86" s="91" t="s">
        <v>81</v>
      </c>
      <c r="D86" s="92">
        <v>81</v>
      </c>
      <c r="E86" s="93">
        <f t="shared" si="0"/>
        <v>0</v>
      </c>
      <c r="F86" s="94"/>
    </row>
    <row r="87" spans="2:6" s="3" customFormat="1" ht="15.75" thickBot="1" x14ac:dyDescent="0.3">
      <c r="B87" s="86">
        <v>298</v>
      </c>
      <c r="C87" s="95" t="s">
        <v>82</v>
      </c>
      <c r="D87" s="96">
        <v>183</v>
      </c>
      <c r="E87" s="97">
        <f t="shared" si="0"/>
        <v>0</v>
      </c>
      <c r="F87" s="98"/>
    </row>
    <row r="88" spans="2:6" s="3" customFormat="1" ht="15.75" thickBot="1" x14ac:dyDescent="0.3">
      <c r="B88" s="52"/>
      <c r="C88" s="53" t="s">
        <v>83</v>
      </c>
      <c r="D88" s="54">
        <v>20</v>
      </c>
      <c r="E88" s="55">
        <f t="shared" si="0"/>
        <v>0</v>
      </c>
      <c r="F88" s="56"/>
    </row>
    <row r="89" spans="2:6" s="3" customFormat="1" ht="15.75" thickBot="1" x14ac:dyDescent="0.3">
      <c r="B89" s="52"/>
      <c r="C89" s="53" t="s">
        <v>84</v>
      </c>
      <c r="D89" s="54">
        <v>72</v>
      </c>
      <c r="E89" s="55">
        <f t="shared" si="0"/>
        <v>0</v>
      </c>
      <c r="F89" s="56"/>
    </row>
    <row r="90" spans="2:6" s="3" customFormat="1" ht="23.25" thickBot="1" x14ac:dyDescent="0.3">
      <c r="B90" s="52"/>
      <c r="C90" s="53" t="s">
        <v>85</v>
      </c>
      <c r="D90" s="54">
        <v>22</v>
      </c>
      <c r="E90" s="55">
        <f t="shared" si="0"/>
        <v>0</v>
      </c>
      <c r="F90" s="56"/>
    </row>
    <row r="91" spans="2:6" s="3" customFormat="1" ht="23.25" thickBot="1" x14ac:dyDescent="0.3">
      <c r="B91" s="52"/>
      <c r="C91" s="53" t="s">
        <v>86</v>
      </c>
      <c r="D91" s="54"/>
      <c r="E91" s="55">
        <f t="shared" si="0"/>
        <v>0</v>
      </c>
      <c r="F91" s="56"/>
    </row>
    <row r="92" spans="2:6" s="3" customFormat="1" x14ac:dyDescent="0.25">
      <c r="B92" s="37"/>
      <c r="C92" s="38" t="s">
        <v>98</v>
      </c>
      <c r="D92" s="39">
        <v>675</v>
      </c>
      <c r="E92" s="40">
        <f t="shared" si="0"/>
        <v>0</v>
      </c>
      <c r="F92" s="41"/>
    </row>
    <row r="93" spans="2:6" s="3" customFormat="1" x14ac:dyDescent="0.25">
      <c r="B93" s="31"/>
      <c r="C93" s="30" t="s">
        <v>99</v>
      </c>
      <c r="D93" s="32">
        <v>675</v>
      </c>
      <c r="E93" s="33">
        <f t="shared" si="0"/>
        <v>0</v>
      </c>
      <c r="F93" s="42"/>
    </row>
    <row r="94" spans="2:6" s="3" customFormat="1" x14ac:dyDescent="0.25">
      <c r="B94" s="31"/>
      <c r="C94" s="30" t="s">
        <v>100</v>
      </c>
      <c r="D94" s="32">
        <v>675</v>
      </c>
      <c r="E94" s="33">
        <f t="shared" si="0"/>
        <v>0</v>
      </c>
      <c r="F94" s="42"/>
    </row>
    <row r="95" spans="2:6" s="3" customFormat="1" x14ac:dyDescent="0.25">
      <c r="B95" s="31"/>
      <c r="C95" s="30" t="s">
        <v>101</v>
      </c>
      <c r="D95" s="32">
        <v>675</v>
      </c>
      <c r="E95" s="33">
        <f t="shared" si="0"/>
        <v>0</v>
      </c>
      <c r="F95" s="42"/>
    </row>
    <row r="96" spans="2:6" s="3" customFormat="1" x14ac:dyDescent="0.25">
      <c r="B96" s="31"/>
      <c r="C96" s="30" t="s">
        <v>102</v>
      </c>
      <c r="D96" s="32">
        <v>675</v>
      </c>
      <c r="E96" s="33">
        <f t="shared" si="0"/>
        <v>0</v>
      </c>
      <c r="F96" s="42"/>
    </row>
    <row r="97" spans="2:6" s="3" customFormat="1" x14ac:dyDescent="0.25">
      <c r="B97" s="31"/>
      <c r="C97" s="30" t="s">
        <v>103</v>
      </c>
      <c r="D97" s="32">
        <v>1210</v>
      </c>
      <c r="E97" s="33">
        <f t="shared" si="0"/>
        <v>0</v>
      </c>
      <c r="F97" s="42"/>
    </row>
    <row r="98" spans="2:6" s="3" customFormat="1" x14ac:dyDescent="0.25">
      <c r="B98" s="31"/>
      <c r="C98" s="30" t="s">
        <v>104</v>
      </c>
      <c r="D98" s="32">
        <v>1210</v>
      </c>
      <c r="E98" s="33">
        <f t="shared" si="0"/>
        <v>0</v>
      </c>
      <c r="F98" s="42"/>
    </row>
    <row r="99" spans="2:6" s="3" customFormat="1" ht="15.75" thickBot="1" x14ac:dyDescent="0.3">
      <c r="B99" s="43"/>
      <c r="C99" s="44" t="s">
        <v>105</v>
      </c>
      <c r="D99" s="45">
        <v>1210</v>
      </c>
      <c r="E99" s="46">
        <f t="shared" si="0"/>
        <v>0</v>
      </c>
      <c r="F99" s="47"/>
    </row>
    <row r="100" spans="2:6" s="3" customFormat="1" x14ac:dyDescent="0.25">
      <c r="B100" s="37">
        <v>6</v>
      </c>
      <c r="C100" s="38" t="s">
        <v>106</v>
      </c>
      <c r="D100" s="39">
        <v>26411</v>
      </c>
      <c r="E100" s="40">
        <f t="shared" si="0"/>
        <v>0</v>
      </c>
      <c r="F100" s="41"/>
    </row>
    <row r="101" spans="2:6" s="3" customFormat="1" x14ac:dyDescent="0.25">
      <c r="B101" s="31">
        <v>6</v>
      </c>
      <c r="C101" s="30" t="s">
        <v>107</v>
      </c>
      <c r="D101" s="32">
        <v>33700</v>
      </c>
      <c r="E101" s="33">
        <f t="shared" si="0"/>
        <v>0</v>
      </c>
      <c r="F101" s="42"/>
    </row>
    <row r="102" spans="2:6" s="3" customFormat="1" x14ac:dyDescent="0.25">
      <c r="B102" s="31">
        <v>6</v>
      </c>
      <c r="C102" s="30" t="s">
        <v>108</v>
      </c>
      <c r="D102" s="32">
        <v>38425</v>
      </c>
      <c r="E102" s="33">
        <f t="shared" si="0"/>
        <v>0</v>
      </c>
      <c r="F102" s="42"/>
    </row>
    <row r="103" spans="2:6" s="3" customFormat="1" x14ac:dyDescent="0.25">
      <c r="B103" s="31">
        <v>6</v>
      </c>
      <c r="C103" s="30" t="s">
        <v>109</v>
      </c>
      <c r="D103" s="32">
        <v>20725</v>
      </c>
      <c r="E103" s="33">
        <f t="shared" si="0"/>
        <v>0</v>
      </c>
      <c r="F103" s="42"/>
    </row>
    <row r="104" spans="2:6" s="3" customFormat="1" x14ac:dyDescent="0.25">
      <c r="B104" s="31">
        <v>6</v>
      </c>
      <c r="C104" s="30" t="s">
        <v>110</v>
      </c>
      <c r="D104" s="32">
        <v>31890</v>
      </c>
      <c r="E104" s="33">
        <f t="shared" si="0"/>
        <v>0</v>
      </c>
      <c r="F104" s="42"/>
    </row>
    <row r="105" spans="2:6" s="3" customFormat="1" x14ac:dyDescent="0.25">
      <c r="B105" s="31">
        <v>6</v>
      </c>
      <c r="C105" s="30" t="s">
        <v>111</v>
      </c>
      <c r="D105" s="32">
        <v>24035</v>
      </c>
      <c r="E105" s="33">
        <f t="shared" si="0"/>
        <v>0</v>
      </c>
      <c r="F105" s="42"/>
    </row>
    <row r="106" spans="2:6" s="3" customFormat="1" x14ac:dyDescent="0.25">
      <c r="B106" s="31">
        <v>6</v>
      </c>
      <c r="C106" s="30" t="s">
        <v>161</v>
      </c>
      <c r="D106" s="32">
        <v>11445</v>
      </c>
      <c r="E106" s="33">
        <f t="shared" si="0"/>
        <v>0</v>
      </c>
      <c r="F106" s="42"/>
    </row>
    <row r="107" spans="2:6" s="3" customFormat="1" x14ac:dyDescent="0.25">
      <c r="B107" s="31">
        <v>6</v>
      </c>
      <c r="C107" s="30" t="s">
        <v>112</v>
      </c>
      <c r="D107" s="32">
        <v>12115</v>
      </c>
      <c r="E107" s="33">
        <f t="shared" si="0"/>
        <v>0</v>
      </c>
      <c r="F107" s="42"/>
    </row>
    <row r="108" spans="2:6" s="3" customFormat="1" x14ac:dyDescent="0.25">
      <c r="B108" s="31">
        <v>6</v>
      </c>
      <c r="C108" s="30" t="s">
        <v>113</v>
      </c>
      <c r="D108" s="32">
        <v>14535</v>
      </c>
      <c r="E108" s="33">
        <f t="shared" si="0"/>
        <v>0</v>
      </c>
      <c r="F108" s="42"/>
    </row>
    <row r="109" spans="2:6" s="3" customFormat="1" x14ac:dyDescent="0.25">
      <c r="B109" s="31">
        <v>6</v>
      </c>
      <c r="C109" s="30" t="s">
        <v>114</v>
      </c>
      <c r="D109" s="32">
        <v>20460</v>
      </c>
      <c r="E109" s="33">
        <f t="shared" si="0"/>
        <v>0</v>
      </c>
      <c r="F109" s="42"/>
    </row>
    <row r="110" spans="2:6" s="3" customFormat="1" x14ac:dyDescent="0.25">
      <c r="B110" s="31">
        <v>6</v>
      </c>
      <c r="C110" s="30" t="s">
        <v>115</v>
      </c>
      <c r="D110" s="32">
        <v>30880</v>
      </c>
      <c r="E110" s="33">
        <f t="shared" si="0"/>
        <v>0</v>
      </c>
      <c r="F110" s="42"/>
    </row>
    <row r="111" spans="2:6" s="3" customFormat="1" ht="15.75" thickBot="1" x14ac:dyDescent="0.3">
      <c r="B111" s="43">
        <v>6</v>
      </c>
      <c r="C111" s="44" t="s">
        <v>116</v>
      </c>
      <c r="D111" s="45">
        <v>22585</v>
      </c>
      <c r="E111" s="46">
        <f t="shared" si="0"/>
        <v>0</v>
      </c>
      <c r="F111" s="47"/>
    </row>
    <row r="112" spans="2:6" s="3" customFormat="1" ht="33.75" customHeight="1" x14ac:dyDescent="0.25">
      <c r="B112" s="37"/>
      <c r="C112" s="38" t="s">
        <v>117</v>
      </c>
      <c r="D112" s="39">
        <v>810</v>
      </c>
      <c r="E112" s="40">
        <f t="shared" si="0"/>
        <v>0</v>
      </c>
      <c r="F112" s="41"/>
    </row>
    <row r="113" spans="2:6" s="3" customFormat="1" ht="22.5" customHeight="1" x14ac:dyDescent="0.25">
      <c r="B113" s="31"/>
      <c r="C113" s="30" t="s">
        <v>118</v>
      </c>
      <c r="D113" s="32">
        <v>891</v>
      </c>
      <c r="E113" s="33">
        <f t="shared" si="0"/>
        <v>0</v>
      </c>
      <c r="F113" s="42"/>
    </row>
    <row r="114" spans="2:6" s="3" customFormat="1" ht="23.25" customHeight="1" thickBot="1" x14ac:dyDescent="0.3">
      <c r="B114" s="43"/>
      <c r="C114" s="44" t="s">
        <v>119</v>
      </c>
      <c r="D114" s="45">
        <v>953</v>
      </c>
      <c r="E114" s="46">
        <f t="shared" si="0"/>
        <v>0</v>
      </c>
      <c r="F114" s="47"/>
    </row>
    <row r="115" spans="2:6" s="3" customFormat="1" ht="21.75" customHeight="1" x14ac:dyDescent="0.25">
      <c r="B115" s="37"/>
      <c r="C115" s="38" t="s">
        <v>120</v>
      </c>
      <c r="D115" s="39">
        <v>10</v>
      </c>
      <c r="E115" s="40">
        <f t="shared" si="0"/>
        <v>0</v>
      </c>
      <c r="F115" s="41"/>
    </row>
    <row r="116" spans="2:6" s="3" customFormat="1" ht="22.5" x14ac:dyDescent="0.25">
      <c r="B116" s="31"/>
      <c r="C116" s="30" t="s">
        <v>121</v>
      </c>
      <c r="D116" s="32">
        <v>10</v>
      </c>
      <c r="E116" s="33">
        <f t="shared" si="0"/>
        <v>0</v>
      </c>
      <c r="F116" s="42"/>
    </row>
    <row r="117" spans="2:6" s="3" customFormat="1" ht="22.5" x14ac:dyDescent="0.25">
      <c r="B117" s="31"/>
      <c r="C117" s="30" t="s">
        <v>122</v>
      </c>
      <c r="D117" s="32">
        <v>10</v>
      </c>
      <c r="E117" s="33">
        <f t="shared" si="0"/>
        <v>0</v>
      </c>
      <c r="F117" s="42"/>
    </row>
    <row r="118" spans="2:6" s="3" customFormat="1" ht="22.5" x14ac:dyDescent="0.25">
      <c r="B118" s="31"/>
      <c r="C118" s="30" t="s">
        <v>123</v>
      </c>
      <c r="D118" s="32">
        <v>10</v>
      </c>
      <c r="E118" s="33">
        <f t="shared" si="0"/>
        <v>0</v>
      </c>
      <c r="F118" s="42"/>
    </row>
    <row r="119" spans="2:6" s="3" customFormat="1" ht="22.5" x14ac:dyDescent="0.25">
      <c r="B119" s="31"/>
      <c r="C119" s="30" t="s">
        <v>124</v>
      </c>
      <c r="D119" s="32">
        <v>10</v>
      </c>
      <c r="E119" s="33">
        <f t="shared" si="0"/>
        <v>0</v>
      </c>
      <c r="F119" s="42"/>
    </row>
    <row r="120" spans="2:6" s="3" customFormat="1" ht="22.5" x14ac:dyDescent="0.25">
      <c r="B120" s="31"/>
      <c r="C120" s="30" t="s">
        <v>125</v>
      </c>
      <c r="D120" s="32">
        <v>10</v>
      </c>
      <c r="E120" s="33">
        <f t="shared" si="0"/>
        <v>0</v>
      </c>
      <c r="F120" s="42"/>
    </row>
    <row r="121" spans="2:6" s="3" customFormat="1" ht="22.5" x14ac:dyDescent="0.25">
      <c r="B121" s="31"/>
      <c r="C121" s="30" t="s">
        <v>126</v>
      </c>
      <c r="D121" s="32">
        <v>10</v>
      </c>
      <c r="E121" s="33">
        <f t="shared" si="0"/>
        <v>0</v>
      </c>
      <c r="F121" s="42"/>
    </row>
    <row r="122" spans="2:6" s="3" customFormat="1" ht="22.5" x14ac:dyDescent="0.25">
      <c r="B122" s="31"/>
      <c r="C122" s="30" t="s">
        <v>127</v>
      </c>
      <c r="D122" s="32">
        <v>10</v>
      </c>
      <c r="E122" s="33">
        <f t="shared" si="0"/>
        <v>0</v>
      </c>
      <c r="F122" s="42"/>
    </row>
    <row r="123" spans="2:6" s="3" customFormat="1" ht="22.5" x14ac:dyDescent="0.25">
      <c r="B123" s="31"/>
      <c r="C123" s="30" t="s">
        <v>87</v>
      </c>
      <c r="D123" s="32">
        <v>10</v>
      </c>
      <c r="E123" s="33">
        <f t="shared" si="0"/>
        <v>0</v>
      </c>
      <c r="F123" s="42"/>
    </row>
    <row r="124" spans="2:6" s="3" customFormat="1" ht="22.5" x14ac:dyDescent="0.25">
      <c r="B124" s="31"/>
      <c r="C124" s="30" t="s">
        <v>91</v>
      </c>
      <c r="D124" s="32">
        <v>10</v>
      </c>
      <c r="E124" s="33">
        <f t="shared" si="0"/>
        <v>0</v>
      </c>
      <c r="F124" s="42"/>
    </row>
    <row r="125" spans="2:6" s="3" customFormat="1" ht="22.5" x14ac:dyDescent="0.25">
      <c r="B125" s="31"/>
      <c r="C125" s="30" t="s">
        <v>97</v>
      </c>
      <c r="D125" s="32">
        <v>10</v>
      </c>
      <c r="E125" s="33">
        <f t="shared" si="0"/>
        <v>0</v>
      </c>
      <c r="F125" s="42"/>
    </row>
    <row r="126" spans="2:6" s="3" customFormat="1" ht="22.5" x14ac:dyDescent="0.25">
      <c r="B126" s="31"/>
      <c r="C126" s="30" t="s">
        <v>90</v>
      </c>
      <c r="D126" s="32">
        <v>10</v>
      </c>
      <c r="E126" s="33">
        <f t="shared" si="0"/>
        <v>0</v>
      </c>
      <c r="F126" s="42"/>
    </row>
    <row r="127" spans="2:6" s="3" customFormat="1" ht="22.5" x14ac:dyDescent="0.25">
      <c r="B127" s="31"/>
      <c r="C127" s="30" t="s">
        <v>92</v>
      </c>
      <c r="D127" s="32">
        <v>10</v>
      </c>
      <c r="E127" s="33">
        <f t="shared" si="0"/>
        <v>0</v>
      </c>
      <c r="F127" s="42"/>
    </row>
    <row r="128" spans="2:6" s="3" customFormat="1" ht="22.5" x14ac:dyDescent="0.25">
      <c r="B128" s="31"/>
      <c r="C128" s="30" t="s">
        <v>93</v>
      </c>
      <c r="D128" s="32">
        <v>10</v>
      </c>
      <c r="E128" s="33">
        <f t="shared" si="0"/>
        <v>0</v>
      </c>
      <c r="F128" s="42"/>
    </row>
    <row r="129" spans="2:6" s="3" customFormat="1" ht="22.5" x14ac:dyDescent="0.25">
      <c r="B129" s="31"/>
      <c r="C129" s="30" t="s">
        <v>88</v>
      </c>
      <c r="D129" s="32">
        <v>10</v>
      </c>
      <c r="E129" s="33">
        <f t="shared" si="0"/>
        <v>0</v>
      </c>
      <c r="F129" s="42"/>
    </row>
    <row r="130" spans="2:6" s="3" customFormat="1" ht="22.5" x14ac:dyDescent="0.25">
      <c r="B130" s="31"/>
      <c r="C130" s="30" t="s">
        <v>94</v>
      </c>
      <c r="D130" s="32">
        <v>10</v>
      </c>
      <c r="E130" s="33">
        <f t="shared" si="0"/>
        <v>0</v>
      </c>
      <c r="F130" s="42"/>
    </row>
    <row r="131" spans="2:6" s="3" customFormat="1" ht="22.5" x14ac:dyDescent="0.25">
      <c r="B131" s="31"/>
      <c r="C131" s="30" t="s">
        <v>89</v>
      </c>
      <c r="D131" s="32">
        <v>10</v>
      </c>
      <c r="E131" s="33">
        <f t="shared" si="0"/>
        <v>0</v>
      </c>
      <c r="F131" s="42"/>
    </row>
    <row r="132" spans="2:6" s="3" customFormat="1" ht="22.5" x14ac:dyDescent="0.25">
      <c r="B132" s="31"/>
      <c r="C132" s="30" t="s">
        <v>95</v>
      </c>
      <c r="D132" s="32">
        <v>10</v>
      </c>
      <c r="E132" s="33">
        <f t="shared" si="0"/>
        <v>0</v>
      </c>
      <c r="F132" s="42"/>
    </row>
    <row r="133" spans="2:6" s="3" customFormat="1" ht="23.25" customHeight="1" thickBot="1" x14ac:dyDescent="0.3">
      <c r="B133" s="43"/>
      <c r="C133" s="44" t="s">
        <v>96</v>
      </c>
      <c r="D133" s="45">
        <v>10</v>
      </c>
      <c r="E133" s="46">
        <f t="shared" si="0"/>
        <v>0</v>
      </c>
      <c r="F133" s="47"/>
    </row>
    <row r="134" spans="2:6" s="3" customFormat="1" ht="15.75" thickBot="1" x14ac:dyDescent="0.3">
      <c r="B134" s="52">
        <v>9</v>
      </c>
      <c r="C134" s="53" t="s">
        <v>131</v>
      </c>
      <c r="D134" s="54">
        <v>2528</v>
      </c>
      <c r="E134" s="55">
        <f t="shared" si="0"/>
        <v>0</v>
      </c>
      <c r="F134" s="56"/>
    </row>
    <row r="135" spans="2:6" s="3" customFormat="1" x14ac:dyDescent="0.25">
      <c r="B135" s="37">
        <v>8</v>
      </c>
      <c r="C135" s="38" t="s">
        <v>132</v>
      </c>
      <c r="D135" s="39">
        <v>898</v>
      </c>
      <c r="E135" s="40">
        <f t="shared" ref="E135:E184" si="1">D135*F135/3600</f>
        <v>0</v>
      </c>
      <c r="F135" s="41"/>
    </row>
    <row r="136" spans="2:6" s="3" customFormat="1" x14ac:dyDescent="0.25">
      <c r="B136" s="31">
        <v>8</v>
      </c>
      <c r="C136" s="30" t="s">
        <v>133</v>
      </c>
      <c r="D136" s="32">
        <v>698</v>
      </c>
      <c r="E136" s="33">
        <f t="shared" si="1"/>
        <v>0</v>
      </c>
      <c r="F136" s="48"/>
    </row>
    <row r="137" spans="2:6" s="3" customFormat="1" x14ac:dyDescent="0.25">
      <c r="B137" s="31">
        <v>8</v>
      </c>
      <c r="C137" s="30" t="s">
        <v>134</v>
      </c>
      <c r="D137" s="32">
        <v>358</v>
      </c>
      <c r="E137" s="33">
        <f t="shared" si="1"/>
        <v>0</v>
      </c>
      <c r="F137" s="48"/>
    </row>
    <row r="138" spans="2:6" s="3" customFormat="1" x14ac:dyDescent="0.25">
      <c r="B138" s="31">
        <v>8</v>
      </c>
      <c r="C138" s="30" t="s">
        <v>135</v>
      </c>
      <c r="D138" s="32">
        <v>319</v>
      </c>
      <c r="E138" s="33">
        <f t="shared" si="1"/>
        <v>0</v>
      </c>
      <c r="F138" s="48"/>
    </row>
    <row r="139" spans="2:6" s="3" customFormat="1" ht="15.75" thickBot="1" x14ac:dyDescent="0.3">
      <c r="B139" s="43">
        <v>8</v>
      </c>
      <c r="C139" s="44" t="s">
        <v>136</v>
      </c>
      <c r="D139" s="45">
        <v>130</v>
      </c>
      <c r="E139" s="46">
        <f t="shared" si="1"/>
        <v>0</v>
      </c>
      <c r="F139" s="85"/>
    </row>
    <row r="140" spans="2:6" s="3" customFormat="1" x14ac:dyDescent="0.25">
      <c r="B140" s="37">
        <v>12</v>
      </c>
      <c r="C140" s="38" t="s">
        <v>139</v>
      </c>
      <c r="D140" s="39">
        <v>13</v>
      </c>
      <c r="E140" s="40">
        <f t="shared" si="1"/>
        <v>0</v>
      </c>
      <c r="F140" s="41"/>
    </row>
    <row r="141" spans="2:6" s="3" customFormat="1" x14ac:dyDescent="0.25">
      <c r="B141" s="31">
        <v>12</v>
      </c>
      <c r="C141" s="30" t="s">
        <v>138</v>
      </c>
      <c r="D141" s="32">
        <v>13</v>
      </c>
      <c r="E141" s="33">
        <f t="shared" si="1"/>
        <v>0</v>
      </c>
      <c r="F141" s="48"/>
    </row>
    <row r="142" spans="2:6" s="3" customFormat="1" x14ac:dyDescent="0.25">
      <c r="B142" s="31">
        <v>12</v>
      </c>
      <c r="C142" s="30" t="s">
        <v>140</v>
      </c>
      <c r="D142" s="32">
        <v>13</v>
      </c>
      <c r="E142" s="33">
        <f t="shared" si="1"/>
        <v>0</v>
      </c>
      <c r="F142" s="48"/>
    </row>
    <row r="143" spans="2:6" s="3" customFormat="1" ht="15.75" thickBot="1" x14ac:dyDescent="0.3">
      <c r="B143" s="43">
        <v>12</v>
      </c>
      <c r="C143" s="44" t="s">
        <v>141</v>
      </c>
      <c r="D143" s="45">
        <v>11</v>
      </c>
      <c r="E143" s="46">
        <f t="shared" si="1"/>
        <v>0</v>
      </c>
      <c r="F143" s="85"/>
    </row>
    <row r="144" spans="2:6" s="3" customFormat="1" x14ac:dyDescent="0.25">
      <c r="B144" s="37">
        <v>13</v>
      </c>
      <c r="C144" s="38" t="s">
        <v>51</v>
      </c>
      <c r="D144" s="39">
        <v>140</v>
      </c>
      <c r="E144" s="40">
        <f t="shared" si="1"/>
        <v>0</v>
      </c>
      <c r="F144" s="41"/>
    </row>
    <row r="145" spans="2:6" s="3" customFormat="1" x14ac:dyDescent="0.25">
      <c r="B145" s="31">
        <v>13</v>
      </c>
      <c r="C145" s="30" t="s">
        <v>142</v>
      </c>
      <c r="D145" s="32">
        <v>66</v>
      </c>
      <c r="E145" s="33">
        <f t="shared" si="1"/>
        <v>0</v>
      </c>
      <c r="F145" s="48"/>
    </row>
    <row r="146" spans="2:6" s="3" customFormat="1" x14ac:dyDescent="0.25">
      <c r="B146" s="31">
        <v>13</v>
      </c>
      <c r="C146" s="30" t="s">
        <v>133</v>
      </c>
      <c r="D146" s="32">
        <v>690</v>
      </c>
      <c r="E146" s="33">
        <f t="shared" si="1"/>
        <v>0</v>
      </c>
      <c r="F146" s="48"/>
    </row>
    <row r="147" spans="2:6" s="3" customFormat="1" x14ac:dyDescent="0.25">
      <c r="B147" s="31">
        <v>13</v>
      </c>
      <c r="C147" s="30" t="s">
        <v>143</v>
      </c>
      <c r="D147" s="32">
        <v>878</v>
      </c>
      <c r="E147" s="33">
        <f t="shared" si="1"/>
        <v>0</v>
      </c>
      <c r="F147" s="48"/>
    </row>
    <row r="148" spans="2:6" s="3" customFormat="1" x14ac:dyDescent="0.25">
      <c r="B148" s="31">
        <v>13</v>
      </c>
      <c r="C148" s="30" t="s">
        <v>44</v>
      </c>
      <c r="D148" s="32">
        <v>241</v>
      </c>
      <c r="E148" s="33">
        <f t="shared" si="1"/>
        <v>0</v>
      </c>
      <c r="F148" s="48"/>
    </row>
    <row r="149" spans="2:6" s="3" customFormat="1" x14ac:dyDescent="0.25">
      <c r="B149" s="31">
        <v>13</v>
      </c>
      <c r="C149" s="30" t="s">
        <v>144</v>
      </c>
      <c r="D149" s="32">
        <v>30</v>
      </c>
      <c r="E149" s="33">
        <f t="shared" si="1"/>
        <v>0</v>
      </c>
      <c r="F149" s="48"/>
    </row>
    <row r="150" spans="2:6" s="3" customFormat="1" x14ac:dyDescent="0.25">
      <c r="B150" s="31">
        <v>13</v>
      </c>
      <c r="C150" s="30" t="s">
        <v>145</v>
      </c>
      <c r="D150" s="32">
        <v>24</v>
      </c>
      <c r="E150" s="33">
        <f t="shared" si="1"/>
        <v>0</v>
      </c>
      <c r="F150" s="48"/>
    </row>
    <row r="151" spans="2:6" s="3" customFormat="1" x14ac:dyDescent="0.25">
      <c r="B151" s="31">
        <v>13</v>
      </c>
      <c r="C151" s="30" t="s">
        <v>146</v>
      </c>
      <c r="D151" s="32">
        <v>666</v>
      </c>
      <c r="E151" s="33">
        <f t="shared" si="1"/>
        <v>0</v>
      </c>
      <c r="F151" s="48"/>
    </row>
    <row r="152" spans="2:6" s="3" customFormat="1" x14ac:dyDescent="0.25">
      <c r="B152" s="31">
        <v>13</v>
      </c>
      <c r="C152" s="30" t="s">
        <v>136</v>
      </c>
      <c r="D152" s="32">
        <v>130</v>
      </c>
      <c r="E152" s="33">
        <f t="shared" si="1"/>
        <v>0</v>
      </c>
      <c r="F152" s="48"/>
    </row>
    <row r="153" spans="2:6" s="3" customFormat="1" x14ac:dyDescent="0.25">
      <c r="B153" s="31">
        <v>13</v>
      </c>
      <c r="C153" s="30" t="s">
        <v>147</v>
      </c>
      <c r="D153" s="32">
        <v>147</v>
      </c>
      <c r="E153" s="33">
        <f t="shared" si="1"/>
        <v>0</v>
      </c>
      <c r="F153" s="48"/>
    </row>
    <row r="154" spans="2:6" s="3" customFormat="1" x14ac:dyDescent="0.25">
      <c r="B154" s="31">
        <v>13</v>
      </c>
      <c r="C154" s="30" t="s">
        <v>148</v>
      </c>
      <c r="D154" s="32">
        <v>318</v>
      </c>
      <c r="E154" s="33">
        <f t="shared" si="1"/>
        <v>0</v>
      </c>
      <c r="F154" s="48"/>
    </row>
    <row r="155" spans="2:6" s="3" customFormat="1" x14ac:dyDescent="0.25">
      <c r="B155" s="31">
        <v>13</v>
      </c>
      <c r="C155" s="30" t="s">
        <v>149</v>
      </c>
      <c r="D155" s="32">
        <v>358</v>
      </c>
      <c r="E155" s="33">
        <f t="shared" si="1"/>
        <v>0</v>
      </c>
      <c r="F155" s="48"/>
    </row>
    <row r="156" spans="2:6" s="3" customFormat="1" x14ac:dyDescent="0.25">
      <c r="B156" s="31">
        <v>13</v>
      </c>
      <c r="C156" s="30" t="s">
        <v>150</v>
      </c>
      <c r="D156" s="32">
        <v>370</v>
      </c>
      <c r="E156" s="33">
        <f t="shared" si="1"/>
        <v>0</v>
      </c>
      <c r="F156" s="48"/>
    </row>
    <row r="157" spans="2:6" s="3" customFormat="1" x14ac:dyDescent="0.25">
      <c r="B157" s="31">
        <v>13</v>
      </c>
      <c r="C157" s="29" t="s">
        <v>23</v>
      </c>
      <c r="D157" s="49">
        <v>23</v>
      </c>
      <c r="E157" s="50">
        <f t="shared" si="1"/>
        <v>0</v>
      </c>
      <c r="F157" s="42"/>
    </row>
    <row r="158" spans="2:6" s="3" customFormat="1" x14ac:dyDescent="0.25">
      <c r="B158" s="31">
        <v>13</v>
      </c>
      <c r="C158" s="30" t="s">
        <v>132</v>
      </c>
      <c r="D158" s="32">
        <v>898</v>
      </c>
      <c r="E158" s="33">
        <f t="shared" si="1"/>
        <v>0</v>
      </c>
      <c r="F158" s="48"/>
    </row>
    <row r="159" spans="2:6" s="3" customFormat="1" ht="21" customHeight="1" x14ac:dyDescent="0.25">
      <c r="B159" s="31">
        <v>13</v>
      </c>
      <c r="C159" s="30" t="s">
        <v>151</v>
      </c>
      <c r="D159" s="32">
        <v>27</v>
      </c>
      <c r="E159" s="33">
        <f t="shared" si="1"/>
        <v>0</v>
      </c>
      <c r="F159" s="48"/>
    </row>
    <row r="160" spans="2:6" s="3" customFormat="1" x14ac:dyDescent="0.25">
      <c r="B160" s="31">
        <v>13</v>
      </c>
      <c r="C160" s="30" t="s">
        <v>31</v>
      </c>
      <c r="D160" s="32">
        <v>199</v>
      </c>
      <c r="E160" s="33">
        <f t="shared" si="1"/>
        <v>0</v>
      </c>
      <c r="F160" s="48"/>
    </row>
    <row r="161" spans="2:6" s="3" customFormat="1" x14ac:dyDescent="0.25">
      <c r="B161" s="31">
        <v>13</v>
      </c>
      <c r="C161" s="30" t="s">
        <v>41</v>
      </c>
      <c r="D161" s="32">
        <v>185</v>
      </c>
      <c r="E161" s="33">
        <f t="shared" si="1"/>
        <v>0</v>
      </c>
      <c r="F161" s="48"/>
    </row>
    <row r="162" spans="2:6" s="3" customFormat="1" x14ac:dyDescent="0.25">
      <c r="B162" s="31">
        <v>13</v>
      </c>
      <c r="C162" s="30" t="s">
        <v>152</v>
      </c>
      <c r="D162" s="32">
        <v>249</v>
      </c>
      <c r="E162" s="33">
        <f t="shared" si="1"/>
        <v>0</v>
      </c>
      <c r="F162" s="48"/>
    </row>
    <row r="163" spans="2:6" s="3" customFormat="1" x14ac:dyDescent="0.25">
      <c r="B163" s="31">
        <v>13</v>
      </c>
      <c r="C163" s="30" t="s">
        <v>35</v>
      </c>
      <c r="D163" s="32">
        <v>1130</v>
      </c>
      <c r="E163" s="33">
        <f t="shared" si="1"/>
        <v>0</v>
      </c>
      <c r="F163" s="48"/>
    </row>
    <row r="164" spans="2:6" s="3" customFormat="1" x14ac:dyDescent="0.25">
      <c r="B164" s="31">
        <v>13</v>
      </c>
      <c r="C164" s="30" t="s">
        <v>153</v>
      </c>
      <c r="D164" s="32">
        <v>161</v>
      </c>
      <c r="E164" s="33">
        <f t="shared" si="1"/>
        <v>0</v>
      </c>
      <c r="F164" s="48"/>
    </row>
    <row r="165" spans="2:6" s="3" customFormat="1" x14ac:dyDescent="0.25">
      <c r="B165" s="31">
        <v>13</v>
      </c>
      <c r="C165" s="30" t="s">
        <v>154</v>
      </c>
      <c r="D165" s="32">
        <v>202</v>
      </c>
      <c r="E165" s="33">
        <f t="shared" si="1"/>
        <v>0</v>
      </c>
      <c r="F165" s="48"/>
    </row>
    <row r="166" spans="2:6" s="3" customFormat="1" x14ac:dyDescent="0.25">
      <c r="B166" s="31">
        <v>13</v>
      </c>
      <c r="C166" s="30" t="s">
        <v>134</v>
      </c>
      <c r="D166" s="32">
        <v>358</v>
      </c>
      <c r="E166" s="33">
        <f t="shared" si="1"/>
        <v>0</v>
      </c>
      <c r="F166" s="48"/>
    </row>
    <row r="167" spans="2:6" s="3" customFormat="1" ht="15.75" thickBot="1" x14ac:dyDescent="0.3">
      <c r="B167" s="43">
        <v>13</v>
      </c>
      <c r="C167" s="44" t="s">
        <v>30</v>
      </c>
      <c r="D167" s="45">
        <v>191</v>
      </c>
      <c r="E167" s="46">
        <f t="shared" si="1"/>
        <v>0</v>
      </c>
      <c r="F167" s="85"/>
    </row>
    <row r="168" spans="2:6" s="3" customFormat="1" x14ac:dyDescent="0.25">
      <c r="B168" s="37">
        <v>10</v>
      </c>
      <c r="C168" s="38" t="s">
        <v>155</v>
      </c>
      <c r="D168" s="39">
        <v>42</v>
      </c>
      <c r="E168" s="40">
        <f t="shared" si="1"/>
        <v>0</v>
      </c>
      <c r="F168" s="41"/>
    </row>
    <row r="169" spans="2:6" s="3" customFormat="1" x14ac:dyDescent="0.25">
      <c r="B169" s="31">
        <v>10</v>
      </c>
      <c r="C169" s="30" t="s">
        <v>156</v>
      </c>
      <c r="D169" s="32">
        <v>42</v>
      </c>
      <c r="E169" s="33">
        <f t="shared" si="1"/>
        <v>0</v>
      </c>
      <c r="F169" s="48"/>
    </row>
    <row r="170" spans="2:6" s="3" customFormat="1" x14ac:dyDescent="0.25">
      <c r="B170" s="31">
        <v>10</v>
      </c>
      <c r="C170" s="29" t="s">
        <v>157</v>
      </c>
      <c r="D170" s="49">
        <v>40</v>
      </c>
      <c r="E170" s="50">
        <f t="shared" si="1"/>
        <v>0</v>
      </c>
      <c r="F170" s="42"/>
    </row>
    <row r="171" spans="2:6" s="3" customFormat="1" x14ac:dyDescent="0.25">
      <c r="B171" s="31">
        <v>10</v>
      </c>
      <c r="C171" s="30" t="s">
        <v>158</v>
      </c>
      <c r="D171" s="32">
        <v>56</v>
      </c>
      <c r="E171" s="33">
        <f t="shared" si="1"/>
        <v>0</v>
      </c>
      <c r="F171" s="48"/>
    </row>
    <row r="172" spans="2:6" s="3" customFormat="1" x14ac:dyDescent="0.25">
      <c r="B172" s="31">
        <v>10</v>
      </c>
      <c r="C172" s="30" t="s">
        <v>159</v>
      </c>
      <c r="D172" s="32">
        <v>56</v>
      </c>
      <c r="E172" s="33">
        <f t="shared" si="1"/>
        <v>0</v>
      </c>
      <c r="F172" s="48"/>
    </row>
    <row r="173" spans="2:6" s="3" customFormat="1" ht="15.75" thickBot="1" x14ac:dyDescent="0.3">
      <c r="B173" s="43">
        <v>10</v>
      </c>
      <c r="C173" s="103" t="s">
        <v>160</v>
      </c>
      <c r="D173" s="104">
        <v>40</v>
      </c>
      <c r="E173" s="105">
        <f t="shared" si="1"/>
        <v>0</v>
      </c>
      <c r="F173" s="47"/>
    </row>
    <row r="174" spans="2:6" s="3" customFormat="1" ht="15.75" thickBot="1" x14ac:dyDescent="0.3">
      <c r="B174" s="52">
        <v>11</v>
      </c>
      <c r="C174" s="53" t="s">
        <v>162</v>
      </c>
      <c r="D174" s="54">
        <v>115</v>
      </c>
      <c r="E174" s="55">
        <f t="shared" si="1"/>
        <v>0</v>
      </c>
      <c r="F174" s="56"/>
    </row>
    <row r="175" spans="2:6" s="3" customFormat="1" x14ac:dyDescent="0.25">
      <c r="B175" s="31"/>
      <c r="C175" s="30"/>
      <c r="D175" s="32"/>
      <c r="E175" s="33">
        <f t="shared" si="1"/>
        <v>0</v>
      </c>
      <c r="F175" s="36"/>
    </row>
    <row r="176" spans="2:6" s="3" customFormat="1" x14ac:dyDescent="0.25">
      <c r="B176" s="79"/>
      <c r="C176" s="77"/>
      <c r="D176" s="80"/>
      <c r="E176" s="81">
        <f t="shared" si="1"/>
        <v>0</v>
      </c>
      <c r="F176" s="78"/>
    </row>
    <row r="177" spans="2:6" s="3" customFormat="1" x14ac:dyDescent="0.25">
      <c r="B177" s="31"/>
      <c r="C177" s="30"/>
      <c r="D177" s="32"/>
      <c r="E177" s="33">
        <f t="shared" si="1"/>
        <v>0</v>
      </c>
      <c r="F177" s="36"/>
    </row>
    <row r="178" spans="2:6" s="3" customFormat="1" x14ac:dyDescent="0.25">
      <c r="B178" s="31"/>
      <c r="C178" s="30"/>
      <c r="D178" s="32"/>
      <c r="E178" s="33">
        <f t="shared" si="1"/>
        <v>0</v>
      </c>
      <c r="F178" s="36"/>
    </row>
    <row r="179" spans="2:6" s="3" customFormat="1" x14ac:dyDescent="0.25">
      <c r="B179" s="79"/>
      <c r="C179" s="77"/>
      <c r="D179" s="80"/>
      <c r="E179" s="81">
        <f t="shared" si="1"/>
        <v>0</v>
      </c>
      <c r="F179" s="78"/>
    </row>
    <row r="180" spans="2:6" s="3" customFormat="1" x14ac:dyDescent="0.25">
      <c r="B180" s="31"/>
      <c r="C180" s="30"/>
      <c r="D180" s="32"/>
      <c r="E180" s="33">
        <f t="shared" si="1"/>
        <v>0</v>
      </c>
      <c r="F180" s="36"/>
    </row>
    <row r="181" spans="2:6" s="3" customFormat="1" x14ac:dyDescent="0.25">
      <c r="B181" s="31"/>
      <c r="C181" s="30"/>
      <c r="D181" s="32"/>
      <c r="E181" s="33">
        <f t="shared" si="1"/>
        <v>0</v>
      </c>
      <c r="F181" s="36"/>
    </row>
    <row r="182" spans="2:6" s="3" customFormat="1" x14ac:dyDescent="0.25">
      <c r="B182" s="31"/>
      <c r="C182" s="30"/>
      <c r="D182" s="32"/>
      <c r="E182" s="33">
        <f t="shared" si="1"/>
        <v>0</v>
      </c>
      <c r="F182" s="36"/>
    </row>
    <row r="183" spans="2:6" s="3" customFormat="1" ht="15.75" thickBot="1" x14ac:dyDescent="0.3">
      <c r="B183" s="79"/>
      <c r="C183" s="77"/>
      <c r="D183" s="80"/>
      <c r="E183" s="81">
        <f t="shared" si="1"/>
        <v>0</v>
      </c>
      <c r="F183" s="78"/>
    </row>
    <row r="184" spans="2:6" s="3" customFormat="1" ht="45.75" thickBot="1" x14ac:dyDescent="0.3">
      <c r="B184" s="83" t="s">
        <v>128</v>
      </c>
      <c r="C184" s="106">
        <v>30</v>
      </c>
      <c r="D184" s="107">
        <v>30</v>
      </c>
      <c r="E184" s="55">
        <f t="shared" si="1"/>
        <v>0</v>
      </c>
      <c r="F184" s="84">
        <f>SUM(F5:F183)</f>
        <v>0</v>
      </c>
    </row>
    <row r="185" spans="2:6" s="3" customFormat="1" ht="19.5" thickBot="1" x14ac:dyDescent="0.35">
      <c r="B185" s="17"/>
      <c r="C185" s="24" t="s">
        <v>1</v>
      </c>
      <c r="D185" s="24"/>
      <c r="E185" s="22">
        <f>SUM(E5:E184)</f>
        <v>0</v>
      </c>
      <c r="F185" s="82"/>
    </row>
    <row r="186" spans="2:6" s="5" customFormat="1" ht="30" customHeight="1" thickBot="1" x14ac:dyDescent="0.35">
      <c r="B186" s="17"/>
      <c r="C186" s="75" t="s">
        <v>130</v>
      </c>
      <c r="D186" s="24"/>
      <c r="E186" s="76">
        <f>E185/240</f>
        <v>0</v>
      </c>
      <c r="F186" s="4"/>
    </row>
    <row r="187" spans="2:6" s="5" customFormat="1" ht="45" customHeight="1" thickBot="1" x14ac:dyDescent="0.35">
      <c r="B187" s="52"/>
      <c r="C187" s="53" t="s">
        <v>163</v>
      </c>
      <c r="D187" s="54"/>
      <c r="E187" s="55">
        <f t="shared" ref="E187" si="2">D187*F187/3600</f>
        <v>0</v>
      </c>
      <c r="F187" s="56"/>
    </row>
    <row r="188" spans="2:6" s="8" customFormat="1" ht="12.75" x14ac:dyDescent="0.2">
      <c r="B188" s="6"/>
      <c r="C188" s="7"/>
      <c r="D188" s="7"/>
      <c r="E188" s="7"/>
      <c r="F188" s="6"/>
    </row>
    <row r="189" spans="2:6" s="12" customFormat="1" ht="12.75" x14ac:dyDescent="0.2">
      <c r="B189" s="9"/>
      <c r="C189" s="10"/>
      <c r="D189" s="10"/>
      <c r="E189" s="10"/>
      <c r="F189" s="11"/>
    </row>
    <row r="191" spans="2:6" s="13" customFormat="1" x14ac:dyDescent="0.25">
      <c r="C191" s="14"/>
      <c r="D191" s="14"/>
    </row>
    <row r="192" spans="2:6" s="1" customFormat="1" x14ac:dyDescent="0.25">
      <c r="C192" s="14"/>
      <c r="D192" s="14"/>
      <c r="E192" s="15"/>
      <c r="F192" s="15"/>
    </row>
    <row r="193" spans="3:6" s="1" customFormat="1" x14ac:dyDescent="0.25">
      <c r="C193" s="15"/>
      <c r="D193" s="15"/>
      <c r="E193" s="15"/>
      <c r="F193" s="15"/>
    </row>
  </sheetData>
  <mergeCells count="5">
    <mergeCell ref="B3:B4"/>
    <mergeCell ref="C3:C4"/>
    <mergeCell ref="D3:D4"/>
    <mergeCell ref="E3:E4"/>
    <mergeCell ref="F3:F4"/>
  </mergeCells>
  <pageMargins left="0.25" right="0.25" top="0.75" bottom="0.75" header="0.3" footer="0.3"/>
  <pageSetup paperSize="8" scale="2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93"/>
  <sheetViews>
    <sheetView view="pageBreakPreview" topLeftCell="B1" zoomScale="120" zoomScaleNormal="80" zoomScaleSheetLayoutView="120" workbookViewId="0">
      <pane xSplit="4" ySplit="4" topLeftCell="F5" activePane="bottomRight" state="frozen"/>
      <selection activeCell="B1" sqref="B1"/>
      <selection pane="topRight" activeCell="F1" sqref="F1"/>
      <selection pane="bottomLeft" activeCell="B5" sqref="B5"/>
      <selection pane="bottomRight" activeCell="D99" sqref="A98:D99"/>
    </sheetView>
  </sheetViews>
  <sheetFormatPr defaultRowHeight="15" outlineLevelCol="1" x14ac:dyDescent="0.25"/>
  <cols>
    <col min="1" max="1" width="0" hidden="1" customWidth="1"/>
    <col min="2" max="2" width="8.5703125" style="1" customWidth="1"/>
    <col min="3" max="3" width="36.140625" style="1" customWidth="1"/>
    <col min="4" max="4" width="16.140625" style="1" customWidth="1"/>
    <col min="5" max="5" width="18.85546875" style="1" customWidth="1"/>
    <col min="6" max="6" width="20" style="1" customWidth="1" outlineLevel="1"/>
  </cols>
  <sheetData>
    <row r="2" spans="2:6" ht="19.5" thickBot="1" x14ac:dyDescent="0.35">
      <c r="C2" s="2"/>
      <c r="D2" s="2"/>
      <c r="E2" s="2"/>
      <c r="F2" s="2"/>
    </row>
    <row r="3" spans="2:6" ht="97.5" customHeight="1" x14ac:dyDescent="0.25">
      <c r="B3" s="140" t="s">
        <v>137</v>
      </c>
      <c r="C3" s="138" t="s">
        <v>0</v>
      </c>
      <c r="D3" s="138" t="s">
        <v>55</v>
      </c>
      <c r="E3" s="134" t="s">
        <v>129</v>
      </c>
      <c r="F3" s="136" t="s">
        <v>165</v>
      </c>
    </row>
    <row r="4" spans="2:6" ht="49.5" customHeight="1" thickBot="1" x14ac:dyDescent="0.3">
      <c r="B4" s="141"/>
      <c r="C4" s="139"/>
      <c r="D4" s="139"/>
      <c r="E4" s="135"/>
      <c r="F4" s="137"/>
    </row>
    <row r="5" spans="2:6" ht="15" customHeight="1" x14ac:dyDescent="0.25">
      <c r="B5" s="19">
        <v>194</v>
      </c>
      <c r="C5" s="30" t="s">
        <v>2</v>
      </c>
      <c r="D5" s="25"/>
      <c r="E5" s="28">
        <f>D5*F5/3600</f>
        <v>0</v>
      </c>
      <c r="F5" s="23"/>
    </row>
    <row r="6" spans="2:6" x14ac:dyDescent="0.25">
      <c r="B6" s="18">
        <v>184</v>
      </c>
      <c r="C6" s="20" t="s">
        <v>3</v>
      </c>
      <c r="D6" s="26">
        <v>3200</v>
      </c>
      <c r="E6" s="28">
        <f t="shared" ref="E6:E134" si="0">D6*F6/3600</f>
        <v>0</v>
      </c>
      <c r="F6" s="16"/>
    </row>
    <row r="7" spans="2:6" ht="15.75" customHeight="1" x14ac:dyDescent="0.25">
      <c r="B7" s="18">
        <v>185</v>
      </c>
      <c r="C7" s="20" t="s">
        <v>3</v>
      </c>
      <c r="D7" s="26">
        <v>3200</v>
      </c>
      <c r="E7" s="28">
        <f t="shared" si="0"/>
        <v>0</v>
      </c>
      <c r="F7" s="16"/>
    </row>
    <row r="8" spans="2:6" ht="15.75" customHeight="1" x14ac:dyDescent="0.25">
      <c r="B8" s="18">
        <v>186</v>
      </c>
      <c r="C8" s="20" t="s">
        <v>4</v>
      </c>
      <c r="D8" s="26">
        <v>3359</v>
      </c>
      <c r="E8" s="28">
        <f t="shared" si="0"/>
        <v>0</v>
      </c>
      <c r="F8" s="16"/>
    </row>
    <row r="9" spans="2:6" ht="15.75" customHeight="1" x14ac:dyDescent="0.25">
      <c r="B9" s="18">
        <v>187</v>
      </c>
      <c r="C9" s="20" t="s">
        <v>4</v>
      </c>
      <c r="D9" s="26">
        <v>3359</v>
      </c>
      <c r="E9" s="28">
        <f t="shared" si="0"/>
        <v>0</v>
      </c>
      <c r="F9" s="16"/>
    </row>
    <row r="10" spans="2:6" x14ac:dyDescent="0.25">
      <c r="B10" s="18">
        <v>204</v>
      </c>
      <c r="C10" s="29" t="s">
        <v>5</v>
      </c>
      <c r="D10" s="26"/>
      <c r="E10" s="28">
        <f t="shared" si="0"/>
        <v>0</v>
      </c>
      <c r="F10" s="16"/>
    </row>
    <row r="11" spans="2:6" x14ac:dyDescent="0.25">
      <c r="B11" s="18">
        <v>312</v>
      </c>
      <c r="C11" s="20" t="s">
        <v>7</v>
      </c>
      <c r="D11" s="26">
        <v>700</v>
      </c>
      <c r="E11" s="28">
        <f t="shared" si="0"/>
        <v>0</v>
      </c>
      <c r="F11" s="16"/>
    </row>
    <row r="12" spans="2:6" ht="15.75" customHeight="1" x14ac:dyDescent="0.25">
      <c r="B12" s="18">
        <v>312</v>
      </c>
      <c r="C12" s="20" t="s">
        <v>6</v>
      </c>
      <c r="D12" s="26">
        <v>700</v>
      </c>
      <c r="E12" s="28">
        <f t="shared" si="0"/>
        <v>0</v>
      </c>
      <c r="F12" s="16"/>
    </row>
    <row r="13" spans="2:6" x14ac:dyDescent="0.25">
      <c r="B13" s="18">
        <v>319</v>
      </c>
      <c r="C13" s="29" t="s">
        <v>8</v>
      </c>
      <c r="D13" s="26"/>
      <c r="E13" s="28">
        <f t="shared" si="0"/>
        <v>0</v>
      </c>
      <c r="F13" s="16"/>
    </row>
    <row r="14" spans="2:6" x14ac:dyDescent="0.25">
      <c r="B14" s="99">
        <v>332</v>
      </c>
      <c r="C14" s="100" t="s">
        <v>9</v>
      </c>
      <c r="D14" s="101">
        <v>13</v>
      </c>
      <c r="E14" s="93">
        <f t="shared" si="0"/>
        <v>0</v>
      </c>
      <c r="F14" s="102"/>
    </row>
    <row r="15" spans="2:6" x14ac:dyDescent="0.25">
      <c r="B15" s="18">
        <v>338</v>
      </c>
      <c r="C15" s="20" t="s">
        <v>10</v>
      </c>
      <c r="D15" s="26">
        <v>154</v>
      </c>
      <c r="E15" s="28">
        <f t="shared" si="0"/>
        <v>0</v>
      </c>
      <c r="F15" s="16"/>
    </row>
    <row r="16" spans="2:6" ht="13.5" customHeight="1" x14ac:dyDescent="0.25">
      <c r="B16" s="18">
        <v>2</v>
      </c>
      <c r="C16" s="21" t="s">
        <v>11</v>
      </c>
      <c r="D16" s="27">
        <v>76</v>
      </c>
      <c r="E16" s="28">
        <f t="shared" si="0"/>
        <v>0</v>
      </c>
      <c r="F16" s="16"/>
    </row>
    <row r="17" spans="2:6" x14ac:dyDescent="0.25">
      <c r="B17" s="18">
        <v>2</v>
      </c>
      <c r="C17" s="21" t="s">
        <v>12</v>
      </c>
      <c r="D17" s="27">
        <v>82</v>
      </c>
      <c r="E17" s="28">
        <f t="shared" si="0"/>
        <v>0</v>
      </c>
      <c r="F17" s="16"/>
    </row>
    <row r="18" spans="2:6" s="3" customFormat="1" ht="15.75" thickBot="1" x14ac:dyDescent="0.3">
      <c r="B18" s="57">
        <v>2</v>
      </c>
      <c r="C18" s="58" t="s">
        <v>13</v>
      </c>
      <c r="D18" s="59">
        <v>72</v>
      </c>
      <c r="E18" s="60">
        <f t="shared" si="0"/>
        <v>0</v>
      </c>
      <c r="F18" s="61"/>
    </row>
    <row r="19" spans="2:6" s="3" customFormat="1" ht="22.5" x14ac:dyDescent="0.25">
      <c r="B19" s="63">
        <v>3</v>
      </c>
      <c r="C19" s="64" t="s">
        <v>14</v>
      </c>
      <c r="D19" s="25">
        <v>2</v>
      </c>
      <c r="E19" s="65">
        <f t="shared" si="0"/>
        <v>0</v>
      </c>
      <c r="F19" s="66"/>
    </row>
    <row r="20" spans="2:6" s="3" customFormat="1" ht="22.5" x14ac:dyDescent="0.25">
      <c r="B20" s="18">
        <v>3</v>
      </c>
      <c r="C20" s="20" t="s">
        <v>15</v>
      </c>
      <c r="D20" s="26">
        <v>3</v>
      </c>
      <c r="E20" s="28">
        <f t="shared" si="0"/>
        <v>0</v>
      </c>
      <c r="F20" s="67"/>
    </row>
    <row r="21" spans="2:6" s="3" customFormat="1" ht="22.5" x14ac:dyDescent="0.25">
      <c r="B21" s="18">
        <v>3</v>
      </c>
      <c r="C21" s="20" t="s">
        <v>16</v>
      </c>
      <c r="D21" s="26">
        <v>3</v>
      </c>
      <c r="E21" s="28">
        <f t="shared" si="0"/>
        <v>0</v>
      </c>
      <c r="F21" s="67"/>
    </row>
    <row r="22" spans="2:6" s="3" customFormat="1" ht="22.5" x14ac:dyDescent="0.25">
      <c r="B22" s="18">
        <v>3</v>
      </c>
      <c r="C22" s="20" t="s">
        <v>17</v>
      </c>
      <c r="D22" s="26">
        <v>2</v>
      </c>
      <c r="E22" s="28">
        <f t="shared" si="0"/>
        <v>0</v>
      </c>
      <c r="F22" s="67"/>
    </row>
    <row r="23" spans="2:6" s="3" customFormat="1" ht="22.5" x14ac:dyDescent="0.25">
      <c r="B23" s="18">
        <v>3</v>
      </c>
      <c r="C23" s="20" t="s">
        <v>18</v>
      </c>
      <c r="D23" s="26">
        <v>3</v>
      </c>
      <c r="E23" s="28">
        <f t="shared" si="0"/>
        <v>0</v>
      </c>
      <c r="F23" s="67"/>
    </row>
    <row r="24" spans="2:6" s="3" customFormat="1" ht="23.25" thickBot="1" x14ac:dyDescent="0.3">
      <c r="B24" s="68">
        <v>3</v>
      </c>
      <c r="C24" s="69" t="s">
        <v>19</v>
      </c>
      <c r="D24" s="70">
        <v>3</v>
      </c>
      <c r="E24" s="71">
        <f t="shared" si="0"/>
        <v>0</v>
      </c>
      <c r="F24" s="72"/>
    </row>
    <row r="25" spans="2:6" s="3" customFormat="1" x14ac:dyDescent="0.25">
      <c r="B25" s="19">
        <v>4</v>
      </c>
      <c r="C25" s="74" t="s">
        <v>20</v>
      </c>
      <c r="D25" s="62">
        <v>259</v>
      </c>
      <c r="E25" s="28">
        <f t="shared" si="0"/>
        <v>0</v>
      </c>
      <c r="F25" s="23"/>
    </row>
    <row r="26" spans="2:6" s="3" customFormat="1" x14ac:dyDescent="0.25">
      <c r="B26" s="19">
        <v>4</v>
      </c>
      <c r="C26" s="73" t="s">
        <v>21</v>
      </c>
      <c r="D26" s="26">
        <v>240</v>
      </c>
      <c r="E26" s="28">
        <f t="shared" si="0"/>
        <v>0</v>
      </c>
      <c r="F26" s="16"/>
    </row>
    <row r="27" spans="2:6" s="3" customFormat="1" x14ac:dyDescent="0.25">
      <c r="B27" s="19">
        <v>4</v>
      </c>
      <c r="C27" s="73" t="s">
        <v>22</v>
      </c>
      <c r="D27" s="26">
        <v>12</v>
      </c>
      <c r="E27" s="28">
        <f>D27*F27/3600</f>
        <v>0</v>
      </c>
      <c r="F27" s="16"/>
    </row>
    <row r="28" spans="2:6" s="3" customFormat="1" x14ac:dyDescent="0.25">
      <c r="B28" s="19">
        <v>4</v>
      </c>
      <c r="C28" s="73" t="s">
        <v>23</v>
      </c>
      <c r="D28" s="26">
        <v>23</v>
      </c>
      <c r="E28" s="28">
        <f t="shared" si="0"/>
        <v>0</v>
      </c>
      <c r="F28" s="16"/>
    </row>
    <row r="29" spans="2:6" s="3" customFormat="1" x14ac:dyDescent="0.25">
      <c r="B29" s="19">
        <v>4</v>
      </c>
      <c r="C29" s="73" t="s">
        <v>24</v>
      </c>
      <c r="D29" s="26">
        <v>22</v>
      </c>
      <c r="E29" s="28">
        <f t="shared" si="0"/>
        <v>0</v>
      </c>
      <c r="F29" s="16"/>
    </row>
    <row r="30" spans="2:6" s="3" customFormat="1" x14ac:dyDescent="0.25">
      <c r="B30" s="19">
        <v>4</v>
      </c>
      <c r="C30" s="73" t="s">
        <v>25</v>
      </c>
      <c r="D30" s="26">
        <v>24</v>
      </c>
      <c r="E30" s="28">
        <f t="shared" si="0"/>
        <v>0</v>
      </c>
      <c r="F30" s="16"/>
    </row>
    <row r="31" spans="2:6" s="3" customFormat="1" x14ac:dyDescent="0.25">
      <c r="B31" s="19">
        <v>4</v>
      </c>
      <c r="C31" s="73" t="s">
        <v>26</v>
      </c>
      <c r="D31" s="26">
        <v>48</v>
      </c>
      <c r="E31" s="28">
        <f t="shared" si="0"/>
        <v>0</v>
      </c>
      <c r="F31" s="16"/>
    </row>
    <row r="32" spans="2:6" s="3" customFormat="1" x14ac:dyDescent="0.25">
      <c r="B32" s="19">
        <v>4</v>
      </c>
      <c r="C32" s="73" t="s">
        <v>27</v>
      </c>
      <c r="D32" s="26">
        <v>62</v>
      </c>
      <c r="E32" s="28">
        <f t="shared" si="0"/>
        <v>0</v>
      </c>
      <c r="F32" s="16"/>
    </row>
    <row r="33" spans="2:6" s="3" customFormat="1" x14ac:dyDescent="0.25">
      <c r="B33" s="19">
        <v>4</v>
      </c>
      <c r="C33" s="73" t="s">
        <v>28</v>
      </c>
      <c r="D33" s="26">
        <v>228</v>
      </c>
      <c r="E33" s="28">
        <f t="shared" si="0"/>
        <v>0</v>
      </c>
      <c r="F33" s="16"/>
    </row>
    <row r="34" spans="2:6" s="3" customFormat="1" x14ac:dyDescent="0.25">
      <c r="B34" s="19">
        <v>4</v>
      </c>
      <c r="C34" s="73" t="s">
        <v>29</v>
      </c>
      <c r="D34" s="26">
        <v>198</v>
      </c>
      <c r="E34" s="28">
        <f t="shared" si="0"/>
        <v>0</v>
      </c>
      <c r="F34" s="16"/>
    </row>
    <row r="35" spans="2:6" s="3" customFormat="1" x14ac:dyDescent="0.25">
      <c r="B35" s="19">
        <v>4</v>
      </c>
      <c r="C35" s="73" t="s">
        <v>30</v>
      </c>
      <c r="D35" s="26">
        <v>191</v>
      </c>
      <c r="E35" s="28">
        <f t="shared" si="0"/>
        <v>0</v>
      </c>
      <c r="F35" s="16"/>
    </row>
    <row r="36" spans="2:6" s="3" customFormat="1" x14ac:dyDescent="0.25">
      <c r="B36" s="19">
        <v>4</v>
      </c>
      <c r="C36" s="73" t="s">
        <v>31</v>
      </c>
      <c r="D36" s="26">
        <v>199</v>
      </c>
      <c r="E36" s="28">
        <f t="shared" si="0"/>
        <v>0</v>
      </c>
      <c r="F36" s="16"/>
    </row>
    <row r="37" spans="2:6" s="3" customFormat="1" x14ac:dyDescent="0.25">
      <c r="B37" s="19">
        <v>4</v>
      </c>
      <c r="C37" s="73" t="s">
        <v>32</v>
      </c>
      <c r="D37" s="26">
        <v>224</v>
      </c>
      <c r="E37" s="28">
        <f t="shared" si="0"/>
        <v>0</v>
      </c>
      <c r="F37" s="16"/>
    </row>
    <row r="38" spans="2:6" s="3" customFormat="1" x14ac:dyDescent="0.25">
      <c r="B38" s="19">
        <v>4</v>
      </c>
      <c r="C38" s="73" t="s">
        <v>33</v>
      </c>
      <c r="D38" s="26">
        <v>251</v>
      </c>
      <c r="E38" s="28">
        <f t="shared" si="0"/>
        <v>0</v>
      </c>
      <c r="F38" s="16"/>
    </row>
    <row r="39" spans="2:6" s="3" customFormat="1" x14ac:dyDescent="0.25">
      <c r="B39" s="19">
        <v>4</v>
      </c>
      <c r="C39" s="73" t="s">
        <v>34</v>
      </c>
      <c r="D39" s="26">
        <v>1091</v>
      </c>
      <c r="E39" s="28">
        <f t="shared" si="0"/>
        <v>0</v>
      </c>
      <c r="F39" s="16"/>
    </row>
    <row r="40" spans="2:6" s="3" customFormat="1" x14ac:dyDescent="0.25">
      <c r="B40" s="19">
        <v>4</v>
      </c>
      <c r="C40" s="73" t="s">
        <v>35</v>
      </c>
      <c r="D40" s="26">
        <v>1130</v>
      </c>
      <c r="E40" s="28">
        <f t="shared" si="0"/>
        <v>0</v>
      </c>
      <c r="F40" s="16"/>
    </row>
    <row r="41" spans="2:6" s="3" customFormat="1" x14ac:dyDescent="0.25">
      <c r="B41" s="19">
        <v>4</v>
      </c>
      <c r="C41" s="73" t="s">
        <v>36</v>
      </c>
      <c r="D41" s="26">
        <v>1091</v>
      </c>
      <c r="E41" s="28">
        <f t="shared" si="0"/>
        <v>0</v>
      </c>
      <c r="F41" s="16"/>
    </row>
    <row r="42" spans="2:6" s="3" customFormat="1" x14ac:dyDescent="0.25">
      <c r="B42" s="19">
        <v>4</v>
      </c>
      <c r="C42" s="73" t="s">
        <v>37</v>
      </c>
      <c r="D42" s="26">
        <v>1130</v>
      </c>
      <c r="E42" s="28">
        <f t="shared" si="0"/>
        <v>0</v>
      </c>
      <c r="F42" s="16"/>
    </row>
    <row r="43" spans="2:6" s="3" customFormat="1" x14ac:dyDescent="0.25">
      <c r="B43" s="19">
        <v>4</v>
      </c>
      <c r="C43" s="73" t="s">
        <v>38</v>
      </c>
      <c r="D43" s="26">
        <v>349</v>
      </c>
      <c r="E43" s="28">
        <f t="shared" si="0"/>
        <v>0</v>
      </c>
      <c r="F43" s="16"/>
    </row>
    <row r="44" spans="2:6" s="3" customFormat="1" x14ac:dyDescent="0.25">
      <c r="B44" s="19">
        <v>4</v>
      </c>
      <c r="C44" s="73" t="s">
        <v>39</v>
      </c>
      <c r="D44" s="26">
        <v>388</v>
      </c>
      <c r="E44" s="28">
        <f t="shared" si="0"/>
        <v>0</v>
      </c>
      <c r="F44" s="16"/>
    </row>
    <row r="45" spans="2:6" s="3" customFormat="1" x14ac:dyDescent="0.25">
      <c r="B45" s="19">
        <v>4</v>
      </c>
      <c r="C45" s="73" t="s">
        <v>40</v>
      </c>
      <c r="D45" s="26">
        <v>160</v>
      </c>
      <c r="E45" s="28">
        <f t="shared" si="0"/>
        <v>0</v>
      </c>
      <c r="F45" s="16"/>
    </row>
    <row r="46" spans="2:6" s="3" customFormat="1" x14ac:dyDescent="0.25">
      <c r="B46" s="19">
        <v>4</v>
      </c>
      <c r="C46" s="73" t="s">
        <v>41</v>
      </c>
      <c r="D46" s="26">
        <v>185</v>
      </c>
      <c r="E46" s="28">
        <f t="shared" si="0"/>
        <v>0</v>
      </c>
      <c r="F46" s="16"/>
    </row>
    <row r="47" spans="2:6" s="3" customFormat="1" x14ac:dyDescent="0.25">
      <c r="B47" s="19">
        <v>4</v>
      </c>
      <c r="C47" s="73" t="s">
        <v>42</v>
      </c>
      <c r="D47" s="26">
        <v>132</v>
      </c>
      <c r="E47" s="28">
        <f t="shared" si="0"/>
        <v>0</v>
      </c>
      <c r="F47" s="16"/>
    </row>
    <row r="48" spans="2:6" s="3" customFormat="1" x14ac:dyDescent="0.25">
      <c r="B48" s="19">
        <v>4</v>
      </c>
      <c r="C48" s="73" t="s">
        <v>43</v>
      </c>
      <c r="D48" s="26">
        <v>222</v>
      </c>
      <c r="E48" s="28">
        <f t="shared" si="0"/>
        <v>0</v>
      </c>
      <c r="F48" s="16"/>
    </row>
    <row r="49" spans="2:6" s="3" customFormat="1" x14ac:dyDescent="0.25">
      <c r="B49" s="19">
        <v>4</v>
      </c>
      <c r="C49" s="73" t="s">
        <v>44</v>
      </c>
      <c r="D49" s="26">
        <v>241</v>
      </c>
      <c r="E49" s="28">
        <f t="shared" si="0"/>
        <v>0</v>
      </c>
      <c r="F49" s="16"/>
    </row>
    <row r="50" spans="2:6" s="3" customFormat="1" x14ac:dyDescent="0.25">
      <c r="B50" s="19">
        <v>4</v>
      </c>
      <c r="C50" s="73" t="s">
        <v>45</v>
      </c>
      <c r="D50" s="26">
        <v>207</v>
      </c>
      <c r="E50" s="28">
        <f t="shared" si="0"/>
        <v>0</v>
      </c>
      <c r="F50" s="16"/>
    </row>
    <row r="51" spans="2:6" s="3" customFormat="1" x14ac:dyDescent="0.25">
      <c r="B51" s="19">
        <v>4</v>
      </c>
      <c r="C51" s="73" t="s">
        <v>46</v>
      </c>
      <c r="D51" s="26">
        <v>157</v>
      </c>
      <c r="E51" s="28">
        <f t="shared" si="0"/>
        <v>0</v>
      </c>
      <c r="F51" s="16"/>
    </row>
    <row r="52" spans="2:6" s="3" customFormat="1" x14ac:dyDescent="0.25">
      <c r="B52" s="19">
        <v>4</v>
      </c>
      <c r="C52" s="73" t="s">
        <v>47</v>
      </c>
      <c r="D52" s="26">
        <v>138</v>
      </c>
      <c r="E52" s="28">
        <f t="shared" si="0"/>
        <v>0</v>
      </c>
      <c r="F52" s="16"/>
    </row>
    <row r="53" spans="2:6" s="3" customFormat="1" x14ac:dyDescent="0.25">
      <c r="B53" s="19">
        <v>4</v>
      </c>
      <c r="C53" s="73" t="s">
        <v>48</v>
      </c>
      <c r="D53" s="26">
        <v>204</v>
      </c>
      <c r="E53" s="28">
        <f t="shared" si="0"/>
        <v>0</v>
      </c>
      <c r="F53" s="16"/>
    </row>
    <row r="54" spans="2:6" s="3" customFormat="1" x14ac:dyDescent="0.25">
      <c r="B54" s="19">
        <v>4</v>
      </c>
      <c r="C54" s="73" t="s">
        <v>49</v>
      </c>
      <c r="D54" s="26">
        <v>272</v>
      </c>
      <c r="E54" s="28">
        <f t="shared" si="0"/>
        <v>0</v>
      </c>
      <c r="F54" s="16"/>
    </row>
    <row r="55" spans="2:6" s="3" customFormat="1" x14ac:dyDescent="0.25">
      <c r="B55" s="19">
        <v>4</v>
      </c>
      <c r="C55" s="73" t="s">
        <v>50</v>
      </c>
      <c r="D55" s="26">
        <v>219</v>
      </c>
      <c r="E55" s="28">
        <f t="shared" si="0"/>
        <v>0</v>
      </c>
      <c r="F55" s="16"/>
    </row>
    <row r="56" spans="2:6" s="3" customFormat="1" x14ac:dyDescent="0.25">
      <c r="B56" s="19">
        <v>4</v>
      </c>
      <c r="C56" s="73" t="s">
        <v>51</v>
      </c>
      <c r="D56" s="26">
        <v>140</v>
      </c>
      <c r="E56" s="28">
        <f t="shared" si="0"/>
        <v>0</v>
      </c>
      <c r="F56" s="16"/>
    </row>
    <row r="57" spans="2:6" s="3" customFormat="1" x14ac:dyDescent="0.25">
      <c r="B57" s="19">
        <v>4</v>
      </c>
      <c r="C57" s="73" t="s">
        <v>52</v>
      </c>
      <c r="D57" s="26">
        <v>140</v>
      </c>
      <c r="E57" s="28">
        <f t="shared" si="0"/>
        <v>0</v>
      </c>
      <c r="F57" s="16"/>
    </row>
    <row r="58" spans="2:6" s="3" customFormat="1" x14ac:dyDescent="0.25">
      <c r="B58" s="19">
        <v>4</v>
      </c>
      <c r="C58" s="73" t="s">
        <v>53</v>
      </c>
      <c r="D58" s="26">
        <v>143</v>
      </c>
      <c r="E58" s="28">
        <f t="shared" si="0"/>
        <v>0</v>
      </c>
      <c r="F58" s="16"/>
    </row>
    <row r="59" spans="2:6" s="3" customFormat="1" ht="22.5" x14ac:dyDescent="0.25">
      <c r="B59" s="19">
        <v>4</v>
      </c>
      <c r="C59" s="73" t="s">
        <v>54</v>
      </c>
      <c r="D59" s="26">
        <v>34</v>
      </c>
      <c r="E59" s="28">
        <f t="shared" si="0"/>
        <v>0</v>
      </c>
      <c r="F59" s="16"/>
    </row>
    <row r="60" spans="2:6" s="3" customFormat="1" x14ac:dyDescent="0.25">
      <c r="B60" s="31"/>
      <c r="C60" s="30" t="s">
        <v>56</v>
      </c>
      <c r="D60" s="32">
        <v>45</v>
      </c>
      <c r="E60" s="33">
        <f t="shared" si="0"/>
        <v>0</v>
      </c>
      <c r="F60" s="34"/>
    </row>
    <row r="61" spans="2:6" s="3" customFormat="1" x14ac:dyDescent="0.25">
      <c r="B61" s="35"/>
      <c r="C61" s="29" t="s">
        <v>57</v>
      </c>
      <c r="D61" s="49">
        <v>34</v>
      </c>
      <c r="E61" s="50">
        <f t="shared" si="0"/>
        <v>0</v>
      </c>
      <c r="F61" s="51"/>
    </row>
    <row r="62" spans="2:6" s="3" customFormat="1" x14ac:dyDescent="0.25">
      <c r="B62" s="31"/>
      <c r="C62" s="30" t="s">
        <v>58</v>
      </c>
      <c r="D62" s="32">
        <v>12</v>
      </c>
      <c r="E62" s="33">
        <f t="shared" si="0"/>
        <v>0</v>
      </c>
      <c r="F62" s="48"/>
    </row>
    <row r="63" spans="2:6" s="3" customFormat="1" x14ac:dyDescent="0.25">
      <c r="B63" s="31"/>
      <c r="C63" s="30" t="s">
        <v>59</v>
      </c>
      <c r="D63" s="32">
        <v>12</v>
      </c>
      <c r="E63" s="33">
        <f t="shared" si="0"/>
        <v>0</v>
      </c>
      <c r="F63" s="42"/>
    </row>
    <row r="64" spans="2:6" s="3" customFormat="1" x14ac:dyDescent="0.25">
      <c r="B64" s="31"/>
      <c r="C64" s="30" t="s">
        <v>60</v>
      </c>
      <c r="D64" s="32">
        <v>12</v>
      </c>
      <c r="E64" s="33">
        <f t="shared" si="0"/>
        <v>0</v>
      </c>
      <c r="F64" s="42"/>
    </row>
    <row r="65" spans="2:6" s="3" customFormat="1" x14ac:dyDescent="0.25">
      <c r="B65" s="31"/>
      <c r="C65" s="30" t="s">
        <v>61</v>
      </c>
      <c r="D65" s="32">
        <v>12</v>
      </c>
      <c r="E65" s="33">
        <f t="shared" si="0"/>
        <v>0</v>
      </c>
      <c r="F65" s="42"/>
    </row>
    <row r="66" spans="2:6" s="3" customFormat="1" x14ac:dyDescent="0.25">
      <c r="B66" s="31"/>
      <c r="C66" s="30" t="s">
        <v>62</v>
      </c>
      <c r="D66" s="32">
        <v>11</v>
      </c>
      <c r="E66" s="33">
        <f t="shared" si="0"/>
        <v>0</v>
      </c>
      <c r="F66" s="42"/>
    </row>
    <row r="67" spans="2:6" s="3" customFormat="1" x14ac:dyDescent="0.25">
      <c r="B67" s="31"/>
      <c r="C67" s="30" t="s">
        <v>9</v>
      </c>
      <c r="D67" s="32">
        <v>13</v>
      </c>
      <c r="E67" s="33">
        <f t="shared" si="0"/>
        <v>0</v>
      </c>
      <c r="F67" s="42"/>
    </row>
    <row r="68" spans="2:6" s="3" customFormat="1" x14ac:dyDescent="0.25">
      <c r="B68" s="31"/>
      <c r="C68" s="30" t="s">
        <v>63</v>
      </c>
      <c r="D68" s="32">
        <v>11</v>
      </c>
      <c r="E68" s="33">
        <f t="shared" si="0"/>
        <v>0</v>
      </c>
      <c r="F68" s="42"/>
    </row>
    <row r="69" spans="2:6" s="3" customFormat="1" x14ac:dyDescent="0.25">
      <c r="B69" s="31"/>
      <c r="C69" s="30" t="s">
        <v>64</v>
      </c>
      <c r="D69" s="32">
        <v>11</v>
      </c>
      <c r="E69" s="33">
        <f t="shared" si="0"/>
        <v>0</v>
      </c>
      <c r="F69" s="42"/>
    </row>
    <row r="70" spans="2:6" s="3" customFormat="1" x14ac:dyDescent="0.25">
      <c r="B70" s="31"/>
      <c r="C70" s="30" t="s">
        <v>65</v>
      </c>
      <c r="D70" s="32">
        <v>13</v>
      </c>
      <c r="E70" s="33">
        <f t="shared" si="0"/>
        <v>0</v>
      </c>
      <c r="F70" s="42"/>
    </row>
    <row r="71" spans="2:6" s="3" customFormat="1" x14ac:dyDescent="0.25">
      <c r="B71" s="31"/>
      <c r="C71" s="30" t="s">
        <v>66</v>
      </c>
      <c r="D71" s="32">
        <v>13</v>
      </c>
      <c r="E71" s="33">
        <f t="shared" si="0"/>
        <v>0</v>
      </c>
      <c r="F71" s="42"/>
    </row>
    <row r="72" spans="2:6" s="3" customFormat="1" x14ac:dyDescent="0.25">
      <c r="B72" s="31"/>
      <c r="C72" s="30" t="s">
        <v>67</v>
      </c>
      <c r="D72" s="32">
        <v>13</v>
      </c>
      <c r="E72" s="33">
        <f t="shared" si="0"/>
        <v>0</v>
      </c>
      <c r="F72" s="42"/>
    </row>
    <row r="73" spans="2:6" s="3" customFormat="1" ht="15.75" thickBot="1" x14ac:dyDescent="0.3">
      <c r="B73" s="43"/>
      <c r="C73" s="44" t="s">
        <v>68</v>
      </c>
      <c r="D73" s="45">
        <v>13</v>
      </c>
      <c r="E73" s="46">
        <f t="shared" si="0"/>
        <v>0</v>
      </c>
      <c r="F73" s="47"/>
    </row>
    <row r="74" spans="2:6" s="3" customFormat="1" x14ac:dyDescent="0.25">
      <c r="B74" s="37"/>
      <c r="C74" s="38" t="s">
        <v>69</v>
      </c>
      <c r="D74" s="39">
        <v>74</v>
      </c>
      <c r="E74" s="40">
        <f t="shared" si="0"/>
        <v>0</v>
      </c>
      <c r="F74" s="41"/>
    </row>
    <row r="75" spans="2:6" s="3" customFormat="1" x14ac:dyDescent="0.25">
      <c r="B75" s="31"/>
      <c r="C75" s="30" t="s">
        <v>70</v>
      </c>
      <c r="D75" s="32">
        <v>66</v>
      </c>
      <c r="E75" s="33">
        <f t="shared" si="0"/>
        <v>0</v>
      </c>
      <c r="F75" s="42"/>
    </row>
    <row r="76" spans="2:6" s="3" customFormat="1" ht="15.75" thickBot="1" x14ac:dyDescent="0.3">
      <c r="B76" s="43"/>
      <c r="C76" s="44" t="s">
        <v>71</v>
      </c>
      <c r="D76" s="45">
        <v>66</v>
      </c>
      <c r="E76" s="46">
        <f t="shared" si="0"/>
        <v>0</v>
      </c>
      <c r="F76" s="47"/>
    </row>
    <row r="77" spans="2:6" s="3" customFormat="1" ht="15.75" thickBot="1" x14ac:dyDescent="0.3">
      <c r="B77" s="52"/>
      <c r="C77" s="53" t="s">
        <v>72</v>
      </c>
      <c r="D77" s="54">
        <v>20</v>
      </c>
      <c r="E77" s="55">
        <f t="shared" si="0"/>
        <v>0</v>
      </c>
      <c r="F77" s="56"/>
    </row>
    <row r="78" spans="2:6" s="3" customFormat="1" x14ac:dyDescent="0.25">
      <c r="B78" s="37"/>
      <c r="C78" s="38" t="s">
        <v>73</v>
      </c>
      <c r="D78" s="39">
        <v>80</v>
      </c>
      <c r="E78" s="40">
        <f t="shared" si="0"/>
        <v>0</v>
      </c>
      <c r="F78" s="41"/>
    </row>
    <row r="79" spans="2:6" s="3" customFormat="1" ht="15.75" thickBot="1" x14ac:dyDescent="0.3">
      <c r="B79" s="43"/>
      <c r="C79" s="44" t="s">
        <v>74</v>
      </c>
      <c r="D79" s="45">
        <v>78</v>
      </c>
      <c r="E79" s="46">
        <f t="shared" si="0"/>
        <v>0</v>
      </c>
      <c r="F79" s="47"/>
    </row>
    <row r="80" spans="2:6" s="3" customFormat="1" ht="15.75" thickBot="1" x14ac:dyDescent="0.3">
      <c r="B80" s="86">
        <v>298</v>
      </c>
      <c r="C80" s="87" t="s">
        <v>75</v>
      </c>
      <c r="D80" s="88">
        <v>248</v>
      </c>
      <c r="E80" s="89">
        <f t="shared" si="0"/>
        <v>0</v>
      </c>
      <c r="F80" s="90"/>
    </row>
    <row r="81" spans="2:6" s="3" customFormat="1" ht="15.75" thickBot="1" x14ac:dyDescent="0.3">
      <c r="B81" s="86">
        <v>298</v>
      </c>
      <c r="C81" s="91" t="s">
        <v>76</v>
      </c>
      <c r="D81" s="92">
        <v>384</v>
      </c>
      <c r="E81" s="93">
        <f t="shared" si="0"/>
        <v>0</v>
      </c>
      <c r="F81" s="94"/>
    </row>
    <row r="82" spans="2:6" s="3" customFormat="1" ht="15.75" thickBot="1" x14ac:dyDescent="0.3">
      <c r="B82" s="86">
        <v>298</v>
      </c>
      <c r="C82" s="91" t="s">
        <v>77</v>
      </c>
      <c r="D82" s="92">
        <v>272</v>
      </c>
      <c r="E82" s="93">
        <f t="shared" si="0"/>
        <v>0</v>
      </c>
      <c r="F82" s="94"/>
    </row>
    <row r="83" spans="2:6" s="3" customFormat="1" ht="15.75" thickBot="1" x14ac:dyDescent="0.3">
      <c r="B83" s="86">
        <v>298</v>
      </c>
      <c r="C83" s="91" t="s">
        <v>78</v>
      </c>
      <c r="D83" s="92">
        <v>475</v>
      </c>
      <c r="E83" s="93">
        <f t="shared" si="0"/>
        <v>0</v>
      </c>
      <c r="F83" s="94"/>
    </row>
    <row r="84" spans="2:6" s="3" customFormat="1" ht="15.75" thickBot="1" x14ac:dyDescent="0.3">
      <c r="B84" s="86">
        <v>298</v>
      </c>
      <c r="C84" s="91" t="s">
        <v>79</v>
      </c>
      <c r="D84" s="92">
        <v>210</v>
      </c>
      <c r="E84" s="93">
        <f t="shared" si="0"/>
        <v>0</v>
      </c>
      <c r="F84" s="94"/>
    </row>
    <row r="85" spans="2:6" s="3" customFormat="1" ht="15.75" thickBot="1" x14ac:dyDescent="0.3">
      <c r="B85" s="86">
        <v>298</v>
      </c>
      <c r="C85" s="91" t="s">
        <v>80</v>
      </c>
      <c r="D85" s="92">
        <v>81</v>
      </c>
      <c r="E85" s="93">
        <f t="shared" si="0"/>
        <v>0</v>
      </c>
      <c r="F85" s="94"/>
    </row>
    <row r="86" spans="2:6" s="3" customFormat="1" ht="15.75" thickBot="1" x14ac:dyDescent="0.3">
      <c r="B86" s="86">
        <v>298</v>
      </c>
      <c r="C86" s="91" t="s">
        <v>81</v>
      </c>
      <c r="D86" s="92">
        <v>81</v>
      </c>
      <c r="E86" s="93">
        <f t="shared" si="0"/>
        <v>0</v>
      </c>
      <c r="F86" s="94"/>
    </row>
    <row r="87" spans="2:6" s="3" customFormat="1" ht="15.75" thickBot="1" x14ac:dyDescent="0.3">
      <c r="B87" s="86">
        <v>298</v>
      </c>
      <c r="C87" s="95" t="s">
        <v>82</v>
      </c>
      <c r="D87" s="96">
        <v>183</v>
      </c>
      <c r="E87" s="97">
        <f t="shared" si="0"/>
        <v>0</v>
      </c>
      <c r="F87" s="98"/>
    </row>
    <row r="88" spans="2:6" s="3" customFormat="1" ht="15.75" thickBot="1" x14ac:dyDescent="0.3">
      <c r="B88" s="52"/>
      <c r="C88" s="53" t="s">
        <v>83</v>
      </c>
      <c r="D88" s="54">
        <v>20</v>
      </c>
      <c r="E88" s="55">
        <f t="shared" si="0"/>
        <v>0</v>
      </c>
      <c r="F88" s="56"/>
    </row>
    <row r="89" spans="2:6" s="3" customFormat="1" ht="15.75" thickBot="1" x14ac:dyDescent="0.3">
      <c r="B89" s="52"/>
      <c r="C89" s="53" t="s">
        <v>84</v>
      </c>
      <c r="D89" s="54">
        <v>72</v>
      </c>
      <c r="E89" s="55">
        <f t="shared" si="0"/>
        <v>0</v>
      </c>
      <c r="F89" s="56"/>
    </row>
    <row r="90" spans="2:6" s="3" customFormat="1" ht="23.25" thickBot="1" x14ac:dyDescent="0.3">
      <c r="B90" s="52"/>
      <c r="C90" s="53" t="s">
        <v>85</v>
      </c>
      <c r="D90" s="54">
        <v>22</v>
      </c>
      <c r="E90" s="55">
        <f t="shared" si="0"/>
        <v>0</v>
      </c>
      <c r="F90" s="56"/>
    </row>
    <row r="91" spans="2:6" s="3" customFormat="1" ht="23.25" thickBot="1" x14ac:dyDescent="0.3">
      <c r="B91" s="52"/>
      <c r="C91" s="53" t="s">
        <v>86</v>
      </c>
      <c r="D91" s="54"/>
      <c r="E91" s="55">
        <f t="shared" si="0"/>
        <v>0</v>
      </c>
      <c r="F91" s="56"/>
    </row>
    <row r="92" spans="2:6" s="3" customFormat="1" x14ac:dyDescent="0.25">
      <c r="B92" s="37"/>
      <c r="C92" s="38" t="s">
        <v>98</v>
      </c>
      <c r="D92" s="39">
        <v>675</v>
      </c>
      <c r="E92" s="40">
        <f t="shared" si="0"/>
        <v>0</v>
      </c>
      <c r="F92" s="41"/>
    </row>
    <row r="93" spans="2:6" s="3" customFormat="1" x14ac:dyDescent="0.25">
      <c r="B93" s="31"/>
      <c r="C93" s="30" t="s">
        <v>99</v>
      </c>
      <c r="D93" s="32">
        <v>675</v>
      </c>
      <c r="E93" s="33">
        <f t="shared" si="0"/>
        <v>0</v>
      </c>
      <c r="F93" s="42"/>
    </row>
    <row r="94" spans="2:6" s="3" customFormat="1" x14ac:dyDescent="0.25">
      <c r="B94" s="31"/>
      <c r="C94" s="30" t="s">
        <v>100</v>
      </c>
      <c r="D94" s="32">
        <v>675</v>
      </c>
      <c r="E94" s="33">
        <f t="shared" si="0"/>
        <v>0</v>
      </c>
      <c r="F94" s="42"/>
    </row>
    <row r="95" spans="2:6" s="3" customFormat="1" x14ac:dyDescent="0.25">
      <c r="B95" s="31"/>
      <c r="C95" s="30" t="s">
        <v>101</v>
      </c>
      <c r="D95" s="32">
        <v>675</v>
      </c>
      <c r="E95" s="33">
        <f t="shared" si="0"/>
        <v>0</v>
      </c>
      <c r="F95" s="42"/>
    </row>
    <row r="96" spans="2:6" s="3" customFormat="1" x14ac:dyDescent="0.25">
      <c r="B96" s="31"/>
      <c r="C96" s="30" t="s">
        <v>102</v>
      </c>
      <c r="D96" s="32">
        <v>675</v>
      </c>
      <c r="E96" s="33">
        <f t="shared" si="0"/>
        <v>0</v>
      </c>
      <c r="F96" s="42"/>
    </row>
    <row r="97" spans="2:6" s="3" customFormat="1" x14ac:dyDescent="0.25">
      <c r="B97" s="31"/>
      <c r="C97" s="30" t="s">
        <v>103</v>
      </c>
      <c r="D97" s="32">
        <v>1210</v>
      </c>
      <c r="E97" s="33">
        <f t="shared" si="0"/>
        <v>0</v>
      </c>
      <c r="F97" s="42"/>
    </row>
    <row r="98" spans="2:6" s="3" customFormat="1" x14ac:dyDescent="0.25">
      <c r="B98" s="31"/>
      <c r="C98" s="30" t="s">
        <v>104</v>
      </c>
      <c r="D98" s="32">
        <v>1210</v>
      </c>
      <c r="E98" s="33">
        <f t="shared" si="0"/>
        <v>0</v>
      </c>
      <c r="F98" s="42"/>
    </row>
    <row r="99" spans="2:6" s="3" customFormat="1" ht="15.75" thickBot="1" x14ac:dyDescent="0.3">
      <c r="B99" s="43"/>
      <c r="C99" s="44" t="s">
        <v>105</v>
      </c>
      <c r="D99" s="45">
        <v>1210</v>
      </c>
      <c r="E99" s="46">
        <f t="shared" si="0"/>
        <v>0</v>
      </c>
      <c r="F99" s="47"/>
    </row>
    <row r="100" spans="2:6" s="3" customFormat="1" x14ac:dyDescent="0.25">
      <c r="B100" s="37">
        <v>6</v>
      </c>
      <c r="C100" s="38" t="s">
        <v>106</v>
      </c>
      <c r="D100" s="39">
        <v>26411</v>
      </c>
      <c r="E100" s="40">
        <f t="shared" si="0"/>
        <v>0</v>
      </c>
      <c r="F100" s="41"/>
    </row>
    <row r="101" spans="2:6" s="3" customFormat="1" x14ac:dyDescent="0.25">
      <c r="B101" s="31">
        <v>6</v>
      </c>
      <c r="C101" s="30" t="s">
        <v>107</v>
      </c>
      <c r="D101" s="32">
        <v>33700</v>
      </c>
      <c r="E101" s="33">
        <f t="shared" si="0"/>
        <v>0</v>
      </c>
      <c r="F101" s="42"/>
    </row>
    <row r="102" spans="2:6" s="3" customFormat="1" x14ac:dyDescent="0.25">
      <c r="B102" s="31">
        <v>6</v>
      </c>
      <c r="C102" s="30" t="s">
        <v>108</v>
      </c>
      <c r="D102" s="32">
        <v>38425</v>
      </c>
      <c r="E102" s="33">
        <f t="shared" si="0"/>
        <v>0</v>
      </c>
      <c r="F102" s="42"/>
    </row>
    <row r="103" spans="2:6" s="3" customFormat="1" x14ac:dyDescent="0.25">
      <c r="B103" s="31">
        <v>6</v>
      </c>
      <c r="C103" s="30" t="s">
        <v>109</v>
      </c>
      <c r="D103" s="32">
        <v>20725</v>
      </c>
      <c r="E103" s="33">
        <f t="shared" si="0"/>
        <v>0</v>
      </c>
      <c r="F103" s="42"/>
    </row>
    <row r="104" spans="2:6" s="3" customFormat="1" x14ac:dyDescent="0.25">
      <c r="B104" s="31">
        <v>6</v>
      </c>
      <c r="C104" s="30" t="s">
        <v>110</v>
      </c>
      <c r="D104" s="32">
        <v>31890</v>
      </c>
      <c r="E104" s="33">
        <f t="shared" si="0"/>
        <v>0</v>
      </c>
      <c r="F104" s="42"/>
    </row>
    <row r="105" spans="2:6" s="3" customFormat="1" x14ac:dyDescent="0.25">
      <c r="B105" s="31">
        <v>6</v>
      </c>
      <c r="C105" s="30" t="s">
        <v>111</v>
      </c>
      <c r="D105" s="32">
        <v>24035</v>
      </c>
      <c r="E105" s="33">
        <f t="shared" si="0"/>
        <v>0</v>
      </c>
      <c r="F105" s="42"/>
    </row>
    <row r="106" spans="2:6" s="3" customFormat="1" x14ac:dyDescent="0.25">
      <c r="B106" s="31">
        <v>6</v>
      </c>
      <c r="C106" s="30" t="s">
        <v>161</v>
      </c>
      <c r="D106" s="32">
        <v>11445</v>
      </c>
      <c r="E106" s="33">
        <f t="shared" si="0"/>
        <v>0</v>
      </c>
      <c r="F106" s="42"/>
    </row>
    <row r="107" spans="2:6" s="3" customFormat="1" x14ac:dyDescent="0.25">
      <c r="B107" s="31">
        <v>6</v>
      </c>
      <c r="C107" s="30" t="s">
        <v>112</v>
      </c>
      <c r="D107" s="32">
        <v>12115</v>
      </c>
      <c r="E107" s="33">
        <f t="shared" si="0"/>
        <v>0</v>
      </c>
      <c r="F107" s="42"/>
    </row>
    <row r="108" spans="2:6" s="3" customFormat="1" x14ac:dyDescent="0.25">
      <c r="B108" s="31">
        <v>6</v>
      </c>
      <c r="C108" s="30" t="s">
        <v>113</v>
      </c>
      <c r="D108" s="32">
        <v>14535</v>
      </c>
      <c r="E108" s="33">
        <f t="shared" si="0"/>
        <v>0</v>
      </c>
      <c r="F108" s="42"/>
    </row>
    <row r="109" spans="2:6" s="3" customFormat="1" x14ac:dyDescent="0.25">
      <c r="B109" s="31">
        <v>6</v>
      </c>
      <c r="C109" s="30" t="s">
        <v>114</v>
      </c>
      <c r="D109" s="32">
        <v>20460</v>
      </c>
      <c r="E109" s="33">
        <f t="shared" si="0"/>
        <v>0</v>
      </c>
      <c r="F109" s="42"/>
    </row>
    <row r="110" spans="2:6" s="3" customFormat="1" x14ac:dyDescent="0.25">
      <c r="B110" s="31">
        <v>6</v>
      </c>
      <c r="C110" s="30" t="s">
        <v>115</v>
      </c>
      <c r="D110" s="32">
        <v>30880</v>
      </c>
      <c r="E110" s="33">
        <f t="shared" si="0"/>
        <v>0</v>
      </c>
      <c r="F110" s="42"/>
    </row>
    <row r="111" spans="2:6" s="3" customFormat="1" ht="15.75" thickBot="1" x14ac:dyDescent="0.3">
      <c r="B111" s="43">
        <v>6</v>
      </c>
      <c r="C111" s="44" t="s">
        <v>116</v>
      </c>
      <c r="D111" s="45">
        <v>22585</v>
      </c>
      <c r="E111" s="46">
        <f t="shared" si="0"/>
        <v>0</v>
      </c>
      <c r="F111" s="47"/>
    </row>
    <row r="112" spans="2:6" s="3" customFormat="1" ht="33.75" customHeight="1" x14ac:dyDescent="0.25">
      <c r="B112" s="37"/>
      <c r="C112" s="38" t="s">
        <v>117</v>
      </c>
      <c r="D112" s="39">
        <v>810</v>
      </c>
      <c r="E112" s="40">
        <f t="shared" si="0"/>
        <v>0</v>
      </c>
      <c r="F112" s="41"/>
    </row>
    <row r="113" spans="2:6" s="3" customFormat="1" ht="22.5" customHeight="1" x14ac:dyDescent="0.25">
      <c r="B113" s="31"/>
      <c r="C113" s="30" t="s">
        <v>118</v>
      </c>
      <c r="D113" s="32">
        <v>891</v>
      </c>
      <c r="E113" s="33">
        <f t="shared" si="0"/>
        <v>0</v>
      </c>
      <c r="F113" s="42"/>
    </row>
    <row r="114" spans="2:6" s="3" customFormat="1" ht="23.25" customHeight="1" thickBot="1" x14ac:dyDescent="0.3">
      <c r="B114" s="43"/>
      <c r="C114" s="44" t="s">
        <v>119</v>
      </c>
      <c r="D114" s="45">
        <v>953</v>
      </c>
      <c r="E114" s="46">
        <f t="shared" si="0"/>
        <v>0</v>
      </c>
      <c r="F114" s="47"/>
    </row>
    <row r="115" spans="2:6" s="3" customFormat="1" ht="21.75" customHeight="1" x14ac:dyDescent="0.25">
      <c r="B115" s="37"/>
      <c r="C115" s="38" t="s">
        <v>120</v>
      </c>
      <c r="D115" s="39">
        <v>10</v>
      </c>
      <c r="E115" s="40">
        <f t="shared" si="0"/>
        <v>0</v>
      </c>
      <c r="F115" s="41"/>
    </row>
    <row r="116" spans="2:6" s="3" customFormat="1" ht="22.5" x14ac:dyDescent="0.25">
      <c r="B116" s="31"/>
      <c r="C116" s="30" t="s">
        <v>121</v>
      </c>
      <c r="D116" s="32">
        <v>10</v>
      </c>
      <c r="E116" s="33">
        <f t="shared" si="0"/>
        <v>0</v>
      </c>
      <c r="F116" s="42"/>
    </row>
    <row r="117" spans="2:6" s="3" customFormat="1" ht="22.5" x14ac:dyDescent="0.25">
      <c r="B117" s="31"/>
      <c r="C117" s="30" t="s">
        <v>122</v>
      </c>
      <c r="D117" s="32">
        <v>10</v>
      </c>
      <c r="E117" s="33">
        <f t="shared" si="0"/>
        <v>0</v>
      </c>
      <c r="F117" s="42"/>
    </row>
    <row r="118" spans="2:6" s="3" customFormat="1" ht="22.5" x14ac:dyDescent="0.25">
      <c r="B118" s="31"/>
      <c r="C118" s="30" t="s">
        <v>123</v>
      </c>
      <c r="D118" s="32">
        <v>10</v>
      </c>
      <c r="E118" s="33">
        <f t="shared" si="0"/>
        <v>0</v>
      </c>
      <c r="F118" s="42"/>
    </row>
    <row r="119" spans="2:6" s="3" customFormat="1" ht="22.5" x14ac:dyDescent="0.25">
      <c r="B119" s="31"/>
      <c r="C119" s="30" t="s">
        <v>124</v>
      </c>
      <c r="D119" s="32">
        <v>10</v>
      </c>
      <c r="E119" s="33">
        <f t="shared" si="0"/>
        <v>0</v>
      </c>
      <c r="F119" s="42"/>
    </row>
    <row r="120" spans="2:6" s="3" customFormat="1" ht="22.5" x14ac:dyDescent="0.25">
      <c r="B120" s="31"/>
      <c r="C120" s="30" t="s">
        <v>125</v>
      </c>
      <c r="D120" s="32">
        <v>10</v>
      </c>
      <c r="E120" s="33">
        <f t="shared" si="0"/>
        <v>0</v>
      </c>
      <c r="F120" s="42"/>
    </row>
    <row r="121" spans="2:6" s="3" customFormat="1" ht="22.5" x14ac:dyDescent="0.25">
      <c r="B121" s="31"/>
      <c r="C121" s="30" t="s">
        <v>126</v>
      </c>
      <c r="D121" s="32">
        <v>10</v>
      </c>
      <c r="E121" s="33">
        <f t="shared" si="0"/>
        <v>0</v>
      </c>
      <c r="F121" s="42"/>
    </row>
    <row r="122" spans="2:6" s="3" customFormat="1" ht="22.5" x14ac:dyDescent="0.25">
      <c r="B122" s="31"/>
      <c r="C122" s="30" t="s">
        <v>127</v>
      </c>
      <c r="D122" s="32">
        <v>10</v>
      </c>
      <c r="E122" s="33">
        <f t="shared" si="0"/>
        <v>0</v>
      </c>
      <c r="F122" s="42"/>
    </row>
    <row r="123" spans="2:6" s="3" customFormat="1" ht="22.5" x14ac:dyDescent="0.25">
      <c r="B123" s="31"/>
      <c r="C123" s="30" t="s">
        <v>87</v>
      </c>
      <c r="D123" s="32">
        <v>10</v>
      </c>
      <c r="E123" s="33">
        <f t="shared" si="0"/>
        <v>0</v>
      </c>
      <c r="F123" s="42"/>
    </row>
    <row r="124" spans="2:6" s="3" customFormat="1" ht="22.5" x14ac:dyDescent="0.25">
      <c r="B124" s="31"/>
      <c r="C124" s="30" t="s">
        <v>91</v>
      </c>
      <c r="D124" s="32">
        <v>10</v>
      </c>
      <c r="E124" s="33">
        <f t="shared" si="0"/>
        <v>0</v>
      </c>
      <c r="F124" s="42"/>
    </row>
    <row r="125" spans="2:6" s="3" customFormat="1" ht="22.5" x14ac:dyDescent="0.25">
      <c r="B125" s="31"/>
      <c r="C125" s="30" t="s">
        <v>97</v>
      </c>
      <c r="D125" s="32">
        <v>10</v>
      </c>
      <c r="E125" s="33">
        <f t="shared" si="0"/>
        <v>0</v>
      </c>
      <c r="F125" s="42"/>
    </row>
    <row r="126" spans="2:6" s="3" customFormat="1" ht="22.5" x14ac:dyDescent="0.25">
      <c r="B126" s="31"/>
      <c r="C126" s="30" t="s">
        <v>90</v>
      </c>
      <c r="D126" s="32">
        <v>10</v>
      </c>
      <c r="E126" s="33">
        <f t="shared" si="0"/>
        <v>0</v>
      </c>
      <c r="F126" s="42"/>
    </row>
    <row r="127" spans="2:6" s="3" customFormat="1" ht="22.5" x14ac:dyDescent="0.25">
      <c r="B127" s="31"/>
      <c r="C127" s="30" t="s">
        <v>92</v>
      </c>
      <c r="D127" s="32">
        <v>10</v>
      </c>
      <c r="E127" s="33">
        <f t="shared" si="0"/>
        <v>0</v>
      </c>
      <c r="F127" s="42"/>
    </row>
    <row r="128" spans="2:6" s="3" customFormat="1" ht="22.5" x14ac:dyDescent="0.25">
      <c r="B128" s="31"/>
      <c r="C128" s="30" t="s">
        <v>93</v>
      </c>
      <c r="D128" s="32">
        <v>10</v>
      </c>
      <c r="E128" s="33">
        <f t="shared" si="0"/>
        <v>0</v>
      </c>
      <c r="F128" s="42"/>
    </row>
    <row r="129" spans="2:6" s="3" customFormat="1" ht="22.5" x14ac:dyDescent="0.25">
      <c r="B129" s="31"/>
      <c r="C129" s="30" t="s">
        <v>88</v>
      </c>
      <c r="D129" s="32">
        <v>10</v>
      </c>
      <c r="E129" s="33">
        <f t="shared" si="0"/>
        <v>0</v>
      </c>
      <c r="F129" s="42"/>
    </row>
    <row r="130" spans="2:6" s="3" customFormat="1" ht="22.5" x14ac:dyDescent="0.25">
      <c r="B130" s="31"/>
      <c r="C130" s="30" t="s">
        <v>94</v>
      </c>
      <c r="D130" s="32">
        <v>10</v>
      </c>
      <c r="E130" s="33">
        <f t="shared" si="0"/>
        <v>0</v>
      </c>
      <c r="F130" s="42"/>
    </row>
    <row r="131" spans="2:6" s="3" customFormat="1" ht="22.5" x14ac:dyDescent="0.25">
      <c r="B131" s="31"/>
      <c r="C131" s="30" t="s">
        <v>89</v>
      </c>
      <c r="D131" s="32">
        <v>10</v>
      </c>
      <c r="E131" s="33">
        <f t="shared" si="0"/>
        <v>0</v>
      </c>
      <c r="F131" s="42"/>
    </row>
    <row r="132" spans="2:6" s="3" customFormat="1" ht="22.5" x14ac:dyDescent="0.25">
      <c r="B132" s="31"/>
      <c r="C132" s="30" t="s">
        <v>95</v>
      </c>
      <c r="D132" s="32">
        <v>10</v>
      </c>
      <c r="E132" s="33">
        <f t="shared" si="0"/>
        <v>0</v>
      </c>
      <c r="F132" s="42"/>
    </row>
    <row r="133" spans="2:6" s="3" customFormat="1" ht="23.25" customHeight="1" thickBot="1" x14ac:dyDescent="0.3">
      <c r="B133" s="43"/>
      <c r="C133" s="44" t="s">
        <v>96</v>
      </c>
      <c r="D133" s="45">
        <v>10</v>
      </c>
      <c r="E133" s="46">
        <f t="shared" si="0"/>
        <v>0</v>
      </c>
      <c r="F133" s="47"/>
    </row>
    <row r="134" spans="2:6" s="3" customFormat="1" ht="15.75" thickBot="1" x14ac:dyDescent="0.3">
      <c r="B134" s="52">
        <v>9</v>
      </c>
      <c r="C134" s="53" t="s">
        <v>131</v>
      </c>
      <c r="D134" s="54">
        <v>2528</v>
      </c>
      <c r="E134" s="55">
        <f t="shared" si="0"/>
        <v>0</v>
      </c>
      <c r="F134" s="56"/>
    </row>
    <row r="135" spans="2:6" s="3" customFormat="1" x14ac:dyDescent="0.25">
      <c r="B135" s="37">
        <v>8</v>
      </c>
      <c r="C135" s="38" t="s">
        <v>132</v>
      </c>
      <c r="D135" s="39">
        <v>898</v>
      </c>
      <c r="E135" s="40">
        <f t="shared" ref="E135:E184" si="1">D135*F135/3600</f>
        <v>0</v>
      </c>
      <c r="F135" s="41"/>
    </row>
    <row r="136" spans="2:6" s="3" customFormat="1" x14ac:dyDescent="0.25">
      <c r="B136" s="31">
        <v>8</v>
      </c>
      <c r="C136" s="30" t="s">
        <v>133</v>
      </c>
      <c r="D136" s="32">
        <v>698</v>
      </c>
      <c r="E136" s="33">
        <f t="shared" si="1"/>
        <v>0</v>
      </c>
      <c r="F136" s="48"/>
    </row>
    <row r="137" spans="2:6" s="3" customFormat="1" x14ac:dyDescent="0.25">
      <c r="B137" s="31">
        <v>8</v>
      </c>
      <c r="C137" s="30" t="s">
        <v>134</v>
      </c>
      <c r="D137" s="32">
        <v>358</v>
      </c>
      <c r="E137" s="33">
        <f t="shared" si="1"/>
        <v>0</v>
      </c>
      <c r="F137" s="48"/>
    </row>
    <row r="138" spans="2:6" s="3" customFormat="1" x14ac:dyDescent="0.25">
      <c r="B138" s="31">
        <v>8</v>
      </c>
      <c r="C138" s="30" t="s">
        <v>135</v>
      </c>
      <c r="D138" s="32">
        <v>319</v>
      </c>
      <c r="E138" s="33">
        <f t="shared" si="1"/>
        <v>0</v>
      </c>
      <c r="F138" s="48"/>
    </row>
    <row r="139" spans="2:6" s="3" customFormat="1" ht="15.75" thickBot="1" x14ac:dyDescent="0.3">
      <c r="B139" s="43">
        <v>8</v>
      </c>
      <c r="C139" s="44" t="s">
        <v>136</v>
      </c>
      <c r="D139" s="45">
        <v>130</v>
      </c>
      <c r="E139" s="46">
        <f t="shared" si="1"/>
        <v>0</v>
      </c>
      <c r="F139" s="85"/>
    </row>
    <row r="140" spans="2:6" s="3" customFormat="1" x14ac:dyDescent="0.25">
      <c r="B140" s="37">
        <v>12</v>
      </c>
      <c r="C140" s="38" t="s">
        <v>139</v>
      </c>
      <c r="D140" s="39">
        <v>13</v>
      </c>
      <c r="E140" s="40">
        <f t="shared" si="1"/>
        <v>0</v>
      </c>
      <c r="F140" s="41"/>
    </row>
    <row r="141" spans="2:6" s="3" customFormat="1" x14ac:dyDescent="0.25">
      <c r="B141" s="31">
        <v>12</v>
      </c>
      <c r="C141" s="30" t="s">
        <v>138</v>
      </c>
      <c r="D141" s="32">
        <v>13</v>
      </c>
      <c r="E141" s="33">
        <f t="shared" si="1"/>
        <v>0</v>
      </c>
      <c r="F141" s="48"/>
    </row>
    <row r="142" spans="2:6" s="3" customFormat="1" x14ac:dyDescent="0.25">
      <c r="B142" s="31">
        <v>12</v>
      </c>
      <c r="C142" s="30" t="s">
        <v>140</v>
      </c>
      <c r="D142" s="32">
        <v>13</v>
      </c>
      <c r="E142" s="33">
        <f t="shared" si="1"/>
        <v>0</v>
      </c>
      <c r="F142" s="48"/>
    </row>
    <row r="143" spans="2:6" s="3" customFormat="1" ht="15.75" thickBot="1" x14ac:dyDescent="0.3">
      <c r="B143" s="43">
        <v>12</v>
      </c>
      <c r="C143" s="44" t="s">
        <v>141</v>
      </c>
      <c r="D143" s="45">
        <v>11</v>
      </c>
      <c r="E143" s="46">
        <f t="shared" si="1"/>
        <v>0</v>
      </c>
      <c r="F143" s="85"/>
    </row>
    <row r="144" spans="2:6" s="3" customFormat="1" x14ac:dyDescent="0.25">
      <c r="B144" s="37">
        <v>13</v>
      </c>
      <c r="C144" s="38" t="s">
        <v>51</v>
      </c>
      <c r="D144" s="39">
        <v>140</v>
      </c>
      <c r="E144" s="40">
        <f t="shared" si="1"/>
        <v>0</v>
      </c>
      <c r="F144" s="41"/>
    </row>
    <row r="145" spans="2:6" s="3" customFormat="1" x14ac:dyDescent="0.25">
      <c r="B145" s="31">
        <v>13</v>
      </c>
      <c r="C145" s="30" t="s">
        <v>142</v>
      </c>
      <c r="D145" s="32">
        <v>66</v>
      </c>
      <c r="E145" s="33">
        <f t="shared" si="1"/>
        <v>0</v>
      </c>
      <c r="F145" s="48"/>
    </row>
    <row r="146" spans="2:6" s="3" customFormat="1" x14ac:dyDescent="0.25">
      <c r="B146" s="31">
        <v>13</v>
      </c>
      <c r="C146" s="30" t="s">
        <v>133</v>
      </c>
      <c r="D146" s="32">
        <v>690</v>
      </c>
      <c r="E146" s="33">
        <f t="shared" si="1"/>
        <v>0</v>
      </c>
      <c r="F146" s="48"/>
    </row>
    <row r="147" spans="2:6" s="3" customFormat="1" x14ac:dyDescent="0.25">
      <c r="B147" s="31">
        <v>13</v>
      </c>
      <c r="C147" s="30" t="s">
        <v>143</v>
      </c>
      <c r="D147" s="32">
        <v>878</v>
      </c>
      <c r="E147" s="33">
        <f t="shared" si="1"/>
        <v>0</v>
      </c>
      <c r="F147" s="48"/>
    </row>
    <row r="148" spans="2:6" s="3" customFormat="1" x14ac:dyDescent="0.25">
      <c r="B148" s="31">
        <v>13</v>
      </c>
      <c r="C148" s="30" t="s">
        <v>44</v>
      </c>
      <c r="D148" s="32">
        <v>241</v>
      </c>
      <c r="E148" s="33">
        <f t="shared" si="1"/>
        <v>0</v>
      </c>
      <c r="F148" s="48"/>
    </row>
    <row r="149" spans="2:6" s="3" customFormat="1" x14ac:dyDescent="0.25">
      <c r="B149" s="31">
        <v>13</v>
      </c>
      <c r="C149" s="30" t="s">
        <v>144</v>
      </c>
      <c r="D149" s="32">
        <v>30</v>
      </c>
      <c r="E149" s="33">
        <f t="shared" si="1"/>
        <v>0</v>
      </c>
      <c r="F149" s="48"/>
    </row>
    <row r="150" spans="2:6" s="3" customFormat="1" x14ac:dyDescent="0.25">
      <c r="B150" s="31">
        <v>13</v>
      </c>
      <c r="C150" s="30" t="s">
        <v>145</v>
      </c>
      <c r="D150" s="32">
        <v>24</v>
      </c>
      <c r="E150" s="33">
        <f t="shared" si="1"/>
        <v>0</v>
      </c>
      <c r="F150" s="48"/>
    </row>
    <row r="151" spans="2:6" s="3" customFormat="1" x14ac:dyDescent="0.25">
      <c r="B151" s="31">
        <v>13</v>
      </c>
      <c r="C151" s="30" t="s">
        <v>146</v>
      </c>
      <c r="D151" s="32">
        <v>666</v>
      </c>
      <c r="E151" s="33">
        <f t="shared" si="1"/>
        <v>0</v>
      </c>
      <c r="F151" s="48"/>
    </row>
    <row r="152" spans="2:6" s="3" customFormat="1" x14ac:dyDescent="0.25">
      <c r="B152" s="31">
        <v>13</v>
      </c>
      <c r="C152" s="30" t="s">
        <v>136</v>
      </c>
      <c r="D152" s="32">
        <v>130</v>
      </c>
      <c r="E152" s="33">
        <f t="shared" si="1"/>
        <v>0</v>
      </c>
      <c r="F152" s="48"/>
    </row>
    <row r="153" spans="2:6" s="3" customFormat="1" x14ac:dyDescent="0.25">
      <c r="B153" s="31">
        <v>13</v>
      </c>
      <c r="C153" s="30" t="s">
        <v>147</v>
      </c>
      <c r="D153" s="32">
        <v>147</v>
      </c>
      <c r="E153" s="33">
        <f t="shared" si="1"/>
        <v>0</v>
      </c>
      <c r="F153" s="48"/>
    </row>
    <row r="154" spans="2:6" s="3" customFormat="1" x14ac:dyDescent="0.25">
      <c r="B154" s="31">
        <v>13</v>
      </c>
      <c r="C154" s="30" t="s">
        <v>148</v>
      </c>
      <c r="D154" s="32">
        <v>318</v>
      </c>
      <c r="E154" s="33">
        <f t="shared" si="1"/>
        <v>0</v>
      </c>
      <c r="F154" s="48"/>
    </row>
    <row r="155" spans="2:6" s="3" customFormat="1" x14ac:dyDescent="0.25">
      <c r="B155" s="31">
        <v>13</v>
      </c>
      <c r="C155" s="30" t="s">
        <v>149</v>
      </c>
      <c r="D155" s="32">
        <v>358</v>
      </c>
      <c r="E155" s="33">
        <f t="shared" si="1"/>
        <v>0</v>
      </c>
      <c r="F155" s="48"/>
    </row>
    <row r="156" spans="2:6" s="3" customFormat="1" x14ac:dyDescent="0.25">
      <c r="B156" s="31">
        <v>13</v>
      </c>
      <c r="C156" s="30" t="s">
        <v>150</v>
      </c>
      <c r="D156" s="32">
        <v>370</v>
      </c>
      <c r="E156" s="33">
        <f t="shared" si="1"/>
        <v>0</v>
      </c>
      <c r="F156" s="48"/>
    </row>
    <row r="157" spans="2:6" s="3" customFormat="1" x14ac:dyDescent="0.25">
      <c r="B157" s="31">
        <v>13</v>
      </c>
      <c r="C157" s="29" t="s">
        <v>23</v>
      </c>
      <c r="D157" s="49">
        <v>23</v>
      </c>
      <c r="E157" s="50">
        <f t="shared" si="1"/>
        <v>0</v>
      </c>
      <c r="F157" s="42"/>
    </row>
    <row r="158" spans="2:6" s="3" customFormat="1" x14ac:dyDescent="0.25">
      <c r="B158" s="31">
        <v>13</v>
      </c>
      <c r="C158" s="30" t="s">
        <v>132</v>
      </c>
      <c r="D158" s="32">
        <v>898</v>
      </c>
      <c r="E158" s="33">
        <f t="shared" si="1"/>
        <v>0</v>
      </c>
      <c r="F158" s="48"/>
    </row>
    <row r="159" spans="2:6" s="3" customFormat="1" ht="21" customHeight="1" x14ac:dyDescent="0.25">
      <c r="B159" s="31">
        <v>13</v>
      </c>
      <c r="C159" s="30" t="s">
        <v>151</v>
      </c>
      <c r="D159" s="32">
        <v>27</v>
      </c>
      <c r="E159" s="33">
        <f t="shared" si="1"/>
        <v>0</v>
      </c>
      <c r="F159" s="48"/>
    </row>
    <row r="160" spans="2:6" s="3" customFormat="1" x14ac:dyDescent="0.25">
      <c r="B160" s="31">
        <v>13</v>
      </c>
      <c r="C160" s="30" t="s">
        <v>31</v>
      </c>
      <c r="D160" s="32">
        <v>199</v>
      </c>
      <c r="E160" s="33">
        <f t="shared" si="1"/>
        <v>0</v>
      </c>
      <c r="F160" s="48"/>
    </row>
    <row r="161" spans="2:6" s="3" customFormat="1" x14ac:dyDescent="0.25">
      <c r="B161" s="31">
        <v>13</v>
      </c>
      <c r="C161" s="30" t="s">
        <v>41</v>
      </c>
      <c r="D161" s="32">
        <v>185</v>
      </c>
      <c r="E161" s="33">
        <f t="shared" si="1"/>
        <v>0</v>
      </c>
      <c r="F161" s="48"/>
    </row>
    <row r="162" spans="2:6" s="3" customFormat="1" x14ac:dyDescent="0.25">
      <c r="B162" s="31">
        <v>13</v>
      </c>
      <c r="C162" s="30" t="s">
        <v>152</v>
      </c>
      <c r="D162" s="32">
        <v>249</v>
      </c>
      <c r="E162" s="33">
        <f t="shared" si="1"/>
        <v>0</v>
      </c>
      <c r="F162" s="48"/>
    </row>
    <row r="163" spans="2:6" s="3" customFormat="1" x14ac:dyDescent="0.25">
      <c r="B163" s="31">
        <v>13</v>
      </c>
      <c r="C163" s="30" t="s">
        <v>35</v>
      </c>
      <c r="D163" s="32">
        <v>1130</v>
      </c>
      <c r="E163" s="33">
        <f t="shared" si="1"/>
        <v>0</v>
      </c>
      <c r="F163" s="48"/>
    </row>
    <row r="164" spans="2:6" s="3" customFormat="1" x14ac:dyDescent="0.25">
      <c r="B164" s="31">
        <v>13</v>
      </c>
      <c r="C164" s="30" t="s">
        <v>153</v>
      </c>
      <c r="D164" s="32">
        <v>161</v>
      </c>
      <c r="E164" s="33">
        <f t="shared" si="1"/>
        <v>0</v>
      </c>
      <c r="F164" s="48"/>
    </row>
    <row r="165" spans="2:6" s="3" customFormat="1" x14ac:dyDescent="0.25">
      <c r="B165" s="31">
        <v>13</v>
      </c>
      <c r="C165" s="30" t="s">
        <v>154</v>
      </c>
      <c r="D165" s="32">
        <v>202</v>
      </c>
      <c r="E165" s="33">
        <f t="shared" si="1"/>
        <v>0</v>
      </c>
      <c r="F165" s="48"/>
    </row>
    <row r="166" spans="2:6" s="3" customFormat="1" x14ac:dyDescent="0.25">
      <c r="B166" s="31">
        <v>13</v>
      </c>
      <c r="C166" s="30" t="s">
        <v>134</v>
      </c>
      <c r="D166" s="32">
        <v>358</v>
      </c>
      <c r="E166" s="33">
        <f t="shared" si="1"/>
        <v>0</v>
      </c>
      <c r="F166" s="48"/>
    </row>
    <row r="167" spans="2:6" s="3" customFormat="1" ht="15.75" thickBot="1" x14ac:dyDescent="0.3">
      <c r="B167" s="43">
        <v>13</v>
      </c>
      <c r="C167" s="44" t="s">
        <v>30</v>
      </c>
      <c r="D167" s="45">
        <v>191</v>
      </c>
      <c r="E167" s="46">
        <f t="shared" si="1"/>
        <v>0</v>
      </c>
      <c r="F167" s="85"/>
    </row>
    <row r="168" spans="2:6" s="3" customFormat="1" x14ac:dyDescent="0.25">
      <c r="B168" s="37">
        <v>10</v>
      </c>
      <c r="C168" s="38" t="s">
        <v>155</v>
      </c>
      <c r="D168" s="39">
        <v>42</v>
      </c>
      <c r="E168" s="40">
        <f t="shared" si="1"/>
        <v>0</v>
      </c>
      <c r="F168" s="41"/>
    </row>
    <row r="169" spans="2:6" s="3" customFormat="1" x14ac:dyDescent="0.25">
      <c r="B169" s="31">
        <v>10</v>
      </c>
      <c r="C169" s="30" t="s">
        <v>156</v>
      </c>
      <c r="D169" s="32">
        <v>42</v>
      </c>
      <c r="E169" s="33">
        <f t="shared" si="1"/>
        <v>0</v>
      </c>
      <c r="F169" s="48"/>
    </row>
    <row r="170" spans="2:6" s="3" customFormat="1" x14ac:dyDescent="0.25">
      <c r="B170" s="31">
        <v>10</v>
      </c>
      <c r="C170" s="29" t="s">
        <v>157</v>
      </c>
      <c r="D170" s="49">
        <v>40</v>
      </c>
      <c r="E170" s="50">
        <f t="shared" si="1"/>
        <v>0</v>
      </c>
      <c r="F170" s="42"/>
    </row>
    <row r="171" spans="2:6" s="3" customFormat="1" x14ac:dyDescent="0.25">
      <c r="B171" s="31">
        <v>10</v>
      </c>
      <c r="C171" s="30" t="s">
        <v>158</v>
      </c>
      <c r="D171" s="32">
        <v>56</v>
      </c>
      <c r="E171" s="33">
        <f t="shared" si="1"/>
        <v>0</v>
      </c>
      <c r="F171" s="48"/>
    </row>
    <row r="172" spans="2:6" s="3" customFormat="1" x14ac:dyDescent="0.25">
      <c r="B172" s="31">
        <v>10</v>
      </c>
      <c r="C172" s="30" t="s">
        <v>159</v>
      </c>
      <c r="D172" s="32">
        <v>56</v>
      </c>
      <c r="E172" s="33">
        <f t="shared" si="1"/>
        <v>0</v>
      </c>
      <c r="F172" s="48"/>
    </row>
    <row r="173" spans="2:6" s="3" customFormat="1" ht="15.75" thickBot="1" x14ac:dyDescent="0.3">
      <c r="B173" s="43">
        <v>10</v>
      </c>
      <c r="C173" s="103" t="s">
        <v>160</v>
      </c>
      <c r="D173" s="104">
        <v>40</v>
      </c>
      <c r="E173" s="105">
        <f t="shared" si="1"/>
        <v>0</v>
      </c>
      <c r="F173" s="47"/>
    </row>
    <row r="174" spans="2:6" s="3" customFormat="1" ht="15.75" thickBot="1" x14ac:dyDescent="0.3">
      <c r="B174" s="52">
        <v>11</v>
      </c>
      <c r="C174" s="53" t="s">
        <v>162</v>
      </c>
      <c r="D174" s="54">
        <v>115</v>
      </c>
      <c r="E174" s="55">
        <f t="shared" si="1"/>
        <v>0</v>
      </c>
      <c r="F174" s="56"/>
    </row>
    <row r="175" spans="2:6" s="3" customFormat="1" x14ac:dyDescent="0.25">
      <c r="B175" s="31"/>
      <c r="C175" s="30"/>
      <c r="D175" s="32"/>
      <c r="E175" s="33">
        <f t="shared" si="1"/>
        <v>0</v>
      </c>
      <c r="F175" s="36"/>
    </row>
    <row r="176" spans="2:6" s="3" customFormat="1" x14ac:dyDescent="0.25">
      <c r="B176" s="79"/>
      <c r="C176" s="77"/>
      <c r="D176" s="80"/>
      <c r="E176" s="81">
        <f t="shared" si="1"/>
        <v>0</v>
      </c>
      <c r="F176" s="78"/>
    </row>
    <row r="177" spans="2:6" s="3" customFormat="1" x14ac:dyDescent="0.25">
      <c r="B177" s="31"/>
      <c r="C177" s="30"/>
      <c r="D177" s="32"/>
      <c r="E177" s="33">
        <f t="shared" si="1"/>
        <v>0</v>
      </c>
      <c r="F177" s="36"/>
    </row>
    <row r="178" spans="2:6" s="3" customFormat="1" x14ac:dyDescent="0.25">
      <c r="B178" s="31"/>
      <c r="C178" s="30"/>
      <c r="D178" s="32"/>
      <c r="E178" s="33">
        <f t="shared" si="1"/>
        <v>0</v>
      </c>
      <c r="F178" s="36"/>
    </row>
    <row r="179" spans="2:6" s="3" customFormat="1" x14ac:dyDescent="0.25">
      <c r="B179" s="79"/>
      <c r="C179" s="77"/>
      <c r="D179" s="80"/>
      <c r="E179" s="81">
        <f t="shared" si="1"/>
        <v>0</v>
      </c>
      <c r="F179" s="78"/>
    </row>
    <row r="180" spans="2:6" s="3" customFormat="1" x14ac:dyDescent="0.25">
      <c r="B180" s="31"/>
      <c r="C180" s="30"/>
      <c r="D180" s="32"/>
      <c r="E180" s="33">
        <f t="shared" si="1"/>
        <v>0</v>
      </c>
      <c r="F180" s="36"/>
    </row>
    <row r="181" spans="2:6" s="3" customFormat="1" x14ac:dyDescent="0.25">
      <c r="B181" s="31"/>
      <c r="C181" s="30"/>
      <c r="D181" s="32"/>
      <c r="E181" s="33">
        <f t="shared" si="1"/>
        <v>0</v>
      </c>
      <c r="F181" s="36"/>
    </row>
    <row r="182" spans="2:6" s="3" customFormat="1" x14ac:dyDescent="0.25">
      <c r="B182" s="31"/>
      <c r="C182" s="30"/>
      <c r="D182" s="32"/>
      <c r="E182" s="33">
        <f t="shared" si="1"/>
        <v>0</v>
      </c>
      <c r="F182" s="36"/>
    </row>
    <row r="183" spans="2:6" s="3" customFormat="1" ht="15.75" thickBot="1" x14ac:dyDescent="0.3">
      <c r="B183" s="79"/>
      <c r="C183" s="77"/>
      <c r="D183" s="80"/>
      <c r="E183" s="81">
        <f t="shared" si="1"/>
        <v>0</v>
      </c>
      <c r="F183" s="78"/>
    </row>
    <row r="184" spans="2:6" s="3" customFormat="1" ht="45.75" thickBot="1" x14ac:dyDescent="0.3">
      <c r="B184" s="83" t="s">
        <v>128</v>
      </c>
      <c r="C184" s="106">
        <v>30</v>
      </c>
      <c r="D184" s="107">
        <v>30</v>
      </c>
      <c r="E184" s="55">
        <f t="shared" si="1"/>
        <v>0</v>
      </c>
      <c r="F184" s="84">
        <f>SUM(F5:F183)</f>
        <v>0</v>
      </c>
    </row>
    <row r="185" spans="2:6" s="3" customFormat="1" ht="19.5" thickBot="1" x14ac:dyDescent="0.35">
      <c r="B185" s="17"/>
      <c r="C185" s="24" t="s">
        <v>1</v>
      </c>
      <c r="D185" s="24"/>
      <c r="E185" s="22">
        <f>SUM(E5:E184)</f>
        <v>0</v>
      </c>
      <c r="F185" s="82"/>
    </row>
    <row r="186" spans="2:6" s="5" customFormat="1" ht="30" customHeight="1" thickBot="1" x14ac:dyDescent="0.35">
      <c r="B186" s="17"/>
      <c r="C186" s="75" t="s">
        <v>130</v>
      </c>
      <c r="D186" s="24"/>
      <c r="E186" s="76">
        <f>E185/240</f>
        <v>0</v>
      </c>
      <c r="F186" s="4"/>
    </row>
    <row r="187" spans="2:6" s="5" customFormat="1" ht="45" customHeight="1" thickBot="1" x14ac:dyDescent="0.35">
      <c r="B187" s="52"/>
      <c r="C187" s="53" t="s">
        <v>163</v>
      </c>
      <c r="D187" s="54"/>
      <c r="E187" s="55">
        <f t="shared" ref="E187" si="2">D187*F187/3600</f>
        <v>0</v>
      </c>
      <c r="F187" s="56"/>
    </row>
    <row r="188" spans="2:6" s="8" customFormat="1" ht="12.75" x14ac:dyDescent="0.2">
      <c r="B188" s="6"/>
      <c r="C188" s="7"/>
      <c r="D188" s="7"/>
      <c r="E188" s="7"/>
      <c r="F188" s="6"/>
    </row>
    <row r="189" spans="2:6" s="12" customFormat="1" ht="12.75" x14ac:dyDescent="0.2">
      <c r="B189" s="9"/>
      <c r="C189" s="10"/>
      <c r="D189" s="10"/>
      <c r="E189" s="10"/>
      <c r="F189" s="11"/>
    </row>
    <row r="191" spans="2:6" s="13" customFormat="1" x14ac:dyDescent="0.25">
      <c r="C191" s="14"/>
      <c r="D191" s="14"/>
    </row>
    <row r="192" spans="2:6" s="1" customFormat="1" x14ac:dyDescent="0.25">
      <c r="C192" s="14"/>
      <c r="D192" s="14"/>
      <c r="E192" s="15"/>
      <c r="F192" s="15"/>
    </row>
    <row r="193" spans="3:6" s="1" customFormat="1" x14ac:dyDescent="0.25">
      <c r="C193" s="15"/>
      <c r="D193" s="15"/>
      <c r="E193" s="15"/>
      <c r="F193" s="15"/>
    </row>
  </sheetData>
  <mergeCells count="5">
    <mergeCell ref="B3:B4"/>
    <mergeCell ref="C3:C4"/>
    <mergeCell ref="D3:D4"/>
    <mergeCell ref="E3:E4"/>
    <mergeCell ref="F3:F4"/>
  </mergeCells>
  <pageMargins left="0.25" right="0.25" top="0.75" bottom="0.75" header="0.3" footer="0.3"/>
  <pageSetup paperSize="8" scale="2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январь-февраль 2016</vt:lpstr>
      <vt:lpstr>март</vt:lpstr>
      <vt:lpstr>апрель</vt:lpstr>
      <vt:lpstr>апрель!Область_печати</vt:lpstr>
      <vt:lpstr>март!Область_печати</vt:lpstr>
      <vt:lpstr>'январь-февраль 2016'!Область_печати</vt:lpstr>
    </vt:vector>
  </TitlesOfParts>
  <Company>SOE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24260</dc:creator>
  <cp:lastModifiedBy>Loc</cp:lastModifiedBy>
  <cp:lastPrinted>2014-11-21T10:34:23Z</cp:lastPrinted>
  <dcterms:created xsi:type="dcterms:W3CDTF">2014-11-20T08:34:06Z</dcterms:created>
  <dcterms:modified xsi:type="dcterms:W3CDTF">2016-06-01T19:31:44Z</dcterms:modified>
</cp:coreProperties>
</file>