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3256" windowHeight="12372" activeTab="2"/>
  </bookViews>
  <sheets>
    <sheet name="2014" sheetId="2" r:id="rId1"/>
    <sheet name="2015" sheetId="3" r:id="rId2"/>
    <sheet name="2016" sheetId="4" r:id="rId3"/>
    <sheet name="2017" sheetId="5" r:id="rId4"/>
    <sheet name="2018" sheetId="6" r:id="rId5"/>
    <sheet name="2019" sheetId="7" r:id="rId6"/>
    <sheet name="2020" sheetId="8" r:id="rId7"/>
  </sheets>
  <calcPr calcId="125725"/>
</workbook>
</file>

<file path=xl/calcChain.xml><?xml version="1.0" encoding="utf-8"?>
<calcChain xmlns="http://schemas.openxmlformats.org/spreadsheetml/2006/main">
  <c r="C38" i="4"/>
  <c r="E29" s="1"/>
  <c r="C25"/>
  <c r="C14"/>
  <c r="H38" l="1"/>
  <c r="I25"/>
  <c r="H25"/>
  <c r="F5" i="3"/>
  <c r="G5" s="1"/>
  <c r="F6"/>
  <c r="G6" s="1"/>
  <c r="F7"/>
  <c r="F8"/>
  <c r="G8" s="1"/>
  <c r="F9"/>
  <c r="G9" s="1"/>
  <c r="F10"/>
  <c r="G10" s="1"/>
  <c r="F11"/>
  <c r="G11" s="1"/>
  <c r="F12"/>
  <c r="G12" s="1"/>
  <c r="F4"/>
  <c r="G4" s="1"/>
  <c r="G7"/>
  <c r="D5"/>
  <c r="D6"/>
  <c r="D7"/>
  <c r="D8"/>
  <c r="D9"/>
  <c r="D10"/>
  <c r="D11"/>
  <c r="D12"/>
  <c r="D4"/>
  <c r="K38" i="4" l="1"/>
  <c r="I38"/>
  <c r="K25"/>
  <c r="E14" i="2"/>
  <c r="C14"/>
  <c r="F14"/>
  <c r="H14"/>
  <c r="G11"/>
  <c r="G10"/>
  <c r="G9"/>
  <c r="G8"/>
  <c r="G7"/>
  <c r="G6"/>
  <c r="G5"/>
  <c r="D8" i="7" l="1"/>
  <c r="G8"/>
  <c r="G4" i="2"/>
  <c r="C11" i="8"/>
  <c r="E10"/>
  <c r="F10" s="1"/>
  <c r="H10" s="1"/>
  <c r="E9"/>
  <c r="F9" s="1"/>
  <c r="H9" s="1"/>
  <c r="E8"/>
  <c r="F8" s="1"/>
  <c r="H8" s="1"/>
  <c r="E7"/>
  <c r="F7" s="1"/>
  <c r="E6"/>
  <c r="H5"/>
  <c r="E5"/>
  <c r="H4"/>
  <c r="E4"/>
  <c r="C11" i="7"/>
  <c r="E10"/>
  <c r="F10" s="1"/>
  <c r="H10" s="1"/>
  <c r="E9"/>
  <c r="F9" s="1"/>
  <c r="H9" s="1"/>
  <c r="E7"/>
  <c r="F7" s="1"/>
  <c r="H7" s="1"/>
  <c r="E6"/>
  <c r="H5"/>
  <c r="E5"/>
  <c r="H4"/>
  <c r="E4"/>
  <c r="C11" i="6"/>
  <c r="E10"/>
  <c r="F10" s="1"/>
  <c r="E9"/>
  <c r="F9" s="1"/>
  <c r="H9" s="1"/>
  <c r="E8"/>
  <c r="E7"/>
  <c r="F7" s="1"/>
  <c r="E6"/>
  <c r="H5"/>
  <c r="E5"/>
  <c r="H4"/>
  <c r="E4"/>
  <c r="C11" i="5"/>
  <c r="E10"/>
  <c r="F10" s="1"/>
  <c r="H9"/>
  <c r="E9"/>
  <c r="E8"/>
  <c r="F8" s="1"/>
  <c r="H8" s="1"/>
  <c r="E7"/>
  <c r="F7" s="1"/>
  <c r="E6"/>
  <c r="H5"/>
  <c r="E5"/>
  <c r="E4"/>
  <c r="C40" i="4"/>
  <c r="F29" s="1"/>
  <c r="E11" i="7" l="1"/>
  <c r="F11" i="6"/>
  <c r="H8"/>
  <c r="H11" s="1"/>
  <c r="F11" i="8"/>
  <c r="H11"/>
  <c r="E11"/>
  <c r="H11" i="7"/>
  <c r="E11" i="6"/>
  <c r="F11" i="5"/>
  <c r="E11"/>
  <c r="H4"/>
  <c r="H11" s="1"/>
  <c r="I14" i="4"/>
  <c r="K14"/>
  <c r="H14"/>
  <c r="F13" i="3"/>
  <c r="C13"/>
  <c r="E13" l="1"/>
  <c r="F11" i="7"/>
  <c r="H13" i="3"/>
</calcChain>
</file>

<file path=xl/sharedStrings.xml><?xml version="1.0" encoding="utf-8"?>
<sst xmlns="http://schemas.openxmlformats.org/spreadsheetml/2006/main" count="163" uniqueCount="54">
  <si>
    <t>Площадь, га</t>
  </si>
  <si>
    <t>Урож-ть, ц/га</t>
  </si>
  <si>
    <t>Валовый сбор, т</t>
  </si>
  <si>
    <t>Цена, руб./кг</t>
  </si>
  <si>
    <t>Выручка, тыс. руб.</t>
  </si>
  <si>
    <t>Оз.пшеница</t>
  </si>
  <si>
    <t>Просо</t>
  </si>
  <si>
    <t>Кукуруза</t>
  </si>
  <si>
    <t xml:space="preserve"> подсолнечник </t>
  </si>
  <si>
    <t>лен</t>
  </si>
  <si>
    <t>сорго</t>
  </si>
  <si>
    <t>Итого:</t>
  </si>
  <si>
    <t>Наименование</t>
  </si>
  <si>
    <t>Объем  реализации</t>
  </si>
  <si>
    <t>2015 год</t>
  </si>
  <si>
    <t>оз.ячмень</t>
  </si>
  <si>
    <t>№ п/п</t>
  </si>
  <si>
    <t>Генеральный директор</t>
  </si>
  <si>
    <t>Кулик С.А.</t>
  </si>
  <si>
    <t>Главный бухгалтер</t>
  </si>
  <si>
    <t>Кобцева Л.Г.</t>
  </si>
  <si>
    <t>СТРУКТУРА ПОСЕВОВ ОАО "НОВЫЙ ТРУД" НА 2018 ГОД</t>
  </si>
  <si>
    <t>СТРУКТУРА ПОСЕВОВ ОАО "НОВЫЙ ТРУД" НА 2014 ГОД</t>
  </si>
  <si>
    <t>СТРУКТУРА ПОСЕВОВ ОАО "НОВЫЙ ТРУД" НА 2015 ГОД</t>
  </si>
  <si>
    <t>СТРУКТУРА ПОСЕВОВ ОАО "НОВЫЙ ТРУД" НА 2017 ГОД</t>
  </si>
  <si>
    <t>СТРУКТУРА ПОСЕВОВ ОАО "НОВЫЙ ТРУД" НА 2020 ГОД</t>
  </si>
  <si>
    <t>СТРУКТУРА ПОСЕВОВ ОАО "НОВЫЙ ТРУД" НА 2019 ГОД</t>
  </si>
  <si>
    <t xml:space="preserve"> </t>
  </si>
  <si>
    <t>овёс</t>
  </si>
  <si>
    <t>прочая реализация</t>
  </si>
  <si>
    <t>Овес</t>
  </si>
  <si>
    <t>Кукуруза на зерно</t>
  </si>
  <si>
    <t>Сафлор</t>
  </si>
  <si>
    <t xml:space="preserve">подсолнечник </t>
  </si>
  <si>
    <t>Бригада 1</t>
  </si>
  <si>
    <t>Итого, бригада 1</t>
  </si>
  <si>
    <t>Бригада 2</t>
  </si>
  <si>
    <t>Итого, бригада 2</t>
  </si>
  <si>
    <t>Бригада 3</t>
  </si>
  <si>
    <t>Итого, бригада 3</t>
  </si>
  <si>
    <t>ВСЕГО:</t>
  </si>
  <si>
    <t>Доля в общем объеме</t>
  </si>
  <si>
    <t>сафлор</t>
  </si>
  <si>
    <t>софлор</t>
  </si>
  <si>
    <t>многолет. Травы</t>
  </si>
  <si>
    <t>Доля в объеме подразделения (%)</t>
  </si>
  <si>
    <t>Площадь ВыпускПродукции, га</t>
  </si>
  <si>
    <t>справочник Структура посевной площади Screenshot_132</t>
  </si>
  <si>
    <r>
      <t>СТРУКТУРА ПОСЕВОВ ОАО "НОВЫЙ ТРУД" НА 2016 ГОД</t>
    </r>
    <r>
      <rPr>
        <b/>
        <sz val="11"/>
        <color rgb="FFFF0000"/>
        <rFont val="Calibri"/>
        <family val="2"/>
        <charset val="204"/>
        <scheme val="minor"/>
      </rPr>
      <t xml:space="preserve"> (дата справочник Структура посевной площади Screenshot_132)</t>
    </r>
  </si>
  <si>
    <t xml:space="preserve">документ Выпуск продукции с поля Screenshot_133 </t>
  </si>
  <si>
    <t>((Итого, бригада)/столбец№3)*100%</t>
  </si>
  <si>
    <t>((ВСЕГО)/столбец№3)*100%</t>
  </si>
  <si>
    <t>кол-во из документа Выпуск продукции с поля Screenshot_134</t>
  </si>
  <si>
    <t>столбец 8 / столбец 4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</si>
</sst>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Border="1" applyAlignment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B36" sqref="B36"/>
    </sheetView>
  </sheetViews>
  <sheetFormatPr defaultRowHeight="14.4"/>
  <cols>
    <col min="1" max="1" width="5.5546875" style="11" customWidth="1"/>
    <col min="2" max="2" width="18.33203125" customWidth="1"/>
    <col min="3" max="3" width="10.109375" customWidth="1"/>
    <col min="5" max="5" width="10.6640625" customWidth="1"/>
    <col min="6" max="6" width="9.6640625" customWidth="1"/>
    <col min="7" max="7" width="7.33203125" customWidth="1"/>
    <col min="8" max="8" width="13.33203125" customWidth="1"/>
  </cols>
  <sheetData>
    <row r="1" spans="1:9">
      <c r="A1" s="17" t="s">
        <v>22</v>
      </c>
      <c r="B1" s="17"/>
      <c r="C1" s="17"/>
      <c r="D1" s="17"/>
      <c r="E1" s="17"/>
      <c r="F1" s="17"/>
      <c r="G1" s="17"/>
      <c r="H1" s="17"/>
      <c r="I1" s="16"/>
    </row>
    <row r="2" spans="1:9">
      <c r="A2" s="2"/>
      <c r="B2" s="18"/>
      <c r="C2" s="19"/>
      <c r="D2" s="19"/>
      <c r="E2" s="19"/>
      <c r="F2" s="19"/>
      <c r="G2" s="19"/>
      <c r="H2" s="20"/>
    </row>
    <row r="3" spans="1:9" ht="41.4">
      <c r="A3" s="2" t="s">
        <v>16</v>
      </c>
      <c r="B3" s="3" t="s">
        <v>12</v>
      </c>
      <c r="C3" s="4" t="s">
        <v>0</v>
      </c>
      <c r="D3" s="4" t="s">
        <v>1</v>
      </c>
      <c r="E3" s="4" t="s">
        <v>2</v>
      </c>
      <c r="F3" s="4" t="s">
        <v>13</v>
      </c>
      <c r="G3" s="4" t="s">
        <v>3</v>
      </c>
      <c r="H3" s="4" t="s">
        <v>4</v>
      </c>
    </row>
    <row r="4" spans="1:9">
      <c r="A4" s="2">
        <v>1</v>
      </c>
      <c r="B4" s="1" t="s">
        <v>5</v>
      </c>
      <c r="C4" s="2">
        <v>3113</v>
      </c>
      <c r="D4" s="15">
        <v>20.6</v>
      </c>
      <c r="E4" s="2">
        <v>6424.4</v>
      </c>
      <c r="F4" s="2">
        <v>5307</v>
      </c>
      <c r="G4" s="5">
        <f t="shared" ref="G4:G11" si="0">H4/F4</f>
        <v>5.2801959675899752</v>
      </c>
      <c r="H4" s="9">
        <v>28022</v>
      </c>
    </row>
    <row r="5" spans="1:9">
      <c r="A5" s="2">
        <v>2</v>
      </c>
      <c r="B5" s="1" t="s">
        <v>15</v>
      </c>
      <c r="C5" s="2">
        <v>86</v>
      </c>
      <c r="D5" s="15">
        <v>45.1</v>
      </c>
      <c r="E5" s="2">
        <v>388.2</v>
      </c>
      <c r="F5" s="2">
        <v>322</v>
      </c>
      <c r="G5" s="5">
        <f t="shared" si="0"/>
        <v>5.0465838509316772</v>
      </c>
      <c r="H5" s="9">
        <v>1625</v>
      </c>
    </row>
    <row r="6" spans="1:9">
      <c r="A6" s="2">
        <v>3</v>
      </c>
      <c r="B6" s="1" t="s">
        <v>6</v>
      </c>
      <c r="C6" s="2">
        <v>115</v>
      </c>
      <c r="D6" s="2">
        <v>26.4</v>
      </c>
      <c r="E6" s="2">
        <v>304.39999999999998</v>
      </c>
      <c r="F6" s="2">
        <v>311</v>
      </c>
      <c r="G6" s="5">
        <f t="shared" si="0"/>
        <v>4.077170418006431</v>
      </c>
      <c r="H6" s="9">
        <v>1268</v>
      </c>
    </row>
    <row r="7" spans="1:9">
      <c r="A7" s="2">
        <v>4</v>
      </c>
      <c r="B7" s="1" t="s">
        <v>7</v>
      </c>
      <c r="C7" s="2">
        <v>877</v>
      </c>
      <c r="D7" s="2">
        <v>19.8</v>
      </c>
      <c r="E7" s="2">
        <v>1739.5</v>
      </c>
      <c r="F7" s="2">
        <v>1438</v>
      </c>
      <c r="G7" s="5">
        <f t="shared" si="0"/>
        <v>6.4005563282336579</v>
      </c>
      <c r="H7" s="9">
        <v>9204</v>
      </c>
    </row>
    <row r="8" spans="1:9">
      <c r="A8" s="2">
        <v>5</v>
      </c>
      <c r="B8" s="1" t="s">
        <v>8</v>
      </c>
      <c r="C8" s="2">
        <v>2006</v>
      </c>
      <c r="D8" s="2">
        <v>13.3</v>
      </c>
      <c r="E8" s="2">
        <v>2661.5</v>
      </c>
      <c r="F8" s="2">
        <v>2619</v>
      </c>
      <c r="G8" s="5">
        <f t="shared" si="0"/>
        <v>13.678121420389461</v>
      </c>
      <c r="H8" s="9">
        <v>35823</v>
      </c>
    </row>
    <row r="9" spans="1:9">
      <c r="A9" s="2">
        <v>6</v>
      </c>
      <c r="B9" s="1" t="s">
        <v>9</v>
      </c>
      <c r="C9" s="2">
        <v>848</v>
      </c>
      <c r="D9" s="2">
        <v>12.2</v>
      </c>
      <c r="E9" s="2">
        <v>470.1</v>
      </c>
      <c r="F9" s="2">
        <v>343</v>
      </c>
      <c r="G9" s="5">
        <f t="shared" si="0"/>
        <v>15.373177842565598</v>
      </c>
      <c r="H9" s="9">
        <v>5273</v>
      </c>
    </row>
    <row r="10" spans="1:9">
      <c r="A10" s="2">
        <v>7</v>
      </c>
      <c r="B10" s="1" t="s">
        <v>10</v>
      </c>
      <c r="C10" s="2">
        <v>800</v>
      </c>
      <c r="D10" s="2">
        <v>25.7</v>
      </c>
      <c r="E10" s="2">
        <v>2055.8000000000002</v>
      </c>
      <c r="F10" s="2">
        <v>2376</v>
      </c>
      <c r="G10" s="5">
        <f t="shared" si="0"/>
        <v>4.2546296296296298</v>
      </c>
      <c r="H10" s="9">
        <v>10109</v>
      </c>
    </row>
    <row r="11" spans="1:9">
      <c r="A11" s="2">
        <v>8</v>
      </c>
      <c r="B11" s="1" t="s">
        <v>28</v>
      </c>
      <c r="C11" s="2">
        <v>65</v>
      </c>
      <c r="D11" s="2">
        <v>19.2</v>
      </c>
      <c r="E11" s="2">
        <v>124.9</v>
      </c>
      <c r="F11" s="2">
        <v>75</v>
      </c>
      <c r="G11" s="5">
        <f t="shared" si="0"/>
        <v>3.9866666666666668</v>
      </c>
      <c r="H11" s="9">
        <v>299</v>
      </c>
    </row>
    <row r="12" spans="1:9">
      <c r="A12" s="2">
        <v>11</v>
      </c>
      <c r="B12" s="1" t="s">
        <v>29</v>
      </c>
      <c r="C12" s="2">
        <v>0</v>
      </c>
      <c r="D12" s="2">
        <v>0</v>
      </c>
      <c r="E12" s="2">
        <v>0</v>
      </c>
      <c r="F12" s="2">
        <v>0</v>
      </c>
      <c r="G12" s="5">
        <v>0</v>
      </c>
      <c r="H12" s="9">
        <v>2134</v>
      </c>
    </row>
    <row r="13" spans="1:9">
      <c r="A13" s="2"/>
      <c r="B13" s="1"/>
      <c r="C13" s="2"/>
      <c r="D13" s="2"/>
      <c r="E13" s="2"/>
      <c r="F13" s="2"/>
      <c r="G13" s="5"/>
      <c r="H13" s="9"/>
    </row>
    <row r="14" spans="1:9">
      <c r="A14" s="7"/>
      <c r="B14" s="6" t="s">
        <v>11</v>
      </c>
      <c r="C14" s="7">
        <f>SUM(C4:C12)</f>
        <v>7910</v>
      </c>
      <c r="D14" s="7">
        <v>0</v>
      </c>
      <c r="E14" s="7">
        <f>SUM(E4:E12)</f>
        <v>14168.800000000001</v>
      </c>
      <c r="F14" s="7">
        <f>SUM(F4:F12)</f>
        <v>12791</v>
      </c>
      <c r="G14" s="7">
        <v>0</v>
      </c>
      <c r="H14" s="10">
        <f>SUM(H4:H13)</f>
        <v>93757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40" sqref="B40"/>
    </sheetView>
  </sheetViews>
  <sheetFormatPr defaultRowHeight="14.4"/>
  <cols>
    <col min="1" max="1" width="6.109375" style="11" customWidth="1"/>
    <col min="2" max="2" width="21.88671875" customWidth="1"/>
    <col min="3" max="3" width="17.33203125" customWidth="1"/>
    <col min="4" max="4" width="10.6640625" customWidth="1"/>
    <col min="5" max="5" width="16" customWidth="1"/>
    <col min="6" max="6" width="17.33203125" customWidth="1"/>
    <col min="8" max="8" width="15.88671875" customWidth="1"/>
  </cols>
  <sheetData>
    <row r="1" spans="1:8">
      <c r="A1" s="24" t="s">
        <v>23</v>
      </c>
      <c r="B1" s="24"/>
      <c r="C1" s="24"/>
      <c r="D1" s="24"/>
      <c r="E1" s="24"/>
      <c r="F1" s="24"/>
      <c r="G1" s="24"/>
      <c r="H1" s="24"/>
    </row>
    <row r="2" spans="1:8">
      <c r="B2" s="12" t="s">
        <v>14</v>
      </c>
      <c r="C2" s="13"/>
      <c r="D2" s="13"/>
      <c r="E2" s="13"/>
      <c r="F2" s="13"/>
      <c r="G2" s="13"/>
      <c r="H2" s="14"/>
    </row>
    <row r="3" spans="1:8" ht="27.6">
      <c r="A3" s="2" t="s">
        <v>16</v>
      </c>
      <c r="B3" s="3" t="s">
        <v>12</v>
      </c>
      <c r="C3" s="4" t="s">
        <v>0</v>
      </c>
      <c r="D3" s="4" t="s">
        <v>1</v>
      </c>
      <c r="E3" s="4" t="s">
        <v>2</v>
      </c>
      <c r="F3" s="4" t="s">
        <v>13</v>
      </c>
      <c r="G3" s="4" t="s">
        <v>3</v>
      </c>
      <c r="H3" s="4" t="s">
        <v>4</v>
      </c>
    </row>
    <row r="4" spans="1:8">
      <c r="A4" s="2">
        <v>1</v>
      </c>
      <c r="B4" s="1" t="s">
        <v>5</v>
      </c>
      <c r="C4" s="2">
        <v>4015</v>
      </c>
      <c r="D4" s="15">
        <f>E4/C4*10</f>
        <v>24.889165628891657</v>
      </c>
      <c r="E4" s="9">
        <v>9993</v>
      </c>
      <c r="F4" s="9">
        <f>E4</f>
        <v>9993</v>
      </c>
      <c r="G4" s="5">
        <f>H4/F4</f>
        <v>6.9996997898528974</v>
      </c>
      <c r="H4" s="9">
        <v>69948</v>
      </c>
    </row>
    <row r="5" spans="1:8">
      <c r="A5" s="2">
        <v>2</v>
      </c>
      <c r="B5" s="1" t="s">
        <v>15</v>
      </c>
      <c r="C5" s="2">
        <v>206</v>
      </c>
      <c r="D5" s="15">
        <f t="shared" ref="D5:D12" si="0">E5/C5*10</f>
        <v>30</v>
      </c>
      <c r="E5" s="2">
        <v>618</v>
      </c>
      <c r="F5" s="9">
        <f t="shared" ref="F5:F12" si="1">E5</f>
        <v>618</v>
      </c>
      <c r="G5" s="5">
        <f t="shared" ref="G5:G12" si="2">H5/F5</f>
        <v>6</v>
      </c>
      <c r="H5" s="9">
        <v>3708</v>
      </c>
    </row>
    <row r="6" spans="1:8">
      <c r="A6" s="2">
        <v>3</v>
      </c>
      <c r="B6" s="1" t="s">
        <v>6</v>
      </c>
      <c r="C6" s="2">
        <v>140</v>
      </c>
      <c r="D6" s="15">
        <f t="shared" si="0"/>
        <v>15</v>
      </c>
      <c r="E6" s="2">
        <v>210</v>
      </c>
      <c r="F6" s="9">
        <f t="shared" si="1"/>
        <v>210</v>
      </c>
      <c r="G6" s="5">
        <f t="shared" si="2"/>
        <v>4</v>
      </c>
      <c r="H6" s="9">
        <v>840</v>
      </c>
    </row>
    <row r="7" spans="1:8">
      <c r="A7" s="2">
        <v>4</v>
      </c>
      <c r="B7" s="1" t="s">
        <v>30</v>
      </c>
      <c r="C7" s="2">
        <v>150</v>
      </c>
      <c r="D7" s="15">
        <f t="shared" si="0"/>
        <v>15</v>
      </c>
      <c r="E7" s="2">
        <v>225</v>
      </c>
      <c r="F7" s="9">
        <f t="shared" si="1"/>
        <v>225</v>
      </c>
      <c r="G7" s="5">
        <f t="shared" si="2"/>
        <v>5</v>
      </c>
      <c r="H7" s="9">
        <v>1125</v>
      </c>
    </row>
    <row r="8" spans="1:8">
      <c r="A8" s="2">
        <v>5</v>
      </c>
      <c r="B8" s="1" t="s">
        <v>31</v>
      </c>
      <c r="C8" s="2">
        <v>1025</v>
      </c>
      <c r="D8" s="15">
        <f t="shared" si="0"/>
        <v>36.897560975609757</v>
      </c>
      <c r="E8" s="2">
        <v>3782</v>
      </c>
      <c r="F8" s="9">
        <f t="shared" si="1"/>
        <v>3782</v>
      </c>
      <c r="G8" s="5">
        <f t="shared" si="2"/>
        <v>6.5</v>
      </c>
      <c r="H8" s="9">
        <v>24583</v>
      </c>
    </row>
    <row r="9" spans="1:8">
      <c r="A9" s="2">
        <v>6</v>
      </c>
      <c r="B9" s="1" t="s">
        <v>8</v>
      </c>
      <c r="C9" s="2">
        <v>1760</v>
      </c>
      <c r="D9" s="15">
        <f t="shared" si="0"/>
        <v>17.738636363636363</v>
      </c>
      <c r="E9" s="2">
        <v>3122</v>
      </c>
      <c r="F9" s="9">
        <f t="shared" si="1"/>
        <v>3122</v>
      </c>
      <c r="G9" s="5">
        <f t="shared" si="2"/>
        <v>14</v>
      </c>
      <c r="H9" s="9">
        <v>43708</v>
      </c>
    </row>
    <row r="10" spans="1:8">
      <c r="A10" s="2">
        <v>7</v>
      </c>
      <c r="B10" s="1" t="s">
        <v>32</v>
      </c>
      <c r="C10" s="2">
        <v>838</v>
      </c>
      <c r="D10" s="15">
        <f t="shared" si="0"/>
        <v>12.39856801909308</v>
      </c>
      <c r="E10" s="2">
        <v>1039</v>
      </c>
      <c r="F10" s="9">
        <f t="shared" si="1"/>
        <v>1039</v>
      </c>
      <c r="G10" s="5">
        <f t="shared" si="2"/>
        <v>10.996150144369587</v>
      </c>
      <c r="H10" s="9">
        <v>11425</v>
      </c>
    </row>
    <row r="11" spans="1:8">
      <c r="A11" s="2">
        <v>8</v>
      </c>
      <c r="B11" s="1" t="s">
        <v>9</v>
      </c>
      <c r="C11" s="2">
        <v>841</v>
      </c>
      <c r="D11" s="15">
        <f t="shared" si="0"/>
        <v>10.713436385255648</v>
      </c>
      <c r="E11" s="2">
        <v>901</v>
      </c>
      <c r="F11" s="9">
        <f t="shared" si="1"/>
        <v>901</v>
      </c>
      <c r="G11" s="5">
        <f t="shared" si="2"/>
        <v>14.006659267480577</v>
      </c>
      <c r="H11" s="9">
        <v>12620</v>
      </c>
    </row>
    <row r="12" spans="1:8">
      <c r="A12" s="2">
        <v>9</v>
      </c>
      <c r="B12" s="1" t="s">
        <v>10</v>
      </c>
      <c r="C12" s="2">
        <v>215</v>
      </c>
      <c r="D12" s="15">
        <f t="shared" si="0"/>
        <v>24.976744186046513</v>
      </c>
      <c r="E12" s="2">
        <v>537</v>
      </c>
      <c r="F12" s="9">
        <f t="shared" si="1"/>
        <v>537</v>
      </c>
      <c r="G12" s="5">
        <f t="shared" si="2"/>
        <v>4.0037243947858476</v>
      </c>
      <c r="H12" s="9">
        <v>2150</v>
      </c>
    </row>
    <row r="13" spans="1:8" s="8" customFormat="1">
      <c r="A13" s="2"/>
      <c r="B13" s="6" t="s">
        <v>11</v>
      </c>
      <c r="C13" s="7">
        <f>SUM(C4:C12)</f>
        <v>9190</v>
      </c>
      <c r="D13" s="7">
        <v>0</v>
      </c>
      <c r="E13" s="7">
        <f>SUM(E4:E12)</f>
        <v>20427</v>
      </c>
      <c r="F13" s="7">
        <f>SUM(F4:F12)</f>
        <v>20427</v>
      </c>
      <c r="G13" s="7">
        <v>0</v>
      </c>
      <c r="H13" s="10">
        <f>SUM(H4:H12)</f>
        <v>170107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G2" sqref="G2"/>
    </sheetView>
  </sheetViews>
  <sheetFormatPr defaultRowHeight="14.4"/>
  <cols>
    <col min="1" max="1" width="6.6640625" customWidth="1"/>
    <col min="2" max="2" width="24.88671875" customWidth="1"/>
    <col min="3" max="3" width="15.33203125" customWidth="1"/>
    <col min="4" max="4" width="16.5546875" customWidth="1"/>
    <col min="5" max="5" width="20.109375" customWidth="1"/>
    <col min="6" max="6" width="16.77734375" customWidth="1"/>
    <col min="8" max="8" width="14.88671875" customWidth="1"/>
    <col min="9" max="9" width="14.5546875" customWidth="1"/>
    <col min="10" max="11" width="19.88671875" customWidth="1"/>
  </cols>
  <sheetData>
    <row r="1" spans="1:11" ht="56.4" customHeight="1">
      <c r="A1" s="24" t="s">
        <v>48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29" customFormat="1" ht="94.2" customHeight="1">
      <c r="A2" s="30"/>
      <c r="B2" s="30" t="s">
        <v>47</v>
      </c>
      <c r="C2" s="30" t="s">
        <v>47</v>
      </c>
      <c r="D2" s="30" t="s">
        <v>49</v>
      </c>
      <c r="E2" s="30" t="s">
        <v>50</v>
      </c>
      <c r="F2" s="30" t="s">
        <v>51</v>
      </c>
      <c r="G2" s="30" t="s">
        <v>53</v>
      </c>
      <c r="H2" s="30" t="s">
        <v>52</v>
      </c>
      <c r="I2" s="30"/>
      <c r="J2" s="30"/>
      <c r="K2" s="30"/>
    </row>
    <row r="3" spans="1:11" ht="41.4">
      <c r="A3" s="2" t="s">
        <v>16</v>
      </c>
      <c r="B3" s="3" t="s">
        <v>12</v>
      </c>
      <c r="C3" s="4" t="s">
        <v>0</v>
      </c>
      <c r="D3" s="4" t="s">
        <v>46</v>
      </c>
      <c r="E3" s="4" t="s">
        <v>45</v>
      </c>
      <c r="F3" s="4" t="s">
        <v>41</v>
      </c>
      <c r="G3" s="4" t="s">
        <v>1</v>
      </c>
      <c r="H3" s="4" t="s">
        <v>2</v>
      </c>
      <c r="I3" s="4" t="s">
        <v>13</v>
      </c>
      <c r="J3" s="4" t="s">
        <v>3</v>
      </c>
      <c r="K3" s="4" t="s">
        <v>4</v>
      </c>
    </row>
    <row r="4" spans="1:11">
      <c r="A4" s="2">
        <v>1</v>
      </c>
      <c r="B4" s="28">
        <v>2</v>
      </c>
      <c r="C4" s="2">
        <v>3</v>
      </c>
      <c r="D4" s="28">
        <v>4</v>
      </c>
      <c r="E4" s="2">
        <v>5</v>
      </c>
      <c r="F4" s="28">
        <v>6</v>
      </c>
      <c r="G4" s="2">
        <v>7</v>
      </c>
      <c r="H4" s="28">
        <v>8</v>
      </c>
      <c r="I4" s="2">
        <v>9</v>
      </c>
      <c r="J4" s="28">
        <v>10</v>
      </c>
      <c r="K4" s="2">
        <v>11</v>
      </c>
    </row>
    <row r="5" spans="1:11" ht="15.6">
      <c r="A5" s="2"/>
      <c r="B5" s="22" t="s">
        <v>34</v>
      </c>
      <c r="C5" s="4"/>
      <c r="D5" s="4"/>
      <c r="E5" s="4"/>
      <c r="F5" s="4"/>
      <c r="G5" s="4"/>
      <c r="H5" s="4"/>
      <c r="I5" s="4"/>
      <c r="J5" s="4"/>
      <c r="K5" s="4"/>
    </row>
    <row r="6" spans="1:11">
      <c r="A6" s="2">
        <v>1</v>
      </c>
      <c r="B6" s="1" t="s">
        <v>5</v>
      </c>
      <c r="C6" s="2">
        <v>974</v>
      </c>
      <c r="D6" s="2"/>
      <c r="E6" s="2"/>
      <c r="F6" s="2"/>
      <c r="G6" s="2">
        <v>23</v>
      </c>
      <c r="H6" s="2"/>
      <c r="I6" s="2"/>
      <c r="J6" s="5"/>
      <c r="K6" s="9"/>
    </row>
    <row r="7" spans="1:11">
      <c r="A7" s="2">
        <v>2</v>
      </c>
      <c r="B7" s="1" t="s">
        <v>15</v>
      </c>
      <c r="C7" s="2"/>
      <c r="D7" s="2"/>
      <c r="E7" s="2"/>
      <c r="F7" s="2"/>
      <c r="G7" s="2">
        <v>20</v>
      </c>
      <c r="H7" s="2"/>
      <c r="I7" s="2"/>
      <c r="J7" s="5"/>
      <c r="K7" s="9"/>
    </row>
    <row r="8" spans="1:11">
      <c r="A8" s="2">
        <v>3</v>
      </c>
      <c r="B8" s="1" t="s">
        <v>6</v>
      </c>
      <c r="C8" s="2"/>
      <c r="D8" s="2"/>
      <c r="E8" s="2"/>
      <c r="F8" s="2"/>
      <c r="G8" s="2">
        <v>18</v>
      </c>
      <c r="H8" s="2"/>
      <c r="I8" s="2"/>
      <c r="J8" s="5"/>
      <c r="K8" s="9"/>
    </row>
    <row r="9" spans="1:11">
      <c r="A9" s="2">
        <v>4</v>
      </c>
      <c r="B9" s="1" t="s">
        <v>7</v>
      </c>
      <c r="C9" s="2">
        <v>371</v>
      </c>
      <c r="D9" s="2"/>
      <c r="E9" s="2"/>
      <c r="F9" s="2"/>
      <c r="G9" s="2">
        <v>30</v>
      </c>
      <c r="H9" s="2"/>
      <c r="I9" s="2"/>
      <c r="J9" s="5"/>
      <c r="K9" s="9"/>
    </row>
    <row r="10" spans="1:11">
      <c r="A10" s="2">
        <v>5</v>
      </c>
      <c r="B10" s="21" t="s">
        <v>33</v>
      </c>
      <c r="C10" s="2">
        <v>533</v>
      </c>
      <c r="D10" s="2"/>
      <c r="E10" s="2"/>
      <c r="F10" s="2"/>
      <c r="G10" s="2">
        <v>10</v>
      </c>
      <c r="H10" s="2"/>
      <c r="I10" s="2"/>
      <c r="J10" s="5"/>
      <c r="K10" s="9"/>
    </row>
    <row r="11" spans="1:11">
      <c r="A11" s="2">
        <v>6</v>
      </c>
      <c r="B11" s="1" t="s">
        <v>9</v>
      </c>
      <c r="C11" s="2">
        <v>59</v>
      </c>
      <c r="D11" s="2"/>
      <c r="E11" s="2"/>
      <c r="F11" s="2"/>
      <c r="G11" s="2">
        <v>9</v>
      </c>
      <c r="H11" s="2"/>
      <c r="I11" s="2"/>
      <c r="J11" s="5"/>
      <c r="K11" s="9"/>
    </row>
    <row r="12" spans="1:11">
      <c r="A12" s="2">
        <v>7</v>
      </c>
      <c r="B12" s="1" t="s">
        <v>10</v>
      </c>
      <c r="C12" s="2">
        <v>236</v>
      </c>
      <c r="D12" s="2"/>
      <c r="E12" s="2"/>
      <c r="F12" s="2"/>
      <c r="G12" s="2">
        <v>25</v>
      </c>
      <c r="H12" s="2"/>
      <c r="I12" s="2"/>
      <c r="J12" s="5"/>
      <c r="K12" s="9"/>
    </row>
    <row r="13" spans="1:11">
      <c r="A13" s="2">
        <v>8</v>
      </c>
      <c r="B13" s="1" t="s">
        <v>42</v>
      </c>
      <c r="C13" s="2">
        <v>214</v>
      </c>
      <c r="D13" s="2"/>
      <c r="E13" s="2"/>
      <c r="F13" s="2"/>
      <c r="G13" s="2">
        <v>20</v>
      </c>
      <c r="H13" s="2"/>
      <c r="I13" s="2"/>
      <c r="J13" s="5"/>
      <c r="K13" s="9"/>
    </row>
    <row r="14" spans="1:11">
      <c r="A14" s="7"/>
      <c r="B14" s="6" t="s">
        <v>35</v>
      </c>
      <c r="C14" s="7">
        <f>SUM(C5:C13)</f>
        <v>2387</v>
      </c>
      <c r="D14" s="7"/>
      <c r="E14" s="7"/>
      <c r="F14" s="7"/>
      <c r="G14" s="7">
        <v>0</v>
      </c>
      <c r="H14" s="7">
        <f>SUM(H6:H12)</f>
        <v>0</v>
      </c>
      <c r="I14" s="7">
        <f>SUM(I6:I12)</f>
        <v>0</v>
      </c>
      <c r="J14" s="7">
        <v>0</v>
      </c>
      <c r="K14" s="10">
        <f>SUM(K6:K12)</f>
        <v>0</v>
      </c>
    </row>
    <row r="16" spans="1:11" ht="15.6">
      <c r="A16" s="2"/>
      <c r="B16" s="22" t="s">
        <v>36</v>
      </c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2">
        <v>1</v>
      </c>
      <c r="B17" s="1" t="s">
        <v>5</v>
      </c>
      <c r="C17" s="2">
        <v>1870</v>
      </c>
      <c r="D17" s="2"/>
      <c r="E17" s="2"/>
      <c r="F17" s="2"/>
      <c r="G17" s="2">
        <v>23</v>
      </c>
      <c r="H17" s="2"/>
      <c r="I17" s="2"/>
      <c r="J17" s="5"/>
      <c r="K17" s="9"/>
    </row>
    <row r="18" spans="1:11">
      <c r="A18" s="2">
        <v>2</v>
      </c>
      <c r="B18" s="1" t="s">
        <v>15</v>
      </c>
      <c r="C18" s="2">
        <v>61</v>
      </c>
      <c r="D18" s="2"/>
      <c r="E18" s="2"/>
      <c r="F18" s="2"/>
      <c r="G18" s="2">
        <v>20</v>
      </c>
      <c r="H18" s="2"/>
      <c r="I18" s="2"/>
      <c r="J18" s="5"/>
      <c r="K18" s="9"/>
    </row>
    <row r="19" spans="1:11">
      <c r="A19" s="2">
        <v>3</v>
      </c>
      <c r="B19" s="1" t="s">
        <v>6</v>
      </c>
      <c r="C19" s="2"/>
      <c r="D19" s="2"/>
      <c r="E19" s="2"/>
      <c r="F19" s="2"/>
      <c r="G19" s="2">
        <v>18</v>
      </c>
      <c r="H19" s="2"/>
      <c r="I19" s="2"/>
      <c r="J19" s="5"/>
      <c r="K19" s="9"/>
    </row>
    <row r="20" spans="1:11">
      <c r="A20" s="2">
        <v>4</v>
      </c>
      <c r="B20" s="1" t="s">
        <v>7</v>
      </c>
      <c r="C20" s="2">
        <v>467</v>
      </c>
      <c r="D20" s="2"/>
      <c r="E20" s="2"/>
      <c r="F20" s="2"/>
      <c r="G20" s="2">
        <v>30</v>
      </c>
      <c r="H20" s="2"/>
      <c r="I20" s="2"/>
      <c r="J20" s="5"/>
      <c r="K20" s="9"/>
    </row>
    <row r="21" spans="1:11">
      <c r="A21" s="2">
        <v>5</v>
      </c>
      <c r="B21" s="21" t="s">
        <v>33</v>
      </c>
      <c r="C21" s="2">
        <v>948</v>
      </c>
      <c r="D21" s="2"/>
      <c r="E21" s="2"/>
      <c r="F21" s="2"/>
      <c r="G21" s="2">
        <v>10</v>
      </c>
      <c r="H21" s="2"/>
      <c r="I21" s="2"/>
      <c r="J21" s="5"/>
      <c r="K21" s="9"/>
    </row>
    <row r="22" spans="1:11">
      <c r="A22" s="2">
        <v>6</v>
      </c>
      <c r="B22" s="1" t="s">
        <v>9</v>
      </c>
      <c r="C22" s="2"/>
      <c r="D22" s="2"/>
      <c r="E22" s="2"/>
      <c r="F22" s="2"/>
      <c r="G22" s="2">
        <v>9</v>
      </c>
      <c r="H22" s="2"/>
      <c r="I22" s="2"/>
      <c r="J22" s="5"/>
      <c r="K22" s="9"/>
    </row>
    <row r="23" spans="1:11">
      <c r="A23" s="2">
        <v>7</v>
      </c>
      <c r="B23" s="1" t="s">
        <v>10</v>
      </c>
      <c r="C23" s="2">
        <v>192</v>
      </c>
      <c r="D23" s="2"/>
      <c r="E23" s="2"/>
      <c r="F23" s="2"/>
      <c r="G23" s="2">
        <v>25</v>
      </c>
      <c r="H23" s="2"/>
      <c r="I23" s="2"/>
      <c r="J23" s="5"/>
      <c r="K23" s="9"/>
    </row>
    <row r="24" spans="1:11">
      <c r="A24" s="2">
        <v>8</v>
      </c>
      <c r="B24" s="1" t="s">
        <v>43</v>
      </c>
      <c r="C24" s="2">
        <v>1023</v>
      </c>
      <c r="D24" s="2"/>
      <c r="E24" s="2"/>
      <c r="F24" s="2"/>
      <c r="G24" s="2">
        <v>25</v>
      </c>
      <c r="H24" s="2"/>
      <c r="I24" s="2"/>
      <c r="J24" s="5"/>
      <c r="K24" s="9"/>
    </row>
    <row r="25" spans="1:11">
      <c r="A25" s="7"/>
      <c r="B25" s="6" t="s">
        <v>37</v>
      </c>
      <c r="C25" s="7">
        <f>SUM(C17:C24)</f>
        <v>4561</v>
      </c>
      <c r="D25" s="7"/>
      <c r="E25" s="7"/>
      <c r="F25" s="7"/>
      <c r="G25" s="7">
        <v>0</v>
      </c>
      <c r="H25" s="7">
        <f>SUM(H17:H24)</f>
        <v>0</v>
      </c>
      <c r="I25" s="7">
        <f>SUM(I17:I24)</f>
        <v>0</v>
      </c>
      <c r="J25" s="7">
        <v>0</v>
      </c>
      <c r="K25" s="10">
        <f>SUM(K17:K24)</f>
        <v>0</v>
      </c>
    </row>
    <row r="28" spans="1:11" ht="15.6">
      <c r="A28" s="2"/>
      <c r="B28" s="22" t="s">
        <v>38</v>
      </c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2">
        <v>1</v>
      </c>
      <c r="B29" s="1" t="s">
        <v>5</v>
      </c>
      <c r="C29" s="2">
        <v>493</v>
      </c>
      <c r="D29" s="2"/>
      <c r="E29" s="23">
        <f>PRODUCT(C29/C38,100)</f>
        <v>22.542295381801555</v>
      </c>
      <c r="F29" s="23">
        <f>PRODUCT(C29/C40,100)</f>
        <v>5.3968253968253972</v>
      </c>
      <c r="G29" s="2">
        <v>23</v>
      </c>
      <c r="H29" s="2"/>
      <c r="I29" s="2"/>
      <c r="J29" s="5"/>
      <c r="K29" s="9"/>
    </row>
    <row r="30" spans="1:11">
      <c r="A30" s="2">
        <v>2</v>
      </c>
      <c r="B30" s="1" t="s">
        <v>15</v>
      </c>
      <c r="C30" s="2">
        <v>332</v>
      </c>
      <c r="D30" s="2"/>
      <c r="E30" s="2"/>
      <c r="F30" s="2"/>
      <c r="G30" s="2">
        <v>20</v>
      </c>
      <c r="H30" s="2"/>
      <c r="I30" s="2"/>
      <c r="J30" s="5"/>
      <c r="K30" s="9"/>
    </row>
    <row r="31" spans="1:11">
      <c r="A31" s="2">
        <v>3</v>
      </c>
      <c r="B31" s="1" t="s">
        <v>6</v>
      </c>
      <c r="C31" s="2"/>
      <c r="D31" s="2"/>
      <c r="E31" s="2"/>
      <c r="F31" s="2"/>
      <c r="G31" s="2">
        <v>18</v>
      </c>
      <c r="H31" s="2"/>
      <c r="I31" s="2"/>
      <c r="J31" s="5"/>
      <c r="K31" s="9"/>
    </row>
    <row r="32" spans="1:11">
      <c r="A32" s="2">
        <v>4</v>
      </c>
      <c r="B32" s="1" t="s">
        <v>7</v>
      </c>
      <c r="C32" s="2"/>
      <c r="D32" s="2"/>
      <c r="E32" s="2"/>
      <c r="F32" s="2"/>
      <c r="G32" s="2">
        <v>30</v>
      </c>
      <c r="H32" s="2"/>
      <c r="I32" s="2"/>
      <c r="J32" s="5"/>
      <c r="K32" s="9"/>
    </row>
    <row r="33" spans="1:11">
      <c r="A33" s="2">
        <v>5</v>
      </c>
      <c r="B33" s="21" t="s">
        <v>33</v>
      </c>
      <c r="C33" s="2">
        <v>422</v>
      </c>
      <c r="D33" s="2"/>
      <c r="E33" s="2"/>
      <c r="F33" s="2"/>
      <c r="G33" s="2">
        <v>10</v>
      </c>
      <c r="H33" s="2"/>
      <c r="I33" s="2"/>
      <c r="J33" s="5"/>
      <c r="K33" s="9"/>
    </row>
    <row r="34" spans="1:11">
      <c r="A34" s="2">
        <v>6</v>
      </c>
      <c r="B34" s="1" t="s">
        <v>9</v>
      </c>
      <c r="C34" s="2"/>
      <c r="D34" s="2"/>
      <c r="E34" s="2"/>
      <c r="F34" s="2"/>
      <c r="G34" s="2">
        <v>9</v>
      </c>
      <c r="H34" s="2"/>
      <c r="I34" s="2"/>
      <c r="J34" s="5"/>
      <c r="K34" s="9"/>
    </row>
    <row r="35" spans="1:11">
      <c r="A35" s="2">
        <v>7</v>
      </c>
      <c r="B35" s="1" t="s">
        <v>10</v>
      </c>
      <c r="C35" s="2">
        <v>340</v>
      </c>
      <c r="D35" s="2"/>
      <c r="E35" s="2"/>
      <c r="F35" s="2"/>
      <c r="G35" s="2">
        <v>25</v>
      </c>
      <c r="H35" s="2"/>
      <c r="I35" s="2"/>
      <c r="J35" s="5"/>
      <c r="K35" s="9"/>
    </row>
    <row r="36" spans="1:11">
      <c r="A36" s="2">
        <v>8</v>
      </c>
      <c r="B36" s="1" t="s">
        <v>43</v>
      </c>
      <c r="C36" s="2">
        <v>567</v>
      </c>
      <c r="D36" s="2"/>
      <c r="E36" s="2"/>
      <c r="F36" s="2"/>
      <c r="G36" s="2">
        <v>25</v>
      </c>
      <c r="H36" s="2"/>
      <c r="I36" s="2"/>
      <c r="J36" s="5"/>
      <c r="K36" s="9"/>
    </row>
    <row r="37" spans="1:11">
      <c r="A37" s="2">
        <v>9</v>
      </c>
      <c r="B37" s="1" t="s">
        <v>44</v>
      </c>
      <c r="C37" s="2">
        <v>33</v>
      </c>
      <c r="D37" s="2"/>
      <c r="E37" s="2"/>
      <c r="F37" s="2"/>
      <c r="G37" s="2"/>
      <c r="H37" s="2"/>
      <c r="I37" s="2"/>
      <c r="J37" s="5"/>
      <c r="K37" s="9"/>
    </row>
    <row r="38" spans="1:11">
      <c r="A38" s="7"/>
      <c r="B38" s="6" t="s">
        <v>39</v>
      </c>
      <c r="C38" s="7">
        <f>SUM(C29:C37)</f>
        <v>2187</v>
      </c>
      <c r="D38" s="7"/>
      <c r="E38" s="7"/>
      <c r="F38" s="7"/>
      <c r="G38" s="7">
        <v>0</v>
      </c>
      <c r="H38" s="7">
        <f>SUM(H29:H35)</f>
        <v>0</v>
      </c>
      <c r="I38" s="7">
        <f>SUM(I29:I35)</f>
        <v>0</v>
      </c>
      <c r="J38" s="7">
        <v>0</v>
      </c>
      <c r="K38" s="10">
        <f>SUM(K29:K35)</f>
        <v>0</v>
      </c>
    </row>
    <row r="40" spans="1:11">
      <c r="B40" s="8" t="s">
        <v>40</v>
      </c>
      <c r="C40" s="8">
        <f>SUM(C14,C25,C38)</f>
        <v>9135</v>
      </c>
      <c r="D40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1"/>
  <sheetViews>
    <sheetView topLeftCell="A4" workbookViewId="0">
      <selection activeCell="F35" sqref="F35"/>
    </sheetView>
  </sheetViews>
  <sheetFormatPr defaultRowHeight="14.4"/>
  <cols>
    <col min="1" max="1" width="7.6640625" customWidth="1"/>
    <col min="2" max="2" width="27.33203125" customWidth="1"/>
    <col min="3" max="3" width="12.5546875" customWidth="1"/>
    <col min="4" max="4" width="15.5546875" customWidth="1"/>
    <col min="5" max="5" width="16.109375" customWidth="1"/>
    <col min="6" max="6" width="13.109375" customWidth="1"/>
    <col min="7" max="7" width="14.88671875" customWidth="1"/>
    <col min="8" max="8" width="22.109375" customWidth="1"/>
  </cols>
  <sheetData>
    <row r="1" spans="1:8">
      <c r="A1" s="24" t="s">
        <v>24</v>
      </c>
      <c r="B1" s="24"/>
      <c r="C1" s="24"/>
      <c r="D1" s="24"/>
      <c r="E1" s="24"/>
      <c r="F1" s="24"/>
      <c r="G1" s="24"/>
      <c r="H1" s="24"/>
    </row>
    <row r="2" spans="1:8">
      <c r="B2" s="25">
        <v>2017</v>
      </c>
      <c r="C2" s="26"/>
      <c r="D2" s="26"/>
      <c r="E2" s="26"/>
      <c r="F2" s="26"/>
      <c r="G2" s="26"/>
      <c r="H2" s="27"/>
    </row>
    <row r="3" spans="1:8" ht="27.6">
      <c r="A3" s="2" t="s">
        <v>16</v>
      </c>
      <c r="B3" s="3" t="s">
        <v>12</v>
      </c>
      <c r="C3" s="4" t="s">
        <v>0</v>
      </c>
      <c r="D3" s="4" t="s">
        <v>1</v>
      </c>
      <c r="E3" s="4" t="s">
        <v>2</v>
      </c>
      <c r="F3" s="4" t="s">
        <v>13</v>
      </c>
      <c r="G3" s="4" t="s">
        <v>3</v>
      </c>
      <c r="H3" s="4" t="s">
        <v>4</v>
      </c>
    </row>
    <row r="4" spans="1:8">
      <c r="A4" s="2">
        <v>1</v>
      </c>
      <c r="B4" s="1" t="s">
        <v>5</v>
      </c>
      <c r="C4" s="2">
        <v>4450</v>
      </c>
      <c r="D4" s="2">
        <v>25</v>
      </c>
      <c r="E4" s="2">
        <f>C4*D4/10</f>
        <v>11125</v>
      </c>
      <c r="F4" s="2">
        <v>9462</v>
      </c>
      <c r="G4" s="5">
        <v>7.5</v>
      </c>
      <c r="H4" s="9">
        <f>F4*G4</f>
        <v>70965</v>
      </c>
    </row>
    <row r="5" spans="1:8">
      <c r="A5" s="2">
        <v>2</v>
      </c>
      <c r="B5" s="1" t="s">
        <v>15</v>
      </c>
      <c r="C5" s="2">
        <v>86</v>
      </c>
      <c r="D5" s="2">
        <v>20</v>
      </c>
      <c r="E5" s="2">
        <f t="shared" ref="E5:E10" si="0">C5*D5/10</f>
        <v>172</v>
      </c>
      <c r="F5" s="2">
        <v>0</v>
      </c>
      <c r="G5" s="5">
        <v>0</v>
      </c>
      <c r="H5" s="9">
        <f t="shared" ref="H5:H9" si="1">F5*G5</f>
        <v>0</v>
      </c>
    </row>
    <row r="6" spans="1:8">
      <c r="A6" s="2">
        <v>3</v>
      </c>
      <c r="B6" s="1" t="s">
        <v>6</v>
      </c>
      <c r="C6" s="2">
        <v>85</v>
      </c>
      <c r="D6" s="2">
        <v>18</v>
      </c>
      <c r="E6" s="2">
        <f t="shared" si="0"/>
        <v>153</v>
      </c>
      <c r="F6" s="2">
        <v>0</v>
      </c>
      <c r="G6" s="5">
        <v>0</v>
      </c>
      <c r="H6" s="9">
        <v>0</v>
      </c>
    </row>
    <row r="7" spans="1:8">
      <c r="A7" s="2">
        <v>4</v>
      </c>
      <c r="B7" s="1" t="s">
        <v>7</v>
      </c>
      <c r="C7" s="2">
        <v>856</v>
      </c>
      <c r="D7" s="2">
        <v>43</v>
      </c>
      <c r="E7" s="2">
        <f t="shared" si="0"/>
        <v>3680.8</v>
      </c>
      <c r="F7" s="2">
        <f>E7</f>
        <v>3680.8</v>
      </c>
      <c r="G7" s="5">
        <v>5.5</v>
      </c>
      <c r="H7" s="9">
        <v>20235</v>
      </c>
    </row>
    <row r="8" spans="1:8">
      <c r="A8" s="2">
        <v>5</v>
      </c>
      <c r="B8" s="1" t="s">
        <v>8</v>
      </c>
      <c r="C8" s="2">
        <v>2250</v>
      </c>
      <c r="D8" s="2">
        <v>10</v>
      </c>
      <c r="E8" s="2">
        <f t="shared" si="0"/>
        <v>2250</v>
      </c>
      <c r="F8" s="2">
        <f t="shared" ref="F8:F10" si="2">E8</f>
        <v>2250</v>
      </c>
      <c r="G8" s="5">
        <v>10</v>
      </c>
      <c r="H8" s="9">
        <f t="shared" si="1"/>
        <v>22500</v>
      </c>
    </row>
    <row r="9" spans="1:8">
      <c r="A9" s="2">
        <v>6</v>
      </c>
      <c r="B9" s="1" t="s">
        <v>9</v>
      </c>
      <c r="C9" s="2">
        <v>764</v>
      </c>
      <c r="D9" s="2">
        <v>12.2</v>
      </c>
      <c r="E9" s="2">
        <f t="shared" si="0"/>
        <v>932.07999999999993</v>
      </c>
      <c r="F9" s="2">
        <v>850</v>
      </c>
      <c r="G9" s="5">
        <v>14</v>
      </c>
      <c r="H9" s="9">
        <f t="shared" si="1"/>
        <v>11900</v>
      </c>
    </row>
    <row r="10" spans="1:8">
      <c r="A10" s="2">
        <v>7</v>
      </c>
      <c r="B10" s="1" t="s">
        <v>10</v>
      </c>
      <c r="C10" s="2">
        <v>551</v>
      </c>
      <c r="D10" s="2">
        <v>32</v>
      </c>
      <c r="E10" s="2">
        <f t="shared" si="0"/>
        <v>1763.2</v>
      </c>
      <c r="F10" s="2">
        <f t="shared" si="2"/>
        <v>1763.2</v>
      </c>
      <c r="G10" s="5">
        <v>3</v>
      </c>
      <c r="H10" s="9">
        <v>5287</v>
      </c>
    </row>
    <row r="11" spans="1:8">
      <c r="A11" s="7"/>
      <c r="B11" s="6" t="s">
        <v>11</v>
      </c>
      <c r="C11" s="7">
        <f>SUM(C4:C10)</f>
        <v>9042</v>
      </c>
      <c r="D11" s="7">
        <v>0</v>
      </c>
      <c r="E11" s="7">
        <f>SUM(E4:E10)</f>
        <v>20076.079999999998</v>
      </c>
      <c r="F11" s="7">
        <f>SUM(F4:F10)</f>
        <v>18006</v>
      </c>
      <c r="G11" s="7">
        <v>0</v>
      </c>
      <c r="H11" s="10">
        <f>SUM(H4:H10)</f>
        <v>130887</v>
      </c>
    </row>
  </sheetData>
  <mergeCells count="2">
    <mergeCell ref="A1:H1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E34" sqref="E34"/>
    </sheetView>
  </sheetViews>
  <sheetFormatPr defaultRowHeight="14.4"/>
  <cols>
    <col min="1" max="1" width="7.5546875" customWidth="1"/>
    <col min="2" max="2" width="23.33203125" customWidth="1"/>
    <col min="3" max="3" width="14" customWidth="1"/>
    <col min="4" max="4" width="13.109375" customWidth="1"/>
    <col min="5" max="5" width="15.6640625" customWidth="1"/>
    <col min="6" max="6" width="14.5546875" customWidth="1"/>
    <col min="7" max="8" width="21.109375" customWidth="1"/>
  </cols>
  <sheetData>
    <row r="1" spans="1:8">
      <c r="A1" s="24" t="s">
        <v>21</v>
      </c>
      <c r="B1" s="24"/>
      <c r="C1" s="24"/>
      <c r="D1" s="24"/>
      <c r="E1" s="24"/>
      <c r="F1" s="24"/>
      <c r="G1" s="24"/>
      <c r="H1" s="24"/>
    </row>
    <row r="2" spans="1:8">
      <c r="B2" s="25">
        <v>2018</v>
      </c>
      <c r="C2" s="26"/>
      <c r="D2" s="26"/>
      <c r="E2" s="26"/>
      <c r="F2" s="26"/>
      <c r="G2" s="26"/>
      <c r="H2" s="27"/>
    </row>
    <row r="3" spans="1:8" ht="27.6">
      <c r="A3" s="2" t="s">
        <v>16</v>
      </c>
      <c r="B3" s="3" t="s">
        <v>12</v>
      </c>
      <c r="C3" s="4" t="s">
        <v>0</v>
      </c>
      <c r="D3" s="4" t="s">
        <v>1</v>
      </c>
      <c r="E3" s="4" t="s">
        <v>2</v>
      </c>
      <c r="F3" s="4" t="s">
        <v>13</v>
      </c>
      <c r="G3" s="4" t="s">
        <v>3</v>
      </c>
      <c r="H3" s="4" t="s">
        <v>4</v>
      </c>
    </row>
    <row r="4" spans="1:8">
      <c r="A4" s="2">
        <v>1</v>
      </c>
      <c r="B4" s="1" t="s">
        <v>5</v>
      </c>
      <c r="C4" s="2">
        <v>3884</v>
      </c>
      <c r="D4" s="2">
        <v>25</v>
      </c>
      <c r="E4" s="2">
        <f>C4*D4/10</f>
        <v>9710</v>
      </c>
      <c r="F4" s="2">
        <v>7700</v>
      </c>
      <c r="G4" s="5">
        <v>7.5</v>
      </c>
      <c r="H4" s="9">
        <f>F4*G4</f>
        <v>57750</v>
      </c>
    </row>
    <row r="5" spans="1:8">
      <c r="A5" s="2">
        <v>2</v>
      </c>
      <c r="B5" s="1" t="s">
        <v>15</v>
      </c>
      <c r="C5" s="2">
        <v>90</v>
      </c>
      <c r="D5" s="2">
        <v>20</v>
      </c>
      <c r="E5" s="2">
        <f t="shared" ref="E5:E10" si="0">C5*D5/10</f>
        <v>180</v>
      </c>
      <c r="F5" s="2">
        <v>0</v>
      </c>
      <c r="G5" s="5">
        <v>0</v>
      </c>
      <c r="H5" s="9">
        <f t="shared" ref="H5:H9" si="1">F5*G5</f>
        <v>0</v>
      </c>
    </row>
    <row r="6" spans="1:8">
      <c r="A6" s="2">
        <v>3</v>
      </c>
      <c r="B6" s="1" t="s">
        <v>6</v>
      </c>
      <c r="C6" s="2">
        <v>60</v>
      </c>
      <c r="D6" s="2">
        <v>18</v>
      </c>
      <c r="E6" s="2">
        <f t="shared" si="0"/>
        <v>108</v>
      </c>
      <c r="F6" s="2">
        <v>0</v>
      </c>
      <c r="G6" s="5">
        <v>0</v>
      </c>
      <c r="H6" s="9">
        <v>0</v>
      </c>
    </row>
    <row r="7" spans="1:8">
      <c r="A7" s="2">
        <v>4</v>
      </c>
      <c r="B7" s="1" t="s">
        <v>7</v>
      </c>
      <c r="C7" s="2">
        <v>856</v>
      </c>
      <c r="D7" s="2">
        <v>43</v>
      </c>
      <c r="E7" s="2">
        <f t="shared" si="0"/>
        <v>3680.8</v>
      </c>
      <c r="F7" s="2">
        <f>E7</f>
        <v>3680.8</v>
      </c>
      <c r="G7" s="5">
        <v>5.5</v>
      </c>
      <c r="H7" s="9">
        <v>20235</v>
      </c>
    </row>
    <row r="8" spans="1:8">
      <c r="A8" s="2">
        <v>5</v>
      </c>
      <c r="B8" s="1" t="s">
        <v>8</v>
      </c>
      <c r="C8" s="2">
        <v>2883</v>
      </c>
      <c r="D8" s="2">
        <v>10</v>
      </c>
      <c r="E8" s="2">
        <f t="shared" si="0"/>
        <v>2883</v>
      </c>
      <c r="F8" s="2">
        <v>2828</v>
      </c>
      <c r="G8" s="5">
        <v>12</v>
      </c>
      <c r="H8" s="9">
        <f t="shared" si="1"/>
        <v>33936</v>
      </c>
    </row>
    <row r="9" spans="1:8">
      <c r="A9" s="2">
        <v>6</v>
      </c>
      <c r="B9" s="1" t="s">
        <v>9</v>
      </c>
      <c r="C9" s="2">
        <v>764</v>
      </c>
      <c r="D9" s="2">
        <v>12.2</v>
      </c>
      <c r="E9" s="2">
        <f t="shared" si="0"/>
        <v>932.07999999999993</v>
      </c>
      <c r="F9" s="2">
        <f t="shared" ref="F9:F10" si="2">E9</f>
        <v>932.07999999999993</v>
      </c>
      <c r="G9" s="5">
        <v>14</v>
      </c>
      <c r="H9" s="9">
        <f t="shared" si="1"/>
        <v>13049.119999999999</v>
      </c>
    </row>
    <row r="10" spans="1:8">
      <c r="A10" s="2">
        <v>7</v>
      </c>
      <c r="B10" s="1" t="s">
        <v>10</v>
      </c>
      <c r="C10" s="2">
        <v>551</v>
      </c>
      <c r="D10" s="2">
        <v>32</v>
      </c>
      <c r="E10" s="2">
        <f t="shared" si="0"/>
        <v>1763.2</v>
      </c>
      <c r="F10" s="2">
        <f t="shared" si="2"/>
        <v>1763.2</v>
      </c>
      <c r="G10" s="5">
        <v>3</v>
      </c>
      <c r="H10" s="9">
        <v>5294</v>
      </c>
    </row>
    <row r="11" spans="1:8">
      <c r="A11" s="7"/>
      <c r="B11" s="6" t="s">
        <v>11</v>
      </c>
      <c r="C11" s="7">
        <f>SUM(C4:C10)</f>
        <v>9088</v>
      </c>
      <c r="D11" s="7">
        <v>0</v>
      </c>
      <c r="E11" s="7">
        <f>SUM(E4:E10)</f>
        <v>19257.079999999998</v>
      </c>
      <c r="F11" s="7">
        <f>SUM(F4:F10)</f>
        <v>16904.079999999998</v>
      </c>
      <c r="G11" s="7">
        <v>0</v>
      </c>
      <c r="H11" s="10">
        <f>SUM(H4:H10)</f>
        <v>130264.12</v>
      </c>
    </row>
  </sheetData>
  <mergeCells count="2">
    <mergeCell ref="B2:H2"/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I20" sqref="I20"/>
    </sheetView>
  </sheetViews>
  <sheetFormatPr defaultRowHeight="14.4"/>
  <cols>
    <col min="1" max="1" width="7" customWidth="1"/>
    <col min="2" max="2" width="21.88671875" customWidth="1"/>
    <col min="3" max="3" width="13.88671875" customWidth="1"/>
    <col min="4" max="4" width="13.109375" customWidth="1"/>
    <col min="5" max="5" width="18.33203125" customWidth="1"/>
    <col min="6" max="6" width="17.44140625" customWidth="1"/>
    <col min="7" max="7" width="15.44140625" customWidth="1"/>
    <col min="8" max="8" width="19.109375" customWidth="1"/>
  </cols>
  <sheetData>
    <row r="1" spans="1:8">
      <c r="A1" s="24" t="s">
        <v>26</v>
      </c>
      <c r="B1" s="24"/>
      <c r="C1" s="24"/>
      <c r="D1" s="24"/>
      <c r="E1" s="24"/>
      <c r="F1" s="24"/>
      <c r="G1" s="24"/>
      <c r="H1" s="24"/>
    </row>
    <row r="2" spans="1:8">
      <c r="B2" s="25">
        <v>2019</v>
      </c>
      <c r="C2" s="26"/>
      <c r="D2" s="26"/>
      <c r="E2" s="26"/>
      <c r="F2" s="26"/>
      <c r="G2" s="26"/>
      <c r="H2" s="27"/>
    </row>
    <row r="3" spans="1:8">
      <c r="A3" s="2" t="s">
        <v>16</v>
      </c>
      <c r="B3" s="3" t="s">
        <v>12</v>
      </c>
      <c r="C3" s="4" t="s">
        <v>0</v>
      </c>
      <c r="D3" s="4" t="s">
        <v>1</v>
      </c>
      <c r="E3" s="4" t="s">
        <v>2</v>
      </c>
      <c r="F3" s="4" t="s">
        <v>13</v>
      </c>
      <c r="G3" s="4" t="s">
        <v>3</v>
      </c>
      <c r="H3" s="4" t="s">
        <v>4</v>
      </c>
    </row>
    <row r="4" spans="1:8">
      <c r="A4" s="2">
        <v>1</v>
      </c>
      <c r="B4" s="1" t="s">
        <v>5</v>
      </c>
      <c r="C4" s="2">
        <v>4620</v>
      </c>
      <c r="D4" s="2">
        <v>28</v>
      </c>
      <c r="E4" s="2">
        <f>C4*D4/10</f>
        <v>12936</v>
      </c>
      <c r="F4" s="2">
        <v>10800</v>
      </c>
      <c r="G4" s="5">
        <v>7.5</v>
      </c>
      <c r="H4" s="9">
        <f>F4*G4</f>
        <v>81000</v>
      </c>
    </row>
    <row r="5" spans="1:8">
      <c r="A5" s="2">
        <v>2</v>
      </c>
      <c r="B5" s="1" t="s">
        <v>15</v>
      </c>
      <c r="C5" s="2">
        <v>86</v>
      </c>
      <c r="D5" s="2">
        <v>20</v>
      </c>
      <c r="E5" s="2">
        <f t="shared" ref="E5:E10" si="0">C5*D5/10</f>
        <v>172</v>
      </c>
      <c r="F5" s="2">
        <v>0</v>
      </c>
      <c r="G5" s="5">
        <v>0</v>
      </c>
      <c r="H5" s="9">
        <f t="shared" ref="H5:H10" si="1">F5*G5</f>
        <v>0</v>
      </c>
    </row>
    <row r="6" spans="1:8">
      <c r="A6" s="2">
        <v>3</v>
      </c>
      <c r="B6" s="1" t="s">
        <v>6</v>
      </c>
      <c r="C6" s="2">
        <v>85</v>
      </c>
      <c r="D6" s="2">
        <v>18</v>
      </c>
      <c r="E6" s="2">
        <f t="shared" si="0"/>
        <v>153</v>
      </c>
      <c r="F6" s="2">
        <v>0</v>
      </c>
      <c r="G6" s="5">
        <v>0</v>
      </c>
      <c r="H6" s="9">
        <v>0</v>
      </c>
    </row>
    <row r="7" spans="1:8">
      <c r="A7" s="2">
        <v>4</v>
      </c>
      <c r="B7" s="1" t="s">
        <v>7</v>
      </c>
      <c r="C7" s="2">
        <v>856</v>
      </c>
      <c r="D7" s="2">
        <v>43</v>
      </c>
      <c r="E7" s="2">
        <f t="shared" si="0"/>
        <v>3680.8</v>
      </c>
      <c r="F7" s="2">
        <f>E7</f>
        <v>3680.8</v>
      </c>
      <c r="G7" s="5">
        <v>6</v>
      </c>
      <c r="H7" s="9">
        <f>F7*G7</f>
        <v>22084.800000000003</v>
      </c>
    </row>
    <row r="8" spans="1:8">
      <c r="A8" s="2">
        <v>5</v>
      </c>
      <c r="B8" s="1" t="s">
        <v>8</v>
      </c>
      <c r="C8" s="2">
        <v>1996</v>
      </c>
      <c r="D8" s="9">
        <f>E8/C8*10</f>
        <v>11.492985971943888</v>
      </c>
      <c r="E8" s="2">
        <v>2294</v>
      </c>
      <c r="F8" s="9">
        <v>2294</v>
      </c>
      <c r="G8" s="5">
        <f>H8/F8</f>
        <v>12.001743679163035</v>
      </c>
      <c r="H8" s="9">
        <v>27532</v>
      </c>
    </row>
    <row r="9" spans="1:8">
      <c r="A9" s="2">
        <v>6</v>
      </c>
      <c r="B9" s="1" t="s">
        <v>9</v>
      </c>
      <c r="C9" s="2">
        <v>1050</v>
      </c>
      <c r="D9" s="2">
        <v>12.2</v>
      </c>
      <c r="E9" s="2">
        <f t="shared" si="0"/>
        <v>1281</v>
      </c>
      <c r="F9" s="2">
        <f t="shared" ref="F9:F10" si="2">E9</f>
        <v>1281</v>
      </c>
      <c r="G9" s="5">
        <v>15</v>
      </c>
      <c r="H9" s="9">
        <f t="shared" si="1"/>
        <v>19215</v>
      </c>
    </row>
    <row r="10" spans="1:8">
      <c r="A10" s="2">
        <v>7</v>
      </c>
      <c r="B10" s="1" t="s">
        <v>10</v>
      </c>
      <c r="C10" s="2">
        <v>551</v>
      </c>
      <c r="D10" s="2">
        <v>32</v>
      </c>
      <c r="E10" s="2">
        <f t="shared" si="0"/>
        <v>1763.2</v>
      </c>
      <c r="F10" s="2">
        <f t="shared" si="2"/>
        <v>1763.2</v>
      </c>
      <c r="G10" s="5">
        <v>4</v>
      </c>
      <c r="H10" s="9">
        <f t="shared" si="1"/>
        <v>7052.8</v>
      </c>
    </row>
    <row r="11" spans="1:8">
      <c r="A11" s="7"/>
      <c r="B11" s="6" t="s">
        <v>11</v>
      </c>
      <c r="C11" s="7">
        <f>SUM(C4:C10)</f>
        <v>9244</v>
      </c>
      <c r="D11" s="7">
        <v>0</v>
      </c>
      <c r="E11" s="7">
        <f>SUM(E4:E10)</f>
        <v>22280</v>
      </c>
      <c r="F11" s="7">
        <f>SUM(F4:F10)</f>
        <v>19819</v>
      </c>
      <c r="G11" s="7">
        <v>0</v>
      </c>
      <c r="H11" s="10">
        <f>SUM(H4:H10)</f>
        <v>156884.59999999998</v>
      </c>
    </row>
    <row r="12" spans="1:8">
      <c r="C12" t="s">
        <v>27</v>
      </c>
    </row>
  </sheetData>
  <mergeCells count="2">
    <mergeCell ref="B2:H2"/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K22" sqref="K21:L22"/>
    </sheetView>
  </sheetViews>
  <sheetFormatPr defaultRowHeight="14.4"/>
  <cols>
    <col min="1" max="1" width="7" customWidth="1"/>
    <col min="2" max="2" width="20.109375" customWidth="1"/>
    <col min="3" max="3" width="14.88671875" customWidth="1"/>
    <col min="4" max="4" width="11.88671875" customWidth="1"/>
    <col min="5" max="5" width="17.33203125" customWidth="1"/>
    <col min="6" max="6" width="15.44140625" customWidth="1"/>
    <col min="7" max="7" width="14.33203125" customWidth="1"/>
    <col min="8" max="8" width="27.5546875" customWidth="1"/>
  </cols>
  <sheetData>
    <row r="1" spans="1:8">
      <c r="A1" s="24" t="s">
        <v>25</v>
      </c>
      <c r="B1" s="24"/>
      <c r="C1" s="24"/>
      <c r="D1" s="24"/>
      <c r="E1" s="24"/>
      <c r="F1" s="24"/>
      <c r="G1" s="24"/>
      <c r="H1" s="24"/>
    </row>
    <row r="2" spans="1:8">
      <c r="B2" s="25">
        <v>2020</v>
      </c>
      <c r="C2" s="26"/>
      <c r="D2" s="26"/>
      <c r="E2" s="26"/>
      <c r="F2" s="26"/>
      <c r="G2" s="26"/>
      <c r="H2" s="27"/>
    </row>
    <row r="3" spans="1:8" ht="27.6">
      <c r="A3" s="2" t="s">
        <v>16</v>
      </c>
      <c r="B3" s="3" t="s">
        <v>12</v>
      </c>
      <c r="C3" s="4" t="s">
        <v>0</v>
      </c>
      <c r="D3" s="4" t="s">
        <v>1</v>
      </c>
      <c r="E3" s="4" t="s">
        <v>2</v>
      </c>
      <c r="F3" s="4" t="s">
        <v>13</v>
      </c>
      <c r="G3" s="4" t="s">
        <v>3</v>
      </c>
      <c r="H3" s="4" t="s">
        <v>4</v>
      </c>
    </row>
    <row r="4" spans="1:8">
      <c r="A4" s="2">
        <v>1</v>
      </c>
      <c r="B4" s="1" t="s">
        <v>5</v>
      </c>
      <c r="C4" s="2">
        <v>3880</v>
      </c>
      <c r="D4" s="2">
        <v>25</v>
      </c>
      <c r="E4" s="2">
        <f>C4*D4/10</f>
        <v>9700</v>
      </c>
      <c r="F4" s="2">
        <v>7700</v>
      </c>
      <c r="G4" s="5">
        <v>7.5</v>
      </c>
      <c r="H4" s="9">
        <f>F4*G4</f>
        <v>57750</v>
      </c>
    </row>
    <row r="5" spans="1:8">
      <c r="A5" s="2">
        <v>2</v>
      </c>
      <c r="B5" s="1" t="s">
        <v>15</v>
      </c>
      <c r="C5" s="2">
        <v>120</v>
      </c>
      <c r="D5" s="2">
        <v>20</v>
      </c>
      <c r="E5" s="2">
        <f t="shared" ref="E5:E10" si="0">C5*D5/10</f>
        <v>240</v>
      </c>
      <c r="F5" s="2">
        <v>0</v>
      </c>
      <c r="G5" s="5">
        <v>0</v>
      </c>
      <c r="H5" s="9">
        <f t="shared" ref="H5:H10" si="1">F5*G5</f>
        <v>0</v>
      </c>
    </row>
    <row r="6" spans="1:8">
      <c r="A6" s="2">
        <v>3</v>
      </c>
      <c r="B6" s="1" t="s">
        <v>6</v>
      </c>
      <c r="C6" s="2">
        <v>70</v>
      </c>
      <c r="D6" s="2">
        <v>18</v>
      </c>
      <c r="E6" s="2">
        <f t="shared" si="0"/>
        <v>126</v>
      </c>
      <c r="F6" s="2">
        <v>0</v>
      </c>
      <c r="G6" s="5">
        <v>0</v>
      </c>
      <c r="H6" s="9">
        <v>0</v>
      </c>
    </row>
    <row r="7" spans="1:8">
      <c r="A7" s="2">
        <v>4</v>
      </c>
      <c r="B7" s="1" t="s">
        <v>7</v>
      </c>
      <c r="C7" s="2">
        <v>1300</v>
      </c>
      <c r="D7" s="2">
        <v>43</v>
      </c>
      <c r="E7" s="2">
        <f t="shared" si="0"/>
        <v>5590</v>
      </c>
      <c r="F7" s="2">
        <f>E7</f>
        <v>5590</v>
      </c>
      <c r="G7" s="5">
        <v>5.5</v>
      </c>
      <c r="H7" s="9">
        <v>20235</v>
      </c>
    </row>
    <row r="8" spans="1:8">
      <c r="A8" s="2">
        <v>5</v>
      </c>
      <c r="B8" s="1" t="s">
        <v>8</v>
      </c>
      <c r="C8" s="2">
        <v>2224</v>
      </c>
      <c r="D8" s="2">
        <v>10</v>
      </c>
      <c r="E8" s="2">
        <f t="shared" si="0"/>
        <v>2224</v>
      </c>
      <c r="F8" s="2">
        <f t="shared" ref="F8:F10" si="2">E8</f>
        <v>2224</v>
      </c>
      <c r="G8" s="5">
        <v>12</v>
      </c>
      <c r="H8" s="9">
        <f t="shared" si="1"/>
        <v>26688</v>
      </c>
    </row>
    <row r="9" spans="1:8">
      <c r="A9" s="2">
        <v>6</v>
      </c>
      <c r="B9" s="1" t="s">
        <v>9</v>
      </c>
      <c r="C9" s="2">
        <v>1160</v>
      </c>
      <c r="D9" s="2">
        <v>12.2</v>
      </c>
      <c r="E9" s="2">
        <f t="shared" si="0"/>
        <v>1415.2</v>
      </c>
      <c r="F9" s="2">
        <f t="shared" si="2"/>
        <v>1415.2</v>
      </c>
      <c r="G9" s="5">
        <v>14.2</v>
      </c>
      <c r="H9" s="9">
        <f t="shared" si="1"/>
        <v>20095.84</v>
      </c>
    </row>
    <row r="10" spans="1:8">
      <c r="A10" s="2">
        <v>7</v>
      </c>
      <c r="B10" s="1" t="s">
        <v>10</v>
      </c>
      <c r="C10" s="2">
        <v>551</v>
      </c>
      <c r="D10" s="2">
        <v>32</v>
      </c>
      <c r="E10" s="2">
        <f t="shared" si="0"/>
        <v>1763.2</v>
      </c>
      <c r="F10" s="2">
        <f t="shared" si="2"/>
        <v>1763.2</v>
      </c>
      <c r="G10" s="5">
        <v>9</v>
      </c>
      <c r="H10" s="9">
        <f t="shared" si="1"/>
        <v>15868.800000000001</v>
      </c>
    </row>
    <row r="11" spans="1:8">
      <c r="A11" s="7"/>
      <c r="B11" s="6" t="s">
        <v>11</v>
      </c>
      <c r="C11" s="7">
        <f>SUM(C4:C10)</f>
        <v>9305</v>
      </c>
      <c r="D11" s="7">
        <v>0</v>
      </c>
      <c r="E11" s="7">
        <f>SUM(E4:E10)</f>
        <v>21058.400000000001</v>
      </c>
      <c r="F11" s="7">
        <f>SUM(F4:F10)</f>
        <v>18692.400000000001</v>
      </c>
      <c r="G11" s="7">
        <v>0</v>
      </c>
      <c r="H11" s="10">
        <f>SUM(H4:H10)</f>
        <v>140637.63999999998</v>
      </c>
    </row>
    <row r="15" spans="1:8">
      <c r="B15" t="s">
        <v>17</v>
      </c>
      <c r="F15" t="s">
        <v>18</v>
      </c>
    </row>
    <row r="17" spans="2:6">
      <c r="B17" t="s">
        <v>19</v>
      </c>
      <c r="F17" t="s">
        <v>20</v>
      </c>
    </row>
  </sheetData>
  <mergeCells count="2">
    <mergeCell ref="B2:H2"/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2014</vt:lpstr>
      <vt:lpstr>2015</vt:lpstr>
      <vt:lpstr>2016</vt:lpstr>
      <vt:lpstr>2017</vt:lpstr>
      <vt:lpstr>2018</vt:lpstr>
      <vt:lpstr>2019</vt:lpstr>
      <vt:lpstr>2020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2015-03-16T08:17:08Z</cp:lastPrinted>
  <dcterms:created xsi:type="dcterms:W3CDTF">2013-11-29T07:25:08Z</dcterms:created>
  <dcterms:modified xsi:type="dcterms:W3CDTF">2016-08-11T14:39:35Z</dcterms:modified>
</cp:coreProperties>
</file>