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ivanovinc/Downloads/"/>
    </mc:Choice>
  </mc:AlternateContent>
  <bookViews>
    <workbookView xWindow="0" yWindow="460" windowWidth="28800" windowHeight="16560" activeTab="2"/>
  </bookViews>
  <sheets>
    <sheet name="BS" sheetId="1" r:id="rId1"/>
    <sheet name="PL" sheetId="2" r:id="rId2"/>
    <sheet name="Доп комментарии" sheetId="3" r:id="rId3"/>
  </sheets>
  <externalReferences>
    <externalReference r:id="rId4"/>
  </externalReferenc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D16" i="2"/>
  <c r="D14" i="2"/>
  <c r="D25" i="2"/>
  <c r="D30" i="2"/>
  <c r="D29" i="2"/>
  <c r="D34" i="2"/>
  <c r="D37" i="2"/>
  <c r="D44" i="2"/>
  <c r="D43" i="2"/>
  <c r="D48" i="2"/>
  <c r="D56" i="2"/>
  <c r="D60" i="2"/>
  <c r="D66" i="2"/>
  <c r="D70" i="2"/>
  <c r="D77" i="2"/>
  <c r="D83" i="2"/>
  <c r="D97" i="2"/>
  <c r="D101" i="2"/>
  <c r="D95" i="2"/>
  <c r="D112" i="2"/>
  <c r="D110" i="2"/>
  <c r="D27" i="2"/>
  <c r="D108" i="2"/>
  <c r="D119" i="2"/>
  <c r="D121" i="2"/>
  <c r="D89" i="1"/>
  <c r="F82" i="1"/>
  <c r="F89" i="1"/>
  <c r="F62" i="1"/>
  <c r="D62" i="1"/>
  <c r="F61" i="1"/>
  <c r="F66" i="1"/>
  <c r="D61" i="1"/>
  <c r="D66" i="1"/>
  <c r="D57" i="1"/>
  <c r="F45" i="1"/>
  <c r="D45" i="1"/>
  <c r="F33" i="1"/>
  <c r="D33" i="1"/>
  <c r="F32" i="1"/>
  <c r="F51" i="1"/>
  <c r="D32" i="1"/>
  <c r="F29" i="1"/>
  <c r="D29" i="1"/>
  <c r="D51" i="1"/>
  <c r="F23" i="1"/>
  <c r="D23" i="1"/>
  <c r="F20" i="1"/>
  <c r="F19" i="1"/>
  <c r="F27" i="1"/>
  <c r="D20" i="1"/>
  <c r="D19" i="1"/>
  <c r="D27" i="1"/>
  <c r="D15" i="1"/>
  <c r="D12" i="1"/>
  <c r="D9" i="1"/>
  <c r="D52" i="1"/>
  <c r="D58" i="1"/>
  <c r="F52" i="1"/>
  <c r="F90" i="1"/>
  <c r="D90" i="1"/>
  <c r="F58" i="1"/>
</calcChain>
</file>

<file path=xl/comments1.xml><?xml version="1.0" encoding="utf-8"?>
<comments xmlns="http://schemas.openxmlformats.org/spreadsheetml/2006/main">
  <authors>
    <author>Автор</author>
  </authors>
  <commentList>
    <comment ref="B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(должно разворачиваться по статьям)</t>
        </r>
      </text>
    </comment>
    <comment ref="B7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fedoseeva:Это статья
</t>
        </r>
      </text>
    </comment>
    <comment ref="B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должно разворачиваться по статьям)</t>
        </r>
      </text>
    </comment>
    <comment ref="B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Это статья, сальдо в Кт
</t>
        </r>
      </text>
    </comment>
    <comment ref="B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Это статья, значение по Дт, в отчёте должно отражаться в скобках, чтобы показать, что оно отрицательное
</t>
        </r>
      </text>
    </comment>
    <comment ref="B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Это статья, значение по Дт, в отчёте должно отражаться в скобках, чтобы показать, что оно отрицательное</t>
        </r>
      </text>
    </comment>
    <comment ref="B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Это статья, значение по Дт, в отчёте должно отражаться в скобках, чтобы показать, что оно отрицательное</t>
        </r>
      </text>
    </comment>
    <comment ref="B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Это статья, значение по Дт, в отчёте должно отражаться в скобках, чтобы показать, что оно отрицательное</t>
        </r>
      </text>
    </comment>
    <comment ref="B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разворачиваем по статьям
</t>
        </r>
      </text>
    </comment>
  </commentList>
</comments>
</file>

<file path=xl/sharedStrings.xml><?xml version="1.0" encoding="utf-8"?>
<sst xmlns="http://schemas.openxmlformats.org/spreadsheetml/2006/main" count="354" uniqueCount="284">
  <si>
    <t>Вкладка организация, поле -Полное наименование</t>
  </si>
  <si>
    <t>НАЗВАНИЕ ОРГАНИЗАЦИИ</t>
  </si>
  <si>
    <t>Вкладка организация, поле - Адрес и телефон, юридический адрес</t>
  </si>
  <si>
    <t>Адрес организации</t>
  </si>
  <si>
    <t>Годы зависят от выбраннго периода (отчет за 2017 должен содержать даные 2017 и 2016 соответсвенно)</t>
  </si>
  <si>
    <t>EUR</t>
  </si>
  <si>
    <t>NON-CURRENT ASSETS</t>
  </si>
  <si>
    <t>101 = 1011+1012, где 1012 - отрицательное, то есть 1011 уменьшается на 1012</t>
  </si>
  <si>
    <t>Tangible Fixed Assets</t>
  </si>
  <si>
    <t>1011 (Сальдо на дату отчёта)</t>
  </si>
  <si>
    <t xml:space="preserve">        Office Equipment</t>
  </si>
  <si>
    <t>-</t>
  </si>
  <si>
    <t>1012 (Сальдо на дату отчёта)</t>
  </si>
  <si>
    <t xml:space="preserve">        Accumulated Depreciation</t>
  </si>
  <si>
    <t>103 = 10341 + 10342, где 10342 - отрицательное, то есть 10341 уменьшается на 10342</t>
  </si>
  <si>
    <t>Intangible Fixed Assets</t>
  </si>
  <si>
    <t>10341 (Сальдо на дату отчёта)</t>
  </si>
  <si>
    <t xml:space="preserve">        Software</t>
  </si>
  <si>
    <t>10342 (Сальдо на дату отчёта)</t>
  </si>
  <si>
    <t xml:space="preserve">        Accumulated Amortization</t>
  </si>
  <si>
    <t>105 = 1051+1052+1053</t>
  </si>
  <si>
    <t>Investments</t>
  </si>
  <si>
    <t>1051 (Сальдо на дату отчёта)</t>
  </si>
  <si>
    <t xml:space="preserve">        Subsidiaries</t>
  </si>
  <si>
    <t>1052 (Сальдо на дату отчёта)</t>
  </si>
  <si>
    <t xml:space="preserve">        Associates</t>
  </si>
  <si>
    <t>1053 (Сальдо на дату отчёта)</t>
  </si>
  <si>
    <t xml:space="preserve">        Rep. Office</t>
  </si>
  <si>
    <t>107=1073</t>
  </si>
  <si>
    <t>Financial Assets</t>
  </si>
  <si>
    <t>1073=10731+10732+10733+10734</t>
  </si>
  <si>
    <t>Long-Term Loans Receivable</t>
  </si>
  <si>
    <t>10731+10733 (Сальдо на дату отчёта)</t>
  </si>
  <si>
    <t xml:space="preserve">        Principal Amount </t>
  </si>
  <si>
    <t>10732+10734 (Сальдо на дату отчёта)</t>
  </si>
  <si>
    <t xml:space="preserve">        Interest Accrued</t>
  </si>
  <si>
    <t>109 = 1095+10911</t>
  </si>
  <si>
    <t>Long-Term Receivables</t>
  </si>
  <si>
    <t>10911 (Сальдо на дату отчёта)</t>
  </si>
  <si>
    <t xml:space="preserve">        Receivables</t>
  </si>
  <si>
    <t>1095 (Сальдо на дату отчёта)</t>
  </si>
  <si>
    <t xml:space="preserve">        Safety Deposits</t>
  </si>
  <si>
    <t>101+103+105+109</t>
  </si>
  <si>
    <t>CURRENT ASSETS</t>
  </si>
  <si>
    <t>206 = 2061+2062</t>
  </si>
  <si>
    <t>Prepaid Expenses</t>
  </si>
  <si>
    <t>2061 (Сальдо на дату отчёта)</t>
  </si>
  <si>
    <t>2062 (Сальдо на дату отчёта)</t>
  </si>
  <si>
    <t xml:space="preserve">        Prepaid Expenses</t>
  </si>
  <si>
    <t>207 = 2071+20743</t>
  </si>
  <si>
    <t>Trade and Other Receivables</t>
  </si>
  <si>
    <t>2071 = 20711+20712, где 20712 - отрицательное, сальдо 20711 уменьшается на 20712</t>
  </si>
  <si>
    <t xml:space="preserve">  Trade Receivables</t>
  </si>
  <si>
    <t>20711 (Сальдо на дату отчёта)</t>
  </si>
  <si>
    <t xml:space="preserve">        Trade Receivables</t>
  </si>
  <si>
    <t>20712 (Сальдо на дату отчёта)</t>
  </si>
  <si>
    <t xml:space="preserve">        Bad Debts Allowance</t>
  </si>
  <si>
    <t>20743 (Сальдо на дату отчёта)</t>
  </si>
  <si>
    <t xml:space="preserve">  Other Receivables</t>
  </si>
  <si>
    <t>204 = 2043</t>
  </si>
  <si>
    <t>2043 = 20431+20432+20433+20434</t>
  </si>
  <si>
    <t>Short-Term Loans Granted</t>
  </si>
  <si>
    <t>20431+20433 (Сальдо на дату отчёта)</t>
  </si>
  <si>
    <t>20432+20434 (Сальдо на дату отчёта)</t>
  </si>
  <si>
    <t xml:space="preserve">        Interest Accrued </t>
  </si>
  <si>
    <t>205 = 2051+2052+2053</t>
  </si>
  <si>
    <t>Tax Assets</t>
  </si>
  <si>
    <t>2051 (Сальдо на дату отчёта)</t>
  </si>
  <si>
    <t xml:space="preserve">        Income Tax Asset</t>
  </si>
  <si>
    <t>2052 (Сальдо на дату отчёта)</t>
  </si>
  <si>
    <t xml:space="preserve">        VAT Asset</t>
  </si>
  <si>
    <t>2053 (Сальдо на дату отчёта)</t>
  </si>
  <si>
    <t xml:space="preserve">        Pension &amp; Social Insurance Deductions overpaid</t>
  </si>
  <si>
    <t>208 = 2081+2082+2083+2084</t>
  </si>
  <si>
    <t>Cash &amp; Cash Equivalents</t>
  </si>
  <si>
    <t>2081  (Сальдо на дату отчёта)</t>
  </si>
  <si>
    <t xml:space="preserve">        Petty Cash</t>
  </si>
  <si>
    <t>2082  (Сальдо на дату отчёта 20821+20822)</t>
  </si>
  <si>
    <t xml:space="preserve">        Bank Current Accounts</t>
  </si>
  <si>
    <t>2083  (Сальдо на дату отчёта)</t>
  </si>
  <si>
    <t xml:space="preserve">        Bank Depositary Accounts</t>
  </si>
  <si>
    <t>2084  (Сальдо на дату отчёта)</t>
  </si>
  <si>
    <t xml:space="preserve">        Credit Cards Positive Balances</t>
  </si>
  <si>
    <t>206+207+204+205+208</t>
  </si>
  <si>
    <t>TOTAL ASSETS</t>
  </si>
  <si>
    <t>EQUITY</t>
  </si>
  <si>
    <t>3011 (Сальдо на дату отчёта)</t>
  </si>
  <si>
    <t>Share Capital</t>
  </si>
  <si>
    <t>3012 (Сальдо на дату отчёта)</t>
  </si>
  <si>
    <t xml:space="preserve">Share Premium </t>
  </si>
  <si>
    <t>304 (Сальдо на конец предыдущего периода + сальдо по счету 999 из PL)</t>
  </si>
  <si>
    <t>Retained Earnings</t>
  </si>
  <si>
    <t>Total Assets - Total Liabilities</t>
  </si>
  <si>
    <t>TOTAL EQUITY</t>
  </si>
  <si>
    <t>NON-CURRENT LIABILITIES</t>
  </si>
  <si>
    <t>401=4016</t>
  </si>
  <si>
    <t>Financial Liabilities</t>
  </si>
  <si>
    <t>4016 = 40161 + 40162 + 40163 + 40164</t>
  </si>
  <si>
    <t>Long-Term Loans Payable</t>
  </si>
  <si>
    <t>40161 + 40163 (Сальдо на дату отчёта)</t>
  </si>
  <si>
    <t>40162 + 40164 (Сальдо на дату отчёта)</t>
  </si>
  <si>
    <t>CURRENT LIABILITIES</t>
  </si>
  <si>
    <t>50113 (Сальдо на дату отчёта)</t>
  </si>
  <si>
    <t>Credit Card Accounts</t>
  </si>
  <si>
    <t>5016 (Сальдо на дату отчёта)</t>
  </si>
  <si>
    <t>Bank Overdrafts</t>
  </si>
  <si>
    <t>508=5081+5082+5083</t>
  </si>
  <si>
    <t>Tax Liabilities</t>
  </si>
  <si>
    <t>5081 = 508111+508112</t>
  </si>
  <si>
    <t>VAT Liabilities</t>
  </si>
  <si>
    <t>508111 (сальдо на дату отчёта, сумма статей)</t>
  </si>
  <si>
    <r>
      <t>VAT at 6%</t>
    </r>
    <r>
      <rPr>
        <sz val="12"/>
        <rFont val="Times New Roman"/>
        <family val="1"/>
        <charset val="204"/>
      </rPr>
      <t xml:space="preserve"> </t>
    </r>
  </si>
  <si>
    <t>сальдо на дату отчёта по статье счета 508111</t>
  </si>
  <si>
    <t xml:space="preserve">        VAT Refundable (6%)</t>
  </si>
  <si>
    <t>508112 (сальдо на дату отчёта, сумма статей)</t>
  </si>
  <si>
    <t xml:space="preserve">VAT at 21% </t>
  </si>
  <si>
    <t>сальдо на дату отчёта по статье счета 508112</t>
  </si>
  <si>
    <t xml:space="preserve">        VAT Payable (21%) </t>
  </si>
  <si>
    <t xml:space="preserve">        VAT Payments (21%)</t>
  </si>
  <si>
    <t xml:space="preserve">        VAT Previous Years (21%)</t>
  </si>
  <si>
    <t xml:space="preserve">        VAT Refundable (21%)</t>
  </si>
  <si>
    <t xml:space="preserve">        VAT Refundable (21%) Withheld at Source</t>
  </si>
  <si>
    <t>5082 (сальдо на дату отчёта)</t>
  </si>
  <si>
    <t>Corporate Tax Liabilities</t>
  </si>
  <si>
    <t>5083 (Сальдо на дату отчёта)</t>
  </si>
  <si>
    <t>Social Security Contributions</t>
  </si>
  <si>
    <t>505 (сальдо на дату отчёта, сумма статей)</t>
  </si>
  <si>
    <t>Salaries and Emoluments</t>
  </si>
  <si>
    <t>сальдо на дату отчёта по статье счета 505</t>
  </si>
  <si>
    <t xml:space="preserve">        Salary</t>
  </si>
  <si>
    <t xml:space="preserve">        Holiday Money</t>
  </si>
  <si>
    <t xml:space="preserve">        Transport Expenses</t>
  </si>
  <si>
    <t>503=5032</t>
  </si>
  <si>
    <t>Prepaid Incomes</t>
  </si>
  <si>
    <t>5032  (Сальдо на дату отчёта)</t>
  </si>
  <si>
    <t>Prepayments from Debtors</t>
  </si>
  <si>
    <t>509 (Сальдо на дату отчёта)</t>
  </si>
  <si>
    <t>Trade &amp; Other Payables</t>
  </si>
  <si>
    <t>TOTAL LIABILITIES</t>
  </si>
  <si>
    <t>REVENUE</t>
  </si>
  <si>
    <t xml:space="preserve">        Hotel Reservation Services</t>
  </si>
  <si>
    <t>По возможности порядок представления номенклатуры должен быть не алфавитным, а от большего к меньшему</t>
  </si>
  <si>
    <t xml:space="preserve">        Agent's Commission</t>
  </si>
  <si>
    <t xml:space="preserve">        Test bookings</t>
  </si>
  <si>
    <t>700 = 701+702</t>
  </si>
  <si>
    <t>COST OF SALES</t>
  </si>
  <si>
    <t xml:space="preserve">  Purchase Costs</t>
  </si>
  <si>
    <t xml:space="preserve">        Bonus</t>
  </si>
  <si>
    <t xml:space="preserve">        Tickets</t>
  </si>
  <si>
    <t xml:space="preserve">        Cancellation Penalties</t>
  </si>
  <si>
    <t xml:space="preserve">  Promotion Costs</t>
  </si>
  <si>
    <t>600-700</t>
  </si>
  <si>
    <t>GROSS PEOFIT/LOSS</t>
  </si>
  <si>
    <t>80150=80151+80152+80153+80154+80155+80156+80157+80158+80159+80160+80161+80170</t>
  </si>
  <si>
    <t>GENERAL AND ADMINISTRATIVE EXPENSES</t>
  </si>
  <si>
    <t>80151+80152+80153</t>
  </si>
  <si>
    <t>Personnel Costs</t>
  </si>
  <si>
    <t xml:space="preserve">  Wages and Salaries</t>
  </si>
  <si>
    <t>Holiday Pay</t>
  </si>
  <si>
    <t>Salary</t>
  </si>
  <si>
    <t>Salaries of directors non-residents</t>
  </si>
  <si>
    <t xml:space="preserve">  Payroll Taxes</t>
  </si>
  <si>
    <t>National Insurance Premium</t>
  </si>
  <si>
    <t>Social Insurance</t>
  </si>
  <si>
    <t xml:space="preserve">  Other Staff Costs</t>
  </si>
  <si>
    <t>Annual Illness Fee</t>
  </si>
  <si>
    <t>Dinners &amp; Lunches</t>
  </si>
  <si>
    <t>Education Expenses</t>
  </si>
  <si>
    <t>Travel Expenses</t>
  </si>
  <si>
    <t>80154+80155</t>
  </si>
  <si>
    <t>Office Expenses</t>
  </si>
  <si>
    <t xml:space="preserve">  Rent and Maintenance</t>
  </si>
  <si>
    <t>Cleaning Service</t>
  </si>
  <si>
    <t>Rent</t>
  </si>
  <si>
    <t>Utilities</t>
  </si>
  <si>
    <t xml:space="preserve">  Office Costs</t>
  </si>
  <si>
    <t>Communication Expenses</t>
  </si>
  <si>
    <t>Courier Services</t>
  </si>
  <si>
    <t>Domain Registration Services</t>
  </si>
  <si>
    <t>Fees for Documents Provision</t>
  </si>
  <si>
    <t>Office maintenance expenses</t>
  </si>
  <si>
    <t>Stationery &amp; Low Cost Ofiice Supplies</t>
  </si>
  <si>
    <t>Amortization and Depreciation Expense</t>
  </si>
  <si>
    <t>Amortization</t>
  </si>
  <si>
    <t xml:space="preserve">Depreciation </t>
  </si>
  <si>
    <t>IT Support Costs</t>
  </si>
  <si>
    <t>Horse 21 Pro System Support</t>
  </si>
  <si>
    <t>Licences</t>
  </si>
  <si>
    <t xml:space="preserve">Software/hardware Support &amp; Installation </t>
  </si>
  <si>
    <t>Consulting</t>
  </si>
  <si>
    <t>Content Update Costs</t>
  </si>
  <si>
    <t>Hotel content database access fee</t>
  </si>
  <si>
    <t>MultiCodes Hotel Matching Service</t>
  </si>
  <si>
    <t>Information Security and Compliance Costs</t>
  </si>
  <si>
    <t>Company's Rating Check</t>
  </si>
  <si>
    <t>Compliance Validation Services</t>
  </si>
  <si>
    <t>Fraud Detection Module Advanced Checklist</t>
  </si>
  <si>
    <t>Information Security</t>
  </si>
  <si>
    <t>Management Fee</t>
  </si>
  <si>
    <t>Financial and Legal Services</t>
  </si>
  <si>
    <t>Financial Services</t>
  </si>
  <si>
    <t>Legal Services</t>
  </si>
  <si>
    <t>Accounting and Audit</t>
  </si>
  <si>
    <t>Marketing Expenses</t>
  </si>
  <si>
    <t>Transport Expenses</t>
  </si>
  <si>
    <t>Conference Expenses</t>
  </si>
  <si>
    <t>Consulting Services</t>
  </si>
  <si>
    <t>Extra Expences Reimbursement</t>
  </si>
  <si>
    <t>Membership Services</t>
  </si>
  <si>
    <t>Representative Services</t>
  </si>
  <si>
    <t>Bad Debt Expense</t>
  </si>
  <si>
    <t>80253+80254+80255+80256 - (80251+80252)</t>
  </si>
  <si>
    <t>FINANCE INCOME/EXPENSES</t>
  </si>
  <si>
    <t>80251+80252</t>
  </si>
  <si>
    <t>Finance Income</t>
  </si>
  <si>
    <t xml:space="preserve">  Interest Income</t>
  </si>
  <si>
    <t xml:space="preserve">  Bank Interest Income</t>
  </si>
  <si>
    <t>Finance Expenses</t>
  </si>
  <si>
    <t xml:space="preserve">  Interest Expense</t>
  </si>
  <si>
    <t xml:space="preserve">  Bank Charges</t>
  </si>
  <si>
    <t xml:space="preserve">  Payment System Charges</t>
  </si>
  <si>
    <t xml:space="preserve">  Exchange Difference (Net)</t>
  </si>
  <si>
    <t>PROFIT BEFORE TAX</t>
  </si>
  <si>
    <t>902+903</t>
  </si>
  <si>
    <t>TAX EXPENSE</t>
  </si>
  <si>
    <t>Corporate Tax</t>
  </si>
  <si>
    <t>Other Taxes</t>
  </si>
  <si>
    <t>Corporate Tax Late Payment Penalty</t>
  </si>
  <si>
    <t>VAT non-payment penalty</t>
  </si>
  <si>
    <t>Tax on Interest Withheld at Source (20%)</t>
  </si>
  <si>
    <t>Tax on Rep Office Expenses</t>
  </si>
  <si>
    <t>VAT Withheld at Source</t>
  </si>
  <si>
    <t>PROFIT FOR THE YEAR</t>
  </si>
  <si>
    <t>Баланс:</t>
  </si>
  <si>
    <t xml:space="preserve"> Счета  100 и 200 + субсчета к ним являются счетами активов. Отрицательное сальдо(кредитовое)  по ним в балансе должно отражаться в скобках</t>
  </si>
  <si>
    <t>Счета 300-500 + субсчета к ним являются сетами обязательств/капитала. Отрицательное сальдо (дебетовое) по ним в балансе должно отражаться в скобках</t>
  </si>
  <si>
    <t>Отоицательное сальдо всегда уменьшает общее сальдо по группе счетов к которой оно относится.</t>
  </si>
  <si>
    <t>Если по счету или статье ни в одном из периодов нет данных (0,00), то такая должна быть скрыта как в балансе , так и в отчёте о прибылях и убытках</t>
  </si>
  <si>
    <t>600 (Оборот на дату отчёт (Кт) - Оборот на дату отчёта (Дт) = сумма по номенклатуре)</t>
  </si>
  <si>
    <t xml:space="preserve">Оборот на дату отчёт (Кт) - Оборот на дату отчёта (Дт) по номенклатуре 600 счета. </t>
  </si>
  <si>
    <t>701 (Оборот на дату отчёта (Дт)- Оборот надату отчёта (Кт) = сумма  по номенклатуре)</t>
  </si>
  <si>
    <t xml:space="preserve">Оборот на дату отчёта (Дт)- Оборот надату отчёта (Кт) по номенклатуре 701 счета. </t>
  </si>
  <si>
    <t>702 (Оборот на дату отчёта (Дт)- Оборот надату отчёта (Кт) = сумма Оборот по номенклатуре)</t>
  </si>
  <si>
    <t xml:space="preserve">Оборот на дату отчёта (Дт)- Оборот надату отчёта (Кт) по номенклатуре 702 счета. </t>
  </si>
  <si>
    <t>80151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</si>
  <si>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80151</t>
  </si>
  <si>
    <t>80152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</si>
  <si>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80152</t>
  </si>
  <si>
    <t>80153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</si>
  <si>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80153</t>
  </si>
  <si>
    <t>80154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</si>
  <si>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80154</t>
  </si>
  <si>
    <t>80155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</si>
  <si>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80155</t>
  </si>
  <si>
    <t>80156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</si>
  <si>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80156</t>
  </si>
  <si>
    <t>80157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</si>
  <si>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80157</t>
  </si>
  <si>
    <t>80158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</si>
  <si>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80158</t>
  </si>
  <si>
    <t>80159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</si>
  <si>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80159</t>
  </si>
  <si>
    <t>80160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</si>
  <si>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80160</t>
  </si>
  <si>
    <t>80161 (Оборот на дату отчёта (Дт)- Оборот на дату отчёта (Кт) = сумма по статьям)</t>
  </si>
  <si>
    <t>Оборот на дату отчёта (Дт)- Оборот на дату отчёта (Кт) по статье счета 80161</t>
  </si>
  <si>
    <t>80170 (Оборот на дату отчёта (Дт)- Оборот на дату отчёта (Кт) = сумма по статьям)</t>
  </si>
  <si>
    <t>80251 (Оборот на дату отчёт (Кт) - Оборот на дату отчёта (Дт)</t>
  </si>
  <si>
    <t>80252 (Оборот на дату отчёт (Кт) - Оборот на дату отчёта (Дт)</t>
  </si>
  <si>
    <t>80253+80254+80255+80256+80270</t>
  </si>
  <si>
    <t>80253 (Оборот на дату отчёта (Дт)- Оборот на дату отчёта (Кт)</t>
  </si>
  <si>
    <t>80254 (Оборот на дату отчёта (Дт)- Оборот на дату отчёта (Кт)</t>
  </si>
  <si>
    <t>80255 (Оборот на дату отчёта (Дт)- Оборот на дату отчёта (Кт)</t>
  </si>
  <si>
    <t>80256 (Оборот на дату отчёта (Дт)- Оборот на дату отчёта (Кт)</t>
  </si>
  <si>
    <t xml:space="preserve">  Overdraft Interet</t>
  </si>
  <si>
    <t>80270 (Оборот на дату отчёта (Дт)- Оборот на дату отчёта (Кт) - если разница отрицательная - цифра должна быть в скобках</t>
  </si>
  <si>
    <t>Gross Profit/Loss-General&amp; Admin - Finance</t>
  </si>
  <si>
    <t>902 (Оборот на дату отчёта (Дт)- Оборот на дату отчёта (Кт)</t>
  </si>
  <si>
    <t>903 (Оборот на дату отчёта (Дт)- Оборот на дату отчёта (Кт)</t>
  </si>
  <si>
    <t>Оборот на дату отчёта (Дт)- Оборот на дату отчёта (Кт) по статье счета 903</t>
  </si>
  <si>
    <t>999 = Profit before tax - Tax expense</t>
  </si>
  <si>
    <t>Statement of Comprehensive Income  for the financial period ended 31/12/16</t>
  </si>
  <si>
    <t>Конечная дата периода выбранного для формировани отчёта</t>
  </si>
  <si>
    <t>Statement of Financial Position for the financial period ended 31/12/16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</si>
</sst>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"/>
    <numFmt numFmtId="165" formatCode="0.00;[Red]\-0.00"/>
    <numFmt numFmtId="166" formatCode="#,##0.00_);\(#,##0.00\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i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4" fontId="1" fillId="0" borderId="0" xfId="0" applyNumberFormat="1" applyFont="1" applyBorder="1" applyAlignment="1">
      <alignment horizontal="center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/>
    </xf>
    <xf numFmtId="4" fontId="5" fillId="0" borderId="0" xfId="1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39" fontId="5" fillId="0" borderId="0" xfId="1" applyNumberFormat="1" applyFont="1" applyBorder="1" applyAlignment="1">
      <alignment horizontal="right" vertical="center"/>
    </xf>
    <xf numFmtId="39" fontId="5" fillId="0" borderId="0" xfId="1" applyNumberFormat="1" applyFont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center" vertical="center"/>
    </xf>
    <xf numFmtId="164" fontId="8" fillId="0" borderId="0" xfId="2" applyNumberFormat="1" applyFont="1" applyBorder="1" applyAlignment="1">
      <alignment horizontal="right" vertical="top" wrapText="1"/>
    </xf>
    <xf numFmtId="164" fontId="5" fillId="0" borderId="0" xfId="2" applyNumberFormat="1" applyFont="1" applyBorder="1" applyAlignment="1">
      <alignment horizontal="right" vertical="top" wrapText="1"/>
    </xf>
    <xf numFmtId="4" fontId="5" fillId="0" borderId="1" xfId="1" applyNumberFormat="1" applyFont="1" applyBorder="1" applyAlignment="1">
      <alignment horizontal="right" vertical="center"/>
    </xf>
    <xf numFmtId="39" fontId="5" fillId="0" borderId="2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horizontal="right" vertical="center"/>
    </xf>
    <xf numFmtId="0" fontId="1" fillId="0" borderId="0" xfId="0" applyFont="1" applyAlignment="1"/>
    <xf numFmtId="39" fontId="2" fillId="0" borderId="3" xfId="0" applyNumberFormat="1" applyFont="1" applyBorder="1" applyAlignment="1">
      <alignment horizontal="right"/>
    </xf>
    <xf numFmtId="4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right"/>
    </xf>
    <xf numFmtId="4" fontId="5" fillId="0" borderId="1" xfId="1" applyNumberFormat="1" applyFont="1" applyFill="1" applyBorder="1" applyAlignment="1">
      <alignment horizontal="right" vertical="center"/>
    </xf>
    <xf numFmtId="39" fontId="5" fillId="0" borderId="3" xfId="1" applyNumberFormat="1" applyFont="1" applyBorder="1" applyAlignment="1">
      <alignment horizontal="right"/>
    </xf>
    <xf numFmtId="39" fontId="5" fillId="0" borderId="0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right"/>
    </xf>
    <xf numFmtId="39" fontId="1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right"/>
    </xf>
    <xf numFmtId="4" fontId="13" fillId="0" borderId="0" xfId="0" applyNumberFormat="1" applyFont="1" applyFill="1" applyBorder="1" applyAlignment="1" applyProtection="1">
      <alignment horizontal="right"/>
    </xf>
    <xf numFmtId="4" fontId="13" fillId="0" borderId="0" xfId="0" applyNumberFormat="1" applyFont="1" applyFill="1" applyBorder="1" applyAlignment="1" applyProtection="1"/>
    <xf numFmtId="4" fontId="1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/>
    </xf>
    <xf numFmtId="4" fontId="14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right" vertical="top" wrapText="1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wrapText="1"/>
    </xf>
    <xf numFmtId="165" fontId="5" fillId="0" borderId="0" xfId="0" applyNumberFormat="1" applyFont="1" applyFill="1" applyBorder="1" applyAlignment="1" applyProtection="1">
      <alignment horizontal="right" vertical="top" wrapText="1"/>
    </xf>
    <xf numFmtId="166" fontId="5" fillId="0" borderId="0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vertical="center"/>
    </xf>
    <xf numFmtId="166" fontId="5" fillId="0" borderId="0" xfId="0" applyNumberFormat="1" applyFont="1" applyFill="1" applyBorder="1" applyAlignment="1" applyProtection="1">
      <alignment horizontal="right" vertical="center"/>
    </xf>
    <xf numFmtId="166" fontId="6" fillId="0" borderId="5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/>
    </xf>
    <xf numFmtId="166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top" wrapText="1" indent="2"/>
    </xf>
    <xf numFmtId="0" fontId="8" fillId="0" borderId="0" xfId="0" applyNumberFormat="1" applyFont="1" applyFill="1" applyBorder="1" applyAlignment="1" applyProtection="1">
      <alignment horizontal="left" vertical="top" wrapText="1" indent="2"/>
    </xf>
    <xf numFmtId="0" fontId="5" fillId="0" borderId="0" xfId="0" applyNumberFormat="1" applyFont="1" applyFill="1" applyBorder="1" applyAlignment="1" applyProtection="1">
      <alignment horizontal="left" vertical="top" wrapText="1" indent="2"/>
    </xf>
    <xf numFmtId="166" fontId="14" fillId="0" borderId="0" xfId="0" applyNumberFormat="1" applyFont="1" applyFill="1" applyBorder="1" applyAlignment="1" applyProtection="1">
      <alignment horizontal="right"/>
    </xf>
    <xf numFmtId="4" fontId="14" fillId="0" borderId="0" xfId="0" applyNumberFormat="1" applyFont="1" applyFill="1" applyBorder="1" applyAlignment="1" applyProtection="1"/>
    <xf numFmtId="4" fontId="14" fillId="0" borderId="0" xfId="0" applyNumberFormat="1" applyFont="1" applyFill="1" applyBorder="1" applyAlignment="1" applyProtection="1">
      <alignment horizontal="center"/>
    </xf>
    <xf numFmtId="166" fontId="6" fillId="0" borderId="0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/>
    <xf numFmtId="4" fontId="6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top" wrapText="1" indent="1"/>
    </xf>
    <xf numFmtId="0" fontId="13" fillId="0" borderId="4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/>
    <xf numFmtId="4" fontId="14" fillId="0" borderId="6" xfId="0" applyNumberFormat="1" applyFont="1" applyFill="1" applyBorder="1" applyAlignment="1" applyProtection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Normal_GHS BS" xfId="2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edoseeva/Desktop/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s BV BS"/>
      <sheetName val="Hors BV PL"/>
      <sheetName val="GHS BS"/>
      <sheetName val="GHS PL"/>
      <sheetName val="Sheet4"/>
      <sheetName val="HBV+GHS BS General"/>
      <sheetName val="Дополнительные комментарии"/>
    </sheetNames>
    <sheetDataSet>
      <sheetData sheetId="0"/>
      <sheetData sheetId="1"/>
      <sheetData sheetId="2"/>
      <sheetData sheetId="3">
        <row r="118">
          <cell r="D118">
            <v>1306383.3200000017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1"/>
  <sheetViews>
    <sheetView topLeftCell="A28" workbookViewId="0">
      <selection activeCell="B4" sqref="B4:F4"/>
    </sheetView>
  </sheetViews>
  <sheetFormatPr baseColWidth="10" defaultColWidth="8.83203125" defaultRowHeight="15" outlineLevelRow="2" x14ac:dyDescent="0.2"/>
  <cols>
    <col min="1" max="1" width="74.1640625" bestFit="1" customWidth="1"/>
    <col min="2" max="2" width="52.6640625" bestFit="1" customWidth="1"/>
    <col min="4" max="4" width="14.6640625" bestFit="1" customWidth="1"/>
    <col min="5" max="5" width="3.83203125" customWidth="1"/>
    <col min="6" max="6" width="14.6640625" bestFit="1" customWidth="1"/>
  </cols>
  <sheetData>
    <row r="1" spans="1:6" ht="16" x14ac:dyDescent="0.2">
      <c r="A1" s="1" t="s">
        <v>0</v>
      </c>
      <c r="B1" s="80" t="s">
        <v>1</v>
      </c>
      <c r="C1" s="80"/>
      <c r="D1" s="80"/>
      <c r="E1" s="80"/>
      <c r="F1" s="80"/>
    </row>
    <row r="2" spans="1:6" ht="16" x14ac:dyDescent="0.2">
      <c r="A2" s="1" t="s">
        <v>2</v>
      </c>
      <c r="B2" s="81" t="s">
        <v>3</v>
      </c>
      <c r="C2" s="81"/>
      <c r="D2" s="81"/>
      <c r="E2" s="81"/>
      <c r="F2" s="81"/>
    </row>
    <row r="3" spans="1:6" ht="16" x14ac:dyDescent="0.2">
      <c r="A3" s="1"/>
      <c r="B3" s="2"/>
      <c r="C3" s="2"/>
      <c r="D3" s="3"/>
      <c r="E3" s="4"/>
      <c r="F3" s="3"/>
    </row>
    <row r="4" spans="1:6" ht="16" x14ac:dyDescent="0.2">
      <c r="A4" s="35" t="s">
        <v>282</v>
      </c>
      <c r="B4" s="82" t="s">
        <v>283</v>
      </c>
      <c r="C4" s="82"/>
      <c r="D4" s="82"/>
      <c r="E4" s="82"/>
      <c r="F4" s="82"/>
    </row>
    <row r="5" spans="1:6" ht="16" x14ac:dyDescent="0.2">
      <c r="A5" s="1"/>
      <c r="B5" s="2"/>
      <c r="C5" s="2"/>
      <c r="D5" s="3"/>
      <c r="E5" s="4"/>
      <c r="F5" s="3"/>
    </row>
    <row r="6" spans="1:6" ht="16" x14ac:dyDescent="0.2">
      <c r="A6" s="1" t="s">
        <v>4</v>
      </c>
      <c r="B6" s="2"/>
      <c r="C6" s="2"/>
      <c r="D6" s="5">
        <v>2016</v>
      </c>
      <c r="E6" s="5"/>
      <c r="F6" s="5">
        <v>2015</v>
      </c>
    </row>
    <row r="7" spans="1:6" ht="16" x14ac:dyDescent="0.2">
      <c r="A7" s="1"/>
      <c r="B7" s="6"/>
      <c r="C7" s="6"/>
      <c r="D7" s="7" t="s">
        <v>5</v>
      </c>
      <c r="E7" s="7"/>
      <c r="F7" s="7" t="s">
        <v>5</v>
      </c>
    </row>
    <row r="8" spans="1:6" ht="16" x14ac:dyDescent="0.2">
      <c r="B8" s="8" t="s">
        <v>6</v>
      </c>
      <c r="C8" s="9"/>
      <c r="D8" s="3"/>
      <c r="E8" s="4"/>
      <c r="F8" s="3"/>
    </row>
    <row r="9" spans="1:6" ht="16" x14ac:dyDescent="0.2">
      <c r="A9" s="1" t="s">
        <v>7</v>
      </c>
      <c r="B9" s="6" t="s">
        <v>8</v>
      </c>
      <c r="C9" s="9"/>
      <c r="D9" s="10">
        <f>D10+D11</f>
        <v>0</v>
      </c>
      <c r="E9" s="11"/>
      <c r="F9" s="10"/>
    </row>
    <row r="10" spans="1:6" ht="16" hidden="1" outlineLevel="1" x14ac:dyDescent="0.2">
      <c r="A10" s="1" t="s">
        <v>9</v>
      </c>
      <c r="B10" s="12" t="s">
        <v>10</v>
      </c>
      <c r="C10" s="6"/>
      <c r="D10" s="10"/>
      <c r="E10" s="11"/>
      <c r="F10" s="10" t="s">
        <v>11</v>
      </c>
    </row>
    <row r="11" spans="1:6" ht="16" hidden="1" outlineLevel="1" x14ac:dyDescent="0.2">
      <c r="A11" s="1" t="s">
        <v>12</v>
      </c>
      <c r="B11" s="12" t="s">
        <v>13</v>
      </c>
      <c r="C11" s="6"/>
      <c r="D11" s="13"/>
      <c r="E11" s="14"/>
      <c r="F11" s="10" t="s">
        <v>11</v>
      </c>
    </row>
    <row r="12" spans="1:6" ht="16" collapsed="1" x14ac:dyDescent="0.2">
      <c r="A12" s="1" t="s">
        <v>14</v>
      </c>
      <c r="B12" s="6" t="s">
        <v>15</v>
      </c>
      <c r="C12" s="9"/>
      <c r="D12" s="10">
        <f>D13+D14</f>
        <v>5514.14</v>
      </c>
      <c r="E12" s="11"/>
      <c r="F12" s="10"/>
    </row>
    <row r="13" spans="1:6" ht="16" hidden="1" outlineLevel="1" x14ac:dyDescent="0.2">
      <c r="A13" s="1" t="s">
        <v>16</v>
      </c>
      <c r="B13" s="12" t="s">
        <v>17</v>
      </c>
      <c r="C13" s="6"/>
      <c r="D13" s="15">
        <v>5514.14</v>
      </c>
      <c r="E13" s="16"/>
      <c r="F13" s="15"/>
    </row>
    <row r="14" spans="1:6" ht="16" hidden="1" outlineLevel="1" x14ac:dyDescent="0.2">
      <c r="A14" s="1" t="s">
        <v>18</v>
      </c>
      <c r="B14" s="12" t="s">
        <v>19</v>
      </c>
      <c r="C14" s="6"/>
      <c r="D14" s="13"/>
      <c r="E14" s="14"/>
      <c r="F14" s="13"/>
    </row>
    <row r="15" spans="1:6" ht="16" collapsed="1" x14ac:dyDescent="0.2">
      <c r="A15" s="1" t="s">
        <v>20</v>
      </c>
      <c r="B15" s="6" t="s">
        <v>21</v>
      </c>
      <c r="C15" s="9"/>
      <c r="D15" s="10">
        <f>SUM(D16:D18)</f>
        <v>3922</v>
      </c>
      <c r="E15" s="11"/>
      <c r="F15" s="10">
        <v>3922</v>
      </c>
    </row>
    <row r="16" spans="1:6" ht="16" hidden="1" outlineLevel="1" x14ac:dyDescent="0.2">
      <c r="A16" s="1" t="s">
        <v>22</v>
      </c>
      <c r="B16" s="12" t="s">
        <v>23</v>
      </c>
      <c r="C16" s="6"/>
      <c r="D16" s="10"/>
      <c r="E16" s="11"/>
      <c r="F16" s="10" t="s">
        <v>11</v>
      </c>
    </row>
    <row r="17" spans="1:6" ht="16" hidden="1" outlineLevel="1" x14ac:dyDescent="0.2">
      <c r="A17" s="1" t="s">
        <v>24</v>
      </c>
      <c r="B17" s="12" t="s">
        <v>25</v>
      </c>
      <c r="C17" s="6"/>
      <c r="D17" s="10"/>
      <c r="E17" s="11"/>
      <c r="F17" s="10"/>
    </row>
    <row r="18" spans="1:6" ht="16" hidden="1" outlineLevel="1" x14ac:dyDescent="0.2">
      <c r="A18" s="1" t="s">
        <v>26</v>
      </c>
      <c r="B18" s="12" t="s">
        <v>27</v>
      </c>
      <c r="C18" s="6"/>
      <c r="D18" s="10">
        <v>3922</v>
      </c>
      <c r="E18" s="11"/>
      <c r="F18" s="10">
        <v>3922</v>
      </c>
    </row>
    <row r="19" spans="1:6" ht="16" collapsed="1" x14ac:dyDescent="0.2">
      <c r="A19" s="1" t="s">
        <v>28</v>
      </c>
      <c r="B19" s="6" t="s">
        <v>29</v>
      </c>
      <c r="C19" s="6"/>
      <c r="D19" s="10">
        <f>D20</f>
        <v>275035.08</v>
      </c>
      <c r="E19" s="11"/>
      <c r="F19" s="10">
        <f>F20</f>
        <v>2244359.31</v>
      </c>
    </row>
    <row r="20" spans="1:6" ht="16" hidden="1" outlineLevel="1" x14ac:dyDescent="0.2">
      <c r="A20" s="1" t="s">
        <v>30</v>
      </c>
      <c r="B20" s="12" t="s">
        <v>31</v>
      </c>
      <c r="C20" s="6"/>
      <c r="D20" s="10">
        <f>D21+D22</f>
        <v>275035.08</v>
      </c>
      <c r="E20" s="11"/>
      <c r="F20" s="10">
        <f>F21+F22</f>
        <v>2244359.31</v>
      </c>
    </row>
    <row r="21" spans="1:6" ht="16" hidden="1" outlineLevel="1" x14ac:dyDescent="0.2">
      <c r="A21" s="1" t="s">
        <v>32</v>
      </c>
      <c r="B21" s="12" t="s">
        <v>33</v>
      </c>
      <c r="C21" s="6"/>
      <c r="D21" s="10">
        <v>184278.31</v>
      </c>
      <c r="E21" s="11"/>
      <c r="F21" s="17">
        <v>2228699.44</v>
      </c>
    </row>
    <row r="22" spans="1:6" ht="16" hidden="1" outlineLevel="1" x14ac:dyDescent="0.2">
      <c r="A22" s="1" t="s">
        <v>34</v>
      </c>
      <c r="B22" s="12" t="s">
        <v>35</v>
      </c>
      <c r="C22" s="6"/>
      <c r="D22" s="10">
        <v>90756.77</v>
      </c>
      <c r="E22" s="11"/>
      <c r="F22" s="17">
        <v>15659.87</v>
      </c>
    </row>
    <row r="23" spans="1:6" ht="16" collapsed="1" x14ac:dyDescent="0.2">
      <c r="A23" s="1" t="s">
        <v>36</v>
      </c>
      <c r="B23" s="6" t="s">
        <v>37</v>
      </c>
      <c r="C23" s="9"/>
      <c r="D23" s="10">
        <f>SUM(D24:D25)</f>
        <v>772748.37</v>
      </c>
      <c r="E23" s="11"/>
      <c r="F23" s="10">
        <f>SUM(F24:F25)</f>
        <v>0</v>
      </c>
    </row>
    <row r="24" spans="1:6" ht="16" hidden="1" outlineLevel="1" x14ac:dyDescent="0.2">
      <c r="A24" s="1" t="s">
        <v>38</v>
      </c>
      <c r="B24" s="12" t="s">
        <v>39</v>
      </c>
      <c r="C24" s="9"/>
      <c r="D24" s="18">
        <v>772748.37</v>
      </c>
      <c r="E24" s="11"/>
      <c r="F24" s="10"/>
    </row>
    <row r="25" spans="1:6" ht="16" hidden="1" outlineLevel="1" x14ac:dyDescent="0.2">
      <c r="A25" s="1" t="s">
        <v>40</v>
      </c>
      <c r="B25" s="12" t="s">
        <v>41</v>
      </c>
      <c r="C25" s="6"/>
      <c r="D25" s="10"/>
      <c r="E25" s="11"/>
      <c r="F25" s="10"/>
    </row>
    <row r="26" spans="1:6" ht="16" collapsed="1" x14ac:dyDescent="0.2">
      <c r="A26" s="1"/>
      <c r="B26" s="12"/>
      <c r="C26" s="6"/>
      <c r="D26" s="19"/>
      <c r="E26" s="11"/>
      <c r="F26" s="19"/>
    </row>
    <row r="27" spans="1:6" ht="16" x14ac:dyDescent="0.2">
      <c r="A27" s="1" t="s">
        <v>42</v>
      </c>
      <c r="B27" s="6"/>
      <c r="C27" s="6"/>
      <c r="D27" s="10">
        <f>D9+D12+D15+D19+D23</f>
        <v>1057219.5900000001</v>
      </c>
      <c r="E27" s="11"/>
      <c r="F27" s="10">
        <f>F9+F12+F15+F19+F23</f>
        <v>2248281.31</v>
      </c>
    </row>
    <row r="28" spans="1:6" ht="26.25" customHeight="1" x14ac:dyDescent="0.2">
      <c r="A28" s="1"/>
      <c r="B28" s="8" t="s">
        <v>43</v>
      </c>
      <c r="C28" s="9"/>
      <c r="D28" s="3"/>
      <c r="E28" s="4"/>
      <c r="F28" s="3"/>
    </row>
    <row r="29" spans="1:6" ht="16" x14ac:dyDescent="0.2">
      <c r="A29" s="1" t="s">
        <v>44</v>
      </c>
      <c r="B29" s="6" t="s">
        <v>45</v>
      </c>
      <c r="C29" s="6"/>
      <c r="D29" s="10">
        <f>SUM(D30:D31)</f>
        <v>2081</v>
      </c>
      <c r="E29" s="11"/>
      <c r="F29" s="10">
        <f>SUM(F30:F31)</f>
        <v>7500</v>
      </c>
    </row>
    <row r="30" spans="1:6" ht="16" hidden="1" outlineLevel="1" x14ac:dyDescent="0.2">
      <c r="A30" s="1" t="s">
        <v>46</v>
      </c>
      <c r="B30" s="12" t="s">
        <v>41</v>
      </c>
      <c r="C30" s="6"/>
      <c r="D30" s="10"/>
      <c r="E30" s="11"/>
      <c r="F30" s="10"/>
    </row>
    <row r="31" spans="1:6" ht="16" hidden="1" outlineLevel="1" x14ac:dyDescent="0.2">
      <c r="A31" s="1" t="s">
        <v>47</v>
      </c>
      <c r="B31" s="12" t="s">
        <v>48</v>
      </c>
      <c r="C31" s="6"/>
      <c r="D31" s="10">
        <v>2081</v>
      </c>
      <c r="E31" s="11"/>
      <c r="F31" s="10">
        <v>7500</v>
      </c>
    </row>
    <row r="32" spans="1:6" ht="16" collapsed="1" x14ac:dyDescent="0.2">
      <c r="A32" s="1" t="s">
        <v>49</v>
      </c>
      <c r="B32" s="6" t="s">
        <v>50</v>
      </c>
      <c r="C32" s="6"/>
      <c r="D32" s="13">
        <f>D33+D36</f>
        <v>93762.59</v>
      </c>
      <c r="E32" s="14"/>
      <c r="F32" s="10">
        <f>F33+F36</f>
        <v>297908.8</v>
      </c>
    </row>
    <row r="33" spans="1:6" ht="16" hidden="1" outlineLevel="1" x14ac:dyDescent="0.2">
      <c r="A33" s="1" t="s">
        <v>51</v>
      </c>
      <c r="B33" s="6" t="s">
        <v>52</v>
      </c>
      <c r="C33" s="6"/>
      <c r="D33" s="13">
        <f>D34+D35</f>
        <v>91901.14</v>
      </c>
      <c r="E33" s="14"/>
      <c r="F33" s="10">
        <f>F34+F35</f>
        <v>297908.8</v>
      </c>
    </row>
    <row r="34" spans="1:6" ht="16" hidden="1" outlineLevel="2" x14ac:dyDescent="0.2">
      <c r="A34" s="1" t="s">
        <v>53</v>
      </c>
      <c r="B34" s="12" t="s">
        <v>54</v>
      </c>
      <c r="C34" s="6"/>
      <c r="D34" s="13">
        <v>91901.14</v>
      </c>
      <c r="E34" s="14"/>
      <c r="F34" s="10">
        <v>297908.8</v>
      </c>
    </row>
    <row r="35" spans="1:6" ht="16" hidden="1" outlineLevel="2" x14ac:dyDescent="0.2">
      <c r="A35" s="1" t="s">
        <v>55</v>
      </c>
      <c r="B35" s="12" t="s">
        <v>56</v>
      </c>
      <c r="C35" s="6"/>
      <c r="D35" s="10"/>
      <c r="E35" s="11"/>
      <c r="F35" s="10"/>
    </row>
    <row r="36" spans="1:6" ht="16" hidden="1" outlineLevel="1" x14ac:dyDescent="0.2">
      <c r="A36" s="1" t="s">
        <v>57</v>
      </c>
      <c r="B36" s="6" t="s">
        <v>58</v>
      </c>
      <c r="C36" s="6"/>
      <c r="D36" s="10">
        <v>1861.45</v>
      </c>
      <c r="E36" s="11"/>
      <c r="F36" s="10"/>
    </row>
    <row r="37" spans="1:6" ht="16" collapsed="1" x14ac:dyDescent="0.2">
      <c r="A37" s="1" t="s">
        <v>59</v>
      </c>
      <c r="B37" s="6" t="s">
        <v>29</v>
      </c>
      <c r="C37" s="6"/>
      <c r="D37" s="10"/>
      <c r="E37" s="11"/>
      <c r="F37" s="10"/>
    </row>
    <row r="38" spans="1:6" ht="16" hidden="1" outlineLevel="1" x14ac:dyDescent="0.2">
      <c r="A38" s="1" t="s">
        <v>60</v>
      </c>
      <c r="B38" s="12" t="s">
        <v>61</v>
      </c>
      <c r="C38" s="6"/>
      <c r="D38" s="10"/>
      <c r="E38" s="11"/>
      <c r="F38" s="10"/>
    </row>
    <row r="39" spans="1:6" ht="16" hidden="1" outlineLevel="1" x14ac:dyDescent="0.2">
      <c r="A39" s="1" t="s">
        <v>62</v>
      </c>
      <c r="B39" s="12" t="s">
        <v>33</v>
      </c>
      <c r="C39" s="6"/>
      <c r="D39" s="10"/>
      <c r="E39" s="11"/>
      <c r="F39" s="10"/>
    </row>
    <row r="40" spans="1:6" ht="16" hidden="1" outlineLevel="1" x14ac:dyDescent="0.2">
      <c r="A40" s="1" t="s">
        <v>63</v>
      </c>
      <c r="B40" s="12" t="s">
        <v>64</v>
      </c>
      <c r="C40" s="6"/>
      <c r="D40" s="10"/>
      <c r="E40" s="11"/>
      <c r="F40" s="10"/>
    </row>
    <row r="41" spans="1:6" ht="16" collapsed="1" x14ac:dyDescent="0.2">
      <c r="A41" s="1" t="s">
        <v>65</v>
      </c>
      <c r="B41" s="6" t="s">
        <v>66</v>
      </c>
      <c r="C41" s="6"/>
      <c r="D41" s="10"/>
      <c r="E41" s="11"/>
      <c r="F41" s="10"/>
    </row>
    <row r="42" spans="1:6" ht="16" hidden="1" outlineLevel="1" x14ac:dyDescent="0.2">
      <c r="A42" s="1" t="s">
        <v>67</v>
      </c>
      <c r="B42" s="12" t="s">
        <v>68</v>
      </c>
      <c r="C42" s="6"/>
      <c r="D42" s="10"/>
      <c r="E42" s="11"/>
      <c r="F42" s="10"/>
    </row>
    <row r="43" spans="1:6" ht="16" hidden="1" outlineLevel="1" x14ac:dyDescent="0.2">
      <c r="A43" s="1" t="s">
        <v>69</v>
      </c>
      <c r="B43" s="12" t="s">
        <v>70</v>
      </c>
      <c r="C43" s="6"/>
      <c r="D43" s="10"/>
      <c r="E43" s="11"/>
      <c r="F43" s="10"/>
    </row>
    <row r="44" spans="1:6" ht="16" hidden="1" outlineLevel="1" x14ac:dyDescent="0.2">
      <c r="A44" s="1" t="s">
        <v>71</v>
      </c>
      <c r="B44" s="12" t="s">
        <v>72</v>
      </c>
      <c r="C44" s="6"/>
      <c r="D44" s="10"/>
      <c r="E44" s="11"/>
      <c r="F44" s="10"/>
    </row>
    <row r="45" spans="1:6" ht="16" collapsed="1" x14ac:dyDescent="0.2">
      <c r="A45" s="1" t="s">
        <v>73</v>
      </c>
      <c r="B45" s="6" t="s">
        <v>74</v>
      </c>
      <c r="C45" s="6"/>
      <c r="D45" s="10">
        <f>SUM(D46:D49)</f>
        <v>1602924.38</v>
      </c>
      <c r="E45" s="11"/>
      <c r="F45" s="10">
        <f>SUM(F46:F49)</f>
        <v>1630234.3</v>
      </c>
    </row>
    <row r="46" spans="1:6" ht="16" hidden="1" outlineLevel="1" x14ac:dyDescent="0.2">
      <c r="A46" s="1" t="s">
        <v>75</v>
      </c>
      <c r="B46" s="12" t="s">
        <v>76</v>
      </c>
      <c r="C46" s="6"/>
      <c r="D46" s="10"/>
      <c r="E46" s="11"/>
      <c r="F46" s="10"/>
    </row>
    <row r="47" spans="1:6" ht="16" hidden="1" outlineLevel="1" x14ac:dyDescent="0.2">
      <c r="A47" s="1" t="s">
        <v>77</v>
      </c>
      <c r="B47" s="12" t="s">
        <v>78</v>
      </c>
      <c r="C47" s="6"/>
      <c r="D47" s="18">
        <v>1602924.38</v>
      </c>
      <c r="E47" s="11"/>
      <c r="F47" s="18">
        <v>1630234.3</v>
      </c>
    </row>
    <row r="48" spans="1:6" ht="16" hidden="1" outlineLevel="1" x14ac:dyDescent="0.2">
      <c r="A48" s="1" t="s">
        <v>79</v>
      </c>
      <c r="B48" s="12" t="s">
        <v>80</v>
      </c>
      <c r="C48" s="6"/>
      <c r="D48" s="10"/>
      <c r="E48" s="11"/>
      <c r="F48" s="10"/>
    </row>
    <row r="49" spans="1:6" ht="16" hidden="1" outlineLevel="1" x14ac:dyDescent="0.2">
      <c r="A49" s="1" t="s">
        <v>81</v>
      </c>
      <c r="B49" s="12" t="s">
        <v>82</v>
      </c>
      <c r="C49" s="6"/>
      <c r="D49" s="10"/>
      <c r="E49" s="11"/>
      <c r="F49" s="10" t="s">
        <v>11</v>
      </c>
    </row>
    <row r="50" spans="1:6" ht="16" collapsed="1" x14ac:dyDescent="0.2">
      <c r="A50" s="1"/>
      <c r="B50" s="12"/>
      <c r="C50" s="6"/>
      <c r="D50" s="19"/>
      <c r="E50" s="11"/>
      <c r="F50" s="19"/>
    </row>
    <row r="51" spans="1:6" ht="16" x14ac:dyDescent="0.2">
      <c r="A51" s="1" t="s">
        <v>83</v>
      </c>
      <c r="B51" s="6"/>
      <c r="C51" s="6"/>
      <c r="D51" s="20">
        <f>D29+D32+D45</f>
        <v>1698767.97</v>
      </c>
      <c r="E51" s="14"/>
      <c r="F51" s="21">
        <f>F32+F45+F29</f>
        <v>1935643.1</v>
      </c>
    </row>
    <row r="52" spans="1:6" ht="17" thickBot="1" x14ac:dyDescent="0.25">
      <c r="A52" s="22"/>
      <c r="B52" s="9" t="s">
        <v>84</v>
      </c>
      <c r="C52" s="9"/>
      <c r="D52" s="23">
        <f>D27+D51</f>
        <v>2755987.56</v>
      </c>
      <c r="E52" s="24"/>
      <c r="F52" s="25">
        <f>F27+F51</f>
        <v>4183924.41</v>
      </c>
    </row>
    <row r="53" spans="1:6" ht="17" thickTop="1" x14ac:dyDescent="0.2">
      <c r="A53" s="1"/>
      <c r="B53" s="9"/>
      <c r="C53" s="9"/>
      <c r="D53" s="26"/>
      <c r="E53" s="27"/>
      <c r="F53" s="28"/>
    </row>
    <row r="54" spans="1:6" ht="16" x14ac:dyDescent="0.2">
      <c r="A54" s="1"/>
      <c r="B54" s="8" t="s">
        <v>85</v>
      </c>
      <c r="C54" s="9"/>
      <c r="D54" s="3"/>
      <c r="E54" s="4"/>
      <c r="F54" s="3"/>
    </row>
    <row r="55" spans="1:6" ht="16" x14ac:dyDescent="0.2">
      <c r="A55" s="1" t="s">
        <v>86</v>
      </c>
      <c r="B55" s="6" t="s">
        <v>87</v>
      </c>
      <c r="C55" s="6"/>
      <c r="D55" s="10">
        <v>183351.67</v>
      </c>
      <c r="E55" s="11"/>
      <c r="F55" s="10">
        <v>183351.67</v>
      </c>
    </row>
    <row r="56" spans="1:6" ht="16" x14ac:dyDescent="0.2">
      <c r="A56" s="1" t="s">
        <v>88</v>
      </c>
      <c r="B56" s="6" t="s">
        <v>89</v>
      </c>
      <c r="C56" s="6"/>
      <c r="D56" s="10"/>
      <c r="E56" s="11"/>
      <c r="F56" s="3"/>
    </row>
    <row r="57" spans="1:6" ht="16" x14ac:dyDescent="0.2">
      <c r="A57" s="1" t="s">
        <v>90</v>
      </c>
      <c r="B57" s="6" t="s">
        <v>91</v>
      </c>
      <c r="C57" s="6"/>
      <c r="D57" s="29">
        <f>F57+'[1]GHS PL'!D118</f>
        <v>2572635.8900000015</v>
      </c>
      <c r="E57" s="16"/>
      <c r="F57" s="29">
        <v>1266252.57</v>
      </c>
    </row>
    <row r="58" spans="1:6" ht="17" thickBot="1" x14ac:dyDescent="0.25">
      <c r="A58" s="1" t="s">
        <v>92</v>
      </c>
      <c r="B58" s="9" t="s">
        <v>93</v>
      </c>
      <c r="C58" s="9"/>
      <c r="D58" s="30">
        <f>D52-D90</f>
        <v>2755987.56</v>
      </c>
      <c r="E58" s="31"/>
      <c r="F58" s="32">
        <f>F52-F90</f>
        <v>1453590.0199999996</v>
      </c>
    </row>
    <row r="59" spans="1:6" ht="17" thickTop="1" x14ac:dyDescent="0.2">
      <c r="A59" s="1"/>
      <c r="B59" s="6"/>
      <c r="C59" s="6"/>
      <c r="D59" s="10"/>
      <c r="E59" s="11"/>
      <c r="F59" s="10"/>
    </row>
    <row r="60" spans="1:6" ht="16" x14ac:dyDescent="0.2">
      <c r="A60" s="1"/>
      <c r="B60" s="8" t="s">
        <v>94</v>
      </c>
      <c r="C60" s="9"/>
      <c r="D60" s="3"/>
      <c r="E60" s="4"/>
      <c r="F60" s="3"/>
    </row>
    <row r="61" spans="1:6" ht="16" x14ac:dyDescent="0.2">
      <c r="A61" s="1" t="s">
        <v>95</v>
      </c>
      <c r="B61" s="6" t="s">
        <v>96</v>
      </c>
      <c r="C61" s="6"/>
      <c r="D61" s="10">
        <f>D62</f>
        <v>0</v>
      </c>
      <c r="E61" s="11"/>
      <c r="F61" s="10">
        <f>F62</f>
        <v>6082.2</v>
      </c>
    </row>
    <row r="62" spans="1:6" ht="16" hidden="1" outlineLevel="1" x14ac:dyDescent="0.2">
      <c r="A62" s="1" t="s">
        <v>97</v>
      </c>
      <c r="B62" s="12" t="s">
        <v>98</v>
      </c>
      <c r="C62" s="6"/>
      <c r="D62" s="10">
        <f>D63+D64</f>
        <v>0</v>
      </c>
      <c r="E62" s="11"/>
      <c r="F62" s="10">
        <f>F63+F64</f>
        <v>6082.2</v>
      </c>
    </row>
    <row r="63" spans="1:6" ht="16" hidden="1" outlineLevel="1" x14ac:dyDescent="0.2">
      <c r="A63" s="1" t="s">
        <v>99</v>
      </c>
      <c r="B63" s="12" t="s">
        <v>33</v>
      </c>
      <c r="C63" s="6"/>
      <c r="D63" s="10"/>
      <c r="E63" s="11"/>
      <c r="F63" s="10"/>
    </row>
    <row r="64" spans="1:6" ht="16" hidden="1" outlineLevel="1" x14ac:dyDescent="0.2">
      <c r="A64" s="1" t="s">
        <v>100</v>
      </c>
      <c r="B64" s="12" t="s">
        <v>35</v>
      </c>
      <c r="C64" s="6"/>
      <c r="D64" s="10"/>
      <c r="E64" s="11"/>
      <c r="F64" s="10">
        <v>6082.2</v>
      </c>
    </row>
    <row r="65" spans="1:6" ht="16" collapsed="1" x14ac:dyDescent="0.2">
      <c r="A65" s="1"/>
      <c r="B65" s="12"/>
      <c r="C65" s="6"/>
      <c r="D65" s="19"/>
      <c r="E65" s="11"/>
      <c r="F65" s="19"/>
    </row>
    <row r="66" spans="1:6" ht="16" x14ac:dyDescent="0.2">
      <c r="A66" s="1"/>
      <c r="B66" s="12"/>
      <c r="C66" s="6"/>
      <c r="D66" s="10">
        <f>D61</f>
        <v>0</v>
      </c>
      <c r="E66" s="11"/>
      <c r="F66" s="10">
        <f>F61</f>
        <v>6082.2</v>
      </c>
    </row>
    <row r="67" spans="1:6" ht="16" x14ac:dyDescent="0.2">
      <c r="A67" s="1"/>
      <c r="B67" s="8" t="s">
        <v>101</v>
      </c>
      <c r="C67" s="9"/>
      <c r="D67" s="3"/>
      <c r="E67" s="4"/>
      <c r="F67" s="3"/>
    </row>
    <row r="68" spans="1:6" ht="16" x14ac:dyDescent="0.2">
      <c r="A68" s="1" t="s">
        <v>102</v>
      </c>
      <c r="B68" s="6" t="s">
        <v>103</v>
      </c>
      <c r="C68" s="6"/>
      <c r="D68" s="10"/>
      <c r="E68" s="11"/>
      <c r="F68" s="10"/>
    </row>
    <row r="69" spans="1:6" ht="16" x14ac:dyDescent="0.2">
      <c r="A69" s="1" t="s">
        <v>104</v>
      </c>
      <c r="B69" s="6" t="s">
        <v>105</v>
      </c>
      <c r="C69" s="6"/>
      <c r="D69" s="10"/>
      <c r="E69" s="11"/>
      <c r="F69" s="10">
        <v>646.99</v>
      </c>
    </row>
    <row r="70" spans="1:6" ht="16" x14ac:dyDescent="0.2">
      <c r="A70" s="1" t="s">
        <v>106</v>
      </c>
      <c r="B70" s="6" t="s">
        <v>107</v>
      </c>
      <c r="C70" s="6"/>
      <c r="D70" s="13"/>
      <c r="E70" s="11"/>
      <c r="F70" s="10"/>
    </row>
    <row r="71" spans="1:6" ht="16" hidden="1" outlineLevel="1" x14ac:dyDescent="0.2">
      <c r="A71" s="1" t="s">
        <v>108</v>
      </c>
      <c r="B71" s="6" t="s">
        <v>109</v>
      </c>
      <c r="C71" s="6"/>
      <c r="D71" s="10"/>
      <c r="E71" s="11"/>
      <c r="F71" s="10"/>
    </row>
    <row r="72" spans="1:6" ht="16" hidden="1" outlineLevel="2" x14ac:dyDescent="0.2">
      <c r="A72" s="1" t="s">
        <v>110</v>
      </c>
      <c r="B72" s="12" t="s">
        <v>111</v>
      </c>
      <c r="C72" s="6"/>
      <c r="D72" s="33"/>
      <c r="E72" s="14"/>
      <c r="F72" s="13"/>
    </row>
    <row r="73" spans="1:6" ht="16" hidden="1" outlineLevel="2" x14ac:dyDescent="0.2">
      <c r="A73" s="1" t="s">
        <v>112</v>
      </c>
      <c r="B73" s="12" t="s">
        <v>113</v>
      </c>
      <c r="C73" s="6"/>
      <c r="D73" s="13"/>
      <c r="E73" s="14"/>
      <c r="F73" s="13"/>
    </row>
    <row r="74" spans="1:6" ht="16" hidden="1" outlineLevel="2" x14ac:dyDescent="0.2">
      <c r="A74" s="1" t="s">
        <v>114</v>
      </c>
      <c r="B74" s="12" t="s">
        <v>115</v>
      </c>
      <c r="C74" s="6"/>
      <c r="D74" s="10"/>
      <c r="E74" s="11"/>
      <c r="F74" s="10"/>
    </row>
    <row r="75" spans="1:6" ht="16" hidden="1" outlineLevel="2" x14ac:dyDescent="0.2">
      <c r="A75" s="1" t="s">
        <v>116</v>
      </c>
      <c r="B75" s="12" t="s">
        <v>117</v>
      </c>
      <c r="C75" s="6"/>
      <c r="D75" s="10"/>
      <c r="E75" s="11"/>
      <c r="F75" s="10"/>
    </row>
    <row r="76" spans="1:6" ht="16" hidden="1" outlineLevel="2" x14ac:dyDescent="0.2">
      <c r="A76" s="1" t="s">
        <v>116</v>
      </c>
      <c r="B76" s="12" t="s">
        <v>118</v>
      </c>
      <c r="C76" s="6"/>
      <c r="D76" s="13"/>
      <c r="E76" s="11"/>
      <c r="F76" s="13"/>
    </row>
    <row r="77" spans="1:6" ht="16" hidden="1" outlineLevel="2" x14ac:dyDescent="0.2">
      <c r="A77" s="1" t="s">
        <v>116</v>
      </c>
      <c r="B77" s="12" t="s">
        <v>119</v>
      </c>
      <c r="C77" s="6"/>
      <c r="D77" s="13"/>
      <c r="E77" s="11"/>
      <c r="F77" s="13"/>
    </row>
    <row r="78" spans="1:6" ht="16" hidden="1" outlineLevel="2" x14ac:dyDescent="0.2">
      <c r="A78" s="1" t="s">
        <v>116</v>
      </c>
      <c r="B78" s="12" t="s">
        <v>120</v>
      </c>
      <c r="C78" s="6"/>
      <c r="D78" s="13"/>
      <c r="E78" s="11"/>
      <c r="F78" s="13"/>
    </row>
    <row r="79" spans="1:6" ht="16" hidden="1" outlineLevel="2" x14ac:dyDescent="0.2">
      <c r="A79" s="1" t="s">
        <v>116</v>
      </c>
      <c r="B79" s="12" t="s">
        <v>121</v>
      </c>
      <c r="C79" s="6"/>
      <c r="D79" s="13"/>
      <c r="E79" s="11"/>
      <c r="F79" s="13"/>
    </row>
    <row r="80" spans="1:6" ht="16" hidden="1" outlineLevel="1" x14ac:dyDescent="0.2">
      <c r="A80" s="1" t="s">
        <v>122</v>
      </c>
      <c r="B80" s="6" t="s">
        <v>123</v>
      </c>
      <c r="C80" s="6"/>
      <c r="D80" s="13"/>
      <c r="E80" s="11"/>
      <c r="F80" s="10"/>
    </row>
    <row r="81" spans="1:6" ht="16" hidden="1" outlineLevel="1" x14ac:dyDescent="0.2">
      <c r="A81" s="1" t="s">
        <v>124</v>
      </c>
      <c r="B81" s="6" t="s">
        <v>125</v>
      </c>
      <c r="C81" s="6"/>
      <c r="D81" s="10"/>
      <c r="E81" s="11"/>
      <c r="F81" s="10"/>
    </row>
    <row r="82" spans="1:6" ht="16" collapsed="1" x14ac:dyDescent="0.2">
      <c r="A82" s="1" t="s">
        <v>126</v>
      </c>
      <c r="B82" s="6" t="s">
        <v>127</v>
      </c>
      <c r="C82" s="6"/>
      <c r="D82" s="10"/>
      <c r="E82" s="11"/>
      <c r="F82" s="10">
        <f>SUM(F83:F85)</f>
        <v>300</v>
      </c>
    </row>
    <row r="83" spans="1:6" ht="16" hidden="1" outlineLevel="1" x14ac:dyDescent="0.2">
      <c r="A83" s="1" t="s">
        <v>128</v>
      </c>
      <c r="B83" s="12" t="s">
        <v>129</v>
      </c>
      <c r="C83" s="6"/>
      <c r="D83" s="10"/>
      <c r="E83" s="11"/>
      <c r="F83" s="13">
        <v>300</v>
      </c>
    </row>
    <row r="84" spans="1:6" ht="16" hidden="1" outlineLevel="1" x14ac:dyDescent="0.2">
      <c r="A84" s="1" t="s">
        <v>128</v>
      </c>
      <c r="B84" s="12" t="s">
        <v>130</v>
      </c>
      <c r="C84" s="6"/>
      <c r="D84" s="10"/>
      <c r="E84" s="11"/>
      <c r="F84" s="10"/>
    </row>
    <row r="85" spans="1:6" ht="16" hidden="1" outlineLevel="1" x14ac:dyDescent="0.2">
      <c r="A85" s="1" t="s">
        <v>128</v>
      </c>
      <c r="B85" s="12" t="s">
        <v>131</v>
      </c>
      <c r="C85" s="6"/>
      <c r="D85" s="10"/>
      <c r="E85" s="11"/>
      <c r="F85" s="10"/>
    </row>
    <row r="86" spans="1:6" ht="16" collapsed="1" x14ac:dyDescent="0.2">
      <c r="A86" s="1" t="s">
        <v>132</v>
      </c>
      <c r="B86" s="6" t="s">
        <v>133</v>
      </c>
      <c r="C86" s="6"/>
      <c r="D86" s="10"/>
      <c r="E86" s="11"/>
      <c r="F86" s="10"/>
    </row>
    <row r="87" spans="1:6" ht="16" hidden="1" outlineLevel="1" x14ac:dyDescent="0.2">
      <c r="A87" s="1" t="s">
        <v>134</v>
      </c>
      <c r="B87" s="12" t="s">
        <v>135</v>
      </c>
      <c r="C87" s="6"/>
      <c r="D87" s="10"/>
      <c r="E87" s="11"/>
      <c r="F87" s="10"/>
    </row>
    <row r="88" spans="1:6" ht="16" collapsed="1" x14ac:dyDescent="0.2">
      <c r="A88" s="1" t="s">
        <v>136</v>
      </c>
      <c r="B88" s="6" t="s">
        <v>137</v>
      </c>
      <c r="C88" s="6"/>
      <c r="D88" s="19"/>
      <c r="E88" s="11"/>
      <c r="F88" s="19">
        <v>2723305.2</v>
      </c>
    </row>
    <row r="89" spans="1:6" ht="16" x14ac:dyDescent="0.2">
      <c r="A89" s="1"/>
      <c r="B89" s="6"/>
      <c r="C89" s="6"/>
      <c r="D89" s="10">
        <f>D68+D70+D82+D86+D88</f>
        <v>0</v>
      </c>
      <c r="E89" s="11"/>
      <c r="F89" s="10">
        <f>F68+F70+F82+F88+F69</f>
        <v>2724252.1900000004</v>
      </c>
    </row>
    <row r="90" spans="1:6" ht="17" thickBot="1" x14ac:dyDescent="0.25">
      <c r="A90" s="22"/>
      <c r="B90" s="9" t="s">
        <v>138</v>
      </c>
      <c r="C90" s="9"/>
      <c r="D90" s="23">
        <f>D89+D66</f>
        <v>0</v>
      </c>
      <c r="E90" s="24"/>
      <c r="F90" s="25">
        <f>F89+F66</f>
        <v>2730334.3900000006</v>
      </c>
    </row>
    <row r="91" spans="1:6" ht="16" thickTop="1" x14ac:dyDescent="0.2"/>
  </sheetData>
  <mergeCells count="3">
    <mergeCell ref="B1:F1"/>
    <mergeCell ref="B2:F2"/>
    <mergeCell ref="B4:F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opLeftCell="A5" workbookViewId="0">
      <selection activeCell="A4" sqref="A4"/>
    </sheetView>
  </sheetViews>
  <sheetFormatPr baseColWidth="10" defaultColWidth="8.83203125" defaultRowHeight="16" outlineLevelRow="1" x14ac:dyDescent="0.2"/>
  <cols>
    <col min="1" max="1" width="106.5" style="34" bestFit="1" customWidth="1"/>
    <col min="2" max="2" width="48.6640625" style="35" bestFit="1" customWidth="1"/>
    <col min="3" max="3" width="22.33203125" style="36" customWidth="1"/>
    <col min="4" max="4" width="22.33203125" style="37" customWidth="1"/>
    <col min="5" max="5" width="7.5" style="36" customWidth="1"/>
    <col min="6" max="6" width="22.33203125" style="36" customWidth="1"/>
    <col min="7" max="16384" width="8.83203125" style="34"/>
  </cols>
  <sheetData>
    <row r="1" spans="1:12" x14ac:dyDescent="0.2">
      <c r="A1" s="35" t="s">
        <v>0</v>
      </c>
      <c r="B1" s="83" t="s">
        <v>1</v>
      </c>
      <c r="C1" s="83"/>
      <c r="D1" s="83"/>
      <c r="E1" s="83"/>
      <c r="F1" s="83"/>
    </row>
    <row r="2" spans="1:12" x14ac:dyDescent="0.2">
      <c r="A2" s="35" t="s">
        <v>2</v>
      </c>
      <c r="B2" s="87" t="s">
        <v>3</v>
      </c>
      <c r="C2" s="87"/>
      <c r="D2" s="87"/>
      <c r="E2" s="87"/>
      <c r="F2" s="87"/>
    </row>
    <row r="3" spans="1:12" x14ac:dyDescent="0.2">
      <c r="A3" s="35"/>
      <c r="C3" s="35"/>
      <c r="D3" s="38"/>
      <c r="E3" s="39"/>
      <c r="F3" s="40"/>
    </row>
    <row r="4" spans="1:12" x14ac:dyDescent="0.2">
      <c r="A4" s="35" t="s">
        <v>282</v>
      </c>
      <c r="B4" s="84" t="s">
        <v>281</v>
      </c>
      <c r="C4" s="84"/>
      <c r="D4" s="84"/>
      <c r="E4" s="84"/>
      <c r="F4" s="84"/>
    </row>
    <row r="5" spans="1:12" x14ac:dyDescent="0.2">
      <c r="A5" s="35"/>
      <c r="C5" s="35"/>
      <c r="D5" s="38"/>
      <c r="E5" s="39"/>
      <c r="F5" s="40"/>
    </row>
    <row r="6" spans="1:12" x14ac:dyDescent="0.2">
      <c r="A6" s="35" t="s">
        <v>4</v>
      </c>
      <c r="C6" s="35"/>
      <c r="D6" s="41">
        <v>2016</v>
      </c>
      <c r="E6" s="42"/>
      <c r="F6" s="42">
        <v>2015</v>
      </c>
    </row>
    <row r="7" spans="1:12" x14ac:dyDescent="0.2">
      <c r="A7" s="35"/>
      <c r="B7" s="43"/>
      <c r="C7" s="43"/>
      <c r="D7" s="38" t="s">
        <v>5</v>
      </c>
      <c r="E7" s="40"/>
      <c r="F7" s="40" t="s">
        <v>5</v>
      </c>
    </row>
    <row r="8" spans="1:12" x14ac:dyDescent="0.2">
      <c r="A8" s="35" t="s">
        <v>238</v>
      </c>
      <c r="B8" s="44" t="s">
        <v>139</v>
      </c>
      <c r="C8" s="45"/>
      <c r="D8" s="46">
        <f>SUM(D10:D12)</f>
        <v>34190271.990000002</v>
      </c>
      <c r="E8" s="39"/>
      <c r="F8" s="40"/>
    </row>
    <row r="9" spans="1:12" x14ac:dyDescent="0.2">
      <c r="A9" s="35"/>
      <c r="B9" s="47"/>
      <c r="C9" s="45"/>
      <c r="D9" s="38"/>
      <c r="E9" s="39"/>
      <c r="F9" s="40"/>
    </row>
    <row r="10" spans="1:12" ht="15.75" hidden="1" customHeight="1" outlineLevel="1" x14ac:dyDescent="0.2">
      <c r="A10" s="48" t="s">
        <v>239</v>
      </c>
      <c r="B10" s="49" t="s">
        <v>140</v>
      </c>
      <c r="C10" s="45"/>
      <c r="D10" s="50">
        <v>34190271.990000002</v>
      </c>
      <c r="E10" s="51"/>
      <c r="F10" s="51"/>
      <c r="G10" s="85" t="s">
        <v>141</v>
      </c>
      <c r="H10" s="85"/>
      <c r="I10" s="85"/>
      <c r="J10" s="85"/>
      <c r="K10" s="85"/>
      <c r="L10" s="85"/>
    </row>
    <row r="11" spans="1:12" ht="15.75" hidden="1" customHeight="1" outlineLevel="1" x14ac:dyDescent="0.2">
      <c r="A11" s="48" t="s">
        <v>239</v>
      </c>
      <c r="B11" s="49" t="s">
        <v>142</v>
      </c>
      <c r="C11" s="43"/>
      <c r="D11" s="50"/>
      <c r="E11" s="51"/>
      <c r="F11" s="51"/>
      <c r="G11" s="85"/>
      <c r="H11" s="85"/>
      <c r="I11" s="85"/>
      <c r="J11" s="85"/>
      <c r="K11" s="85"/>
      <c r="L11" s="85"/>
    </row>
    <row r="12" spans="1:12" ht="15.75" hidden="1" customHeight="1" outlineLevel="1" x14ac:dyDescent="0.2">
      <c r="A12" s="48" t="s">
        <v>239</v>
      </c>
      <c r="B12" s="49" t="s">
        <v>143</v>
      </c>
      <c r="C12" s="43"/>
      <c r="D12" s="53"/>
      <c r="E12" s="54"/>
      <c r="F12" s="51"/>
      <c r="G12" s="85"/>
      <c r="H12" s="85"/>
      <c r="I12" s="85"/>
      <c r="J12" s="85"/>
      <c r="K12" s="85"/>
      <c r="L12" s="85"/>
    </row>
    <row r="13" spans="1:12" ht="15.75" hidden="1" customHeight="1" outlineLevel="1" x14ac:dyDescent="0.2">
      <c r="A13" s="48"/>
      <c r="B13" s="49"/>
      <c r="C13" s="43"/>
      <c r="D13" s="53"/>
      <c r="E13" s="54"/>
      <c r="F13" s="51"/>
      <c r="G13" s="52"/>
      <c r="H13" s="52"/>
      <c r="I13" s="52"/>
      <c r="J13" s="52"/>
      <c r="K13" s="52"/>
      <c r="L13" s="52"/>
    </row>
    <row r="14" spans="1:12" ht="16.5" hidden="1" customHeight="1" outlineLevel="1" x14ac:dyDescent="0.2">
      <c r="A14" s="35" t="s">
        <v>144</v>
      </c>
      <c r="B14" s="45" t="s">
        <v>145</v>
      </c>
      <c r="C14" s="45"/>
      <c r="D14" s="55">
        <f>D16+D22</f>
        <v>31648808.48</v>
      </c>
      <c r="E14" s="51"/>
      <c r="F14" s="51"/>
    </row>
    <row r="15" spans="1:12" collapsed="1" x14ac:dyDescent="0.2">
      <c r="A15" s="35"/>
      <c r="B15" s="43"/>
      <c r="C15" s="45"/>
      <c r="D15" s="56"/>
      <c r="E15" s="51"/>
      <c r="F15" s="51"/>
    </row>
    <row r="16" spans="1:12" x14ac:dyDescent="0.2">
      <c r="A16" s="57" t="s">
        <v>240</v>
      </c>
      <c r="B16" s="43" t="s">
        <v>146</v>
      </c>
      <c r="C16" s="43"/>
      <c r="D16" s="58">
        <f>SUM(D17:D21)</f>
        <v>31583008.48</v>
      </c>
      <c r="E16" s="51"/>
      <c r="F16" s="51"/>
    </row>
    <row r="17" spans="1:12" ht="15.75" hidden="1" customHeight="1" outlineLevel="1" x14ac:dyDescent="0.2">
      <c r="A17" s="48" t="s">
        <v>241</v>
      </c>
      <c r="B17" s="49" t="s">
        <v>140</v>
      </c>
      <c r="C17" s="43"/>
      <c r="D17" s="50">
        <v>30470492.949999999</v>
      </c>
      <c r="E17" s="54"/>
      <c r="F17" s="54"/>
      <c r="G17" s="86" t="s">
        <v>141</v>
      </c>
      <c r="H17" s="86"/>
      <c r="I17" s="86"/>
      <c r="J17" s="86"/>
      <c r="K17" s="86"/>
      <c r="L17" s="86"/>
    </row>
    <row r="18" spans="1:12" ht="15.75" hidden="1" customHeight="1" outlineLevel="1" x14ac:dyDescent="0.2">
      <c r="A18" s="48" t="s">
        <v>241</v>
      </c>
      <c r="B18" s="49" t="s">
        <v>142</v>
      </c>
      <c r="C18" s="43"/>
      <c r="D18" s="50">
        <v>890415.53</v>
      </c>
      <c r="E18" s="54"/>
      <c r="F18" s="54"/>
      <c r="G18" s="86"/>
      <c r="H18" s="86"/>
      <c r="I18" s="86"/>
      <c r="J18" s="86"/>
      <c r="K18" s="86"/>
      <c r="L18" s="86"/>
    </row>
    <row r="19" spans="1:12" ht="15.75" hidden="1" customHeight="1" outlineLevel="1" x14ac:dyDescent="0.2">
      <c r="A19" s="48" t="s">
        <v>241</v>
      </c>
      <c r="B19" s="49" t="s">
        <v>147</v>
      </c>
      <c r="C19" s="43"/>
      <c r="D19" s="50">
        <v>222100</v>
      </c>
      <c r="E19" s="54"/>
      <c r="F19" s="54"/>
      <c r="G19" s="86"/>
      <c r="H19" s="86"/>
      <c r="I19" s="86"/>
      <c r="J19" s="86"/>
      <c r="K19" s="86"/>
      <c r="L19" s="86"/>
    </row>
    <row r="20" spans="1:12" ht="15.75" hidden="1" customHeight="1" outlineLevel="1" x14ac:dyDescent="0.2">
      <c r="A20" s="48" t="s">
        <v>241</v>
      </c>
      <c r="B20" s="49" t="s">
        <v>148</v>
      </c>
      <c r="C20" s="43"/>
      <c r="D20" s="50"/>
      <c r="E20" s="54"/>
      <c r="F20" s="54"/>
      <c r="G20" s="86"/>
      <c r="H20" s="86"/>
      <c r="I20" s="86"/>
      <c r="J20" s="86"/>
      <c r="K20" s="86"/>
      <c r="L20" s="86"/>
    </row>
    <row r="21" spans="1:12" ht="15.75" hidden="1" customHeight="1" outlineLevel="1" x14ac:dyDescent="0.2">
      <c r="A21" s="48" t="s">
        <v>241</v>
      </c>
      <c r="B21" s="49" t="s">
        <v>149</v>
      </c>
      <c r="C21" s="43"/>
      <c r="D21" s="53"/>
      <c r="E21" s="54"/>
      <c r="F21" s="54"/>
      <c r="G21" s="86"/>
      <c r="H21" s="86"/>
      <c r="I21" s="86"/>
      <c r="J21" s="86"/>
      <c r="K21" s="86"/>
      <c r="L21" s="86"/>
    </row>
    <row r="22" spans="1:12" ht="15.75" hidden="1" customHeight="1" outlineLevel="1" x14ac:dyDescent="0.2">
      <c r="A22" s="57" t="s">
        <v>242</v>
      </c>
      <c r="B22" s="43" t="s">
        <v>150</v>
      </c>
      <c r="C22" s="43"/>
      <c r="D22" s="50">
        <v>65800</v>
      </c>
      <c r="E22" s="54"/>
      <c r="F22" s="54"/>
    </row>
    <row r="23" spans="1:12" ht="15.75" hidden="1" customHeight="1" outlineLevel="1" x14ac:dyDescent="0.2">
      <c r="A23" s="48" t="s">
        <v>243</v>
      </c>
      <c r="B23" s="49"/>
      <c r="C23" s="43"/>
      <c r="D23" s="59"/>
      <c r="E23" s="54"/>
      <c r="F23" s="54"/>
    </row>
    <row r="24" spans="1:12" ht="15.75" hidden="1" customHeight="1" outlineLevel="1" x14ac:dyDescent="0.2">
      <c r="A24" s="48"/>
      <c r="B24" s="49"/>
      <c r="C24" s="43"/>
      <c r="D24" s="59"/>
      <c r="E24" s="54"/>
      <c r="F24" s="54"/>
    </row>
    <row r="25" spans="1:12" ht="15.75" hidden="1" customHeight="1" outlineLevel="1" x14ac:dyDescent="0.2">
      <c r="A25" s="35" t="s">
        <v>151</v>
      </c>
      <c r="B25" s="45" t="s">
        <v>152</v>
      </c>
      <c r="C25" s="45"/>
      <c r="D25" s="60">
        <f>D8-D14</f>
        <v>2541463.5100000016</v>
      </c>
      <c r="E25" s="54"/>
      <c r="F25" s="54"/>
    </row>
    <row r="26" spans="1:12" collapsed="1" x14ac:dyDescent="0.2">
      <c r="A26" s="35"/>
      <c r="B26" s="61"/>
      <c r="C26" s="45"/>
      <c r="D26" s="62"/>
      <c r="E26" s="54"/>
      <c r="F26" s="54"/>
    </row>
    <row r="27" spans="1:12" x14ac:dyDescent="0.2">
      <c r="A27" s="35" t="s">
        <v>153</v>
      </c>
      <c r="B27" s="45" t="s">
        <v>154</v>
      </c>
      <c r="C27" s="45"/>
      <c r="D27" s="55">
        <f>D29+D43+D56+D60+D66+D70+D77+D83+D93</f>
        <v>1120393.8500000001</v>
      </c>
      <c r="E27" s="54"/>
      <c r="F27" s="54"/>
    </row>
    <row r="28" spans="1:12" x14ac:dyDescent="0.2">
      <c r="A28" s="35"/>
      <c r="B28" s="43"/>
      <c r="C28" s="43"/>
      <c r="E28" s="54"/>
      <c r="F28" s="54"/>
    </row>
    <row r="29" spans="1:12" x14ac:dyDescent="0.2">
      <c r="A29" s="35" t="s">
        <v>155</v>
      </c>
      <c r="B29" s="43" t="s">
        <v>156</v>
      </c>
      <c r="C29" s="43"/>
      <c r="D29" s="59">
        <f>D30+D34+D37</f>
        <v>141280.32000000001</v>
      </c>
      <c r="E29" s="54"/>
      <c r="F29" s="54"/>
    </row>
    <row r="30" spans="1:12" x14ac:dyDescent="0.2">
      <c r="A30" s="35" t="s">
        <v>244</v>
      </c>
      <c r="B30" s="43" t="s">
        <v>157</v>
      </c>
      <c r="C30" s="43"/>
      <c r="D30" s="59">
        <f>SUM(D31:D33)</f>
        <v>141280.32000000001</v>
      </c>
      <c r="E30" s="54"/>
      <c r="F30" s="54"/>
    </row>
    <row r="31" spans="1:12" ht="15.75" hidden="1" customHeight="1" outlineLevel="1" x14ac:dyDescent="0.2">
      <c r="A31" s="35" t="s">
        <v>245</v>
      </c>
      <c r="B31" s="63" t="s">
        <v>158</v>
      </c>
      <c r="C31" s="43"/>
      <c r="D31" s="50"/>
      <c r="E31" s="54"/>
      <c r="F31" s="54"/>
    </row>
    <row r="32" spans="1:12" ht="15.75" hidden="1" customHeight="1" outlineLevel="1" x14ac:dyDescent="0.2">
      <c r="A32" s="35" t="s">
        <v>245</v>
      </c>
      <c r="B32" s="63" t="s">
        <v>159</v>
      </c>
      <c r="C32" s="45"/>
      <c r="D32" s="50">
        <v>127455</v>
      </c>
      <c r="E32" s="51"/>
      <c r="F32" s="51"/>
    </row>
    <row r="33" spans="1:6" ht="15.75" hidden="1" customHeight="1" outlineLevel="1" x14ac:dyDescent="0.2">
      <c r="A33" s="35"/>
      <c r="B33" s="64" t="s">
        <v>160</v>
      </c>
      <c r="C33" s="45"/>
      <c r="D33" s="50">
        <v>13825.32</v>
      </c>
      <c r="E33" s="51"/>
      <c r="F33" s="51"/>
    </row>
    <row r="34" spans="1:6" ht="15.75" hidden="1" customHeight="1" outlineLevel="1" x14ac:dyDescent="0.2">
      <c r="A34" s="35" t="s">
        <v>246</v>
      </c>
      <c r="B34" s="43" t="s">
        <v>161</v>
      </c>
      <c r="C34" s="43"/>
      <c r="D34" s="58">
        <f>SUM(D35:D36)</f>
        <v>0</v>
      </c>
      <c r="E34" s="51"/>
      <c r="F34" s="51"/>
    </row>
    <row r="35" spans="1:6" ht="15.75" hidden="1" customHeight="1" outlineLevel="1" x14ac:dyDescent="0.2">
      <c r="A35" s="35" t="s">
        <v>247</v>
      </c>
      <c r="B35" s="63" t="s">
        <v>162</v>
      </c>
      <c r="C35" s="43"/>
      <c r="D35" s="50"/>
      <c r="E35" s="51"/>
      <c r="F35" s="51"/>
    </row>
    <row r="36" spans="1:6" ht="15.75" hidden="1" customHeight="1" outlineLevel="1" x14ac:dyDescent="0.2">
      <c r="A36" s="35" t="s">
        <v>247</v>
      </c>
      <c r="B36" s="63" t="s">
        <v>163</v>
      </c>
      <c r="C36" s="45"/>
      <c r="D36" s="50"/>
      <c r="E36" s="51"/>
      <c r="F36" s="51"/>
    </row>
    <row r="37" spans="1:6" ht="15.75" hidden="1" customHeight="1" outlineLevel="1" x14ac:dyDescent="0.2">
      <c r="A37" s="35" t="s">
        <v>248</v>
      </c>
      <c r="B37" s="43" t="s">
        <v>164</v>
      </c>
      <c r="C37" s="43"/>
      <c r="D37" s="58">
        <f>SUM(D38:D41)</f>
        <v>0</v>
      </c>
      <c r="E37" s="51"/>
      <c r="F37" s="51"/>
    </row>
    <row r="38" spans="1:6" ht="15.75" hidden="1" customHeight="1" outlineLevel="1" x14ac:dyDescent="0.2">
      <c r="A38" s="35" t="s">
        <v>249</v>
      </c>
      <c r="B38" s="63" t="s">
        <v>165</v>
      </c>
      <c r="C38" s="43"/>
      <c r="D38" s="53"/>
      <c r="E38" s="51"/>
      <c r="F38" s="51"/>
    </row>
    <row r="39" spans="1:6" ht="15.75" hidden="1" customHeight="1" outlineLevel="1" x14ac:dyDescent="0.2">
      <c r="A39" s="35" t="s">
        <v>249</v>
      </c>
      <c r="B39" s="63" t="s">
        <v>166</v>
      </c>
      <c r="C39" s="43"/>
      <c r="D39" s="50"/>
      <c r="E39" s="51"/>
      <c r="F39" s="51"/>
    </row>
    <row r="40" spans="1:6" ht="15.75" hidden="1" customHeight="1" outlineLevel="1" x14ac:dyDescent="0.2">
      <c r="A40" s="35" t="s">
        <v>249</v>
      </c>
      <c r="B40" s="63" t="s">
        <v>167</v>
      </c>
      <c r="C40" s="45"/>
      <c r="D40" s="53"/>
      <c r="E40" s="39"/>
      <c r="F40" s="40"/>
    </row>
    <row r="41" spans="1:6" ht="15.75" hidden="1" customHeight="1" outlineLevel="1" x14ac:dyDescent="0.2">
      <c r="A41" s="35" t="s">
        <v>249</v>
      </c>
      <c r="B41" s="63" t="s">
        <v>168</v>
      </c>
      <c r="C41" s="43"/>
      <c r="D41" s="50"/>
      <c r="E41" s="51"/>
      <c r="F41" s="51"/>
    </row>
    <row r="42" spans="1:6" ht="15.75" hidden="1" customHeight="1" outlineLevel="1" x14ac:dyDescent="0.2">
      <c r="A42" s="35"/>
      <c r="B42" s="65"/>
      <c r="C42" s="43"/>
      <c r="D42" s="50"/>
      <c r="E42" s="51"/>
      <c r="F42" s="51"/>
    </row>
    <row r="43" spans="1:6" ht="15.75" hidden="1" customHeight="1" outlineLevel="1" x14ac:dyDescent="0.2">
      <c r="A43" s="35" t="s">
        <v>169</v>
      </c>
      <c r="B43" s="43" t="s">
        <v>170</v>
      </c>
      <c r="C43" s="43"/>
      <c r="D43" s="38">
        <f>D44+D48</f>
        <v>12667</v>
      </c>
      <c r="E43" s="51"/>
      <c r="F43" s="51"/>
    </row>
    <row r="44" spans="1:6" collapsed="1" x14ac:dyDescent="0.2">
      <c r="A44" s="35" t="s">
        <v>250</v>
      </c>
      <c r="B44" s="43" t="s">
        <v>171</v>
      </c>
      <c r="C44" s="43"/>
      <c r="D44" s="58">
        <f>SUM(D45:D47)</f>
        <v>11447</v>
      </c>
      <c r="E44" s="51"/>
      <c r="F44" s="51"/>
    </row>
    <row r="45" spans="1:6" ht="15.75" hidden="1" customHeight="1" outlineLevel="1" x14ac:dyDescent="0.2">
      <c r="A45" s="35" t="s">
        <v>251</v>
      </c>
      <c r="B45" s="63" t="s">
        <v>172</v>
      </c>
      <c r="C45" s="43"/>
      <c r="D45" s="53"/>
      <c r="E45" s="54"/>
      <c r="F45" s="51"/>
    </row>
    <row r="46" spans="1:6" ht="15.75" hidden="1" customHeight="1" outlineLevel="1" x14ac:dyDescent="0.2">
      <c r="A46" s="35" t="s">
        <v>251</v>
      </c>
      <c r="B46" s="63" t="s">
        <v>173</v>
      </c>
      <c r="C46" s="43"/>
      <c r="D46" s="50">
        <v>11149</v>
      </c>
      <c r="E46" s="54"/>
      <c r="F46" s="51"/>
    </row>
    <row r="47" spans="1:6" ht="15.75" hidden="1" customHeight="1" outlineLevel="1" x14ac:dyDescent="0.2">
      <c r="A47" s="35" t="s">
        <v>251</v>
      </c>
      <c r="B47" s="63" t="s">
        <v>174</v>
      </c>
      <c r="C47" s="43"/>
      <c r="D47" s="53">
        <v>298</v>
      </c>
      <c r="E47" s="54"/>
      <c r="F47" s="51"/>
    </row>
    <row r="48" spans="1:6" ht="15.75" hidden="1" customHeight="1" outlineLevel="1" x14ac:dyDescent="0.2">
      <c r="A48" s="35" t="s">
        <v>252</v>
      </c>
      <c r="B48" s="43" t="s">
        <v>175</v>
      </c>
      <c r="C48" s="43"/>
      <c r="D48" s="58">
        <f>SUM(D49:D54)</f>
        <v>1220</v>
      </c>
      <c r="E48" s="51"/>
      <c r="F48" s="34"/>
    </row>
    <row r="49" spans="1:6" ht="15.75" hidden="1" customHeight="1" outlineLevel="1" x14ac:dyDescent="0.2">
      <c r="A49" s="35" t="s">
        <v>253</v>
      </c>
      <c r="B49" s="63" t="s">
        <v>176</v>
      </c>
      <c r="C49" s="43"/>
      <c r="D49" s="53">
        <v>400</v>
      </c>
      <c r="E49" s="51"/>
      <c r="F49" s="34"/>
    </row>
    <row r="50" spans="1:6" ht="15.75" hidden="1" customHeight="1" outlineLevel="1" x14ac:dyDescent="0.2">
      <c r="A50" s="35" t="s">
        <v>253</v>
      </c>
      <c r="B50" s="63" t="s">
        <v>177</v>
      </c>
      <c r="C50" s="43"/>
      <c r="D50" s="53"/>
      <c r="E50" s="51"/>
      <c r="F50" s="51"/>
    </row>
    <row r="51" spans="1:6" ht="15.75" hidden="1" customHeight="1" outlineLevel="1" x14ac:dyDescent="0.2">
      <c r="A51" s="35" t="s">
        <v>253</v>
      </c>
      <c r="B51" s="63" t="s">
        <v>178</v>
      </c>
      <c r="C51" s="43"/>
      <c r="D51" s="53"/>
      <c r="E51" s="51"/>
      <c r="F51" s="51"/>
    </row>
    <row r="52" spans="1:6" ht="15.75" hidden="1" customHeight="1" outlineLevel="1" x14ac:dyDescent="0.2">
      <c r="A52" s="35" t="s">
        <v>253</v>
      </c>
      <c r="B52" s="63" t="s">
        <v>179</v>
      </c>
      <c r="C52" s="43"/>
      <c r="D52" s="53"/>
      <c r="E52" s="51"/>
      <c r="F52" s="51"/>
    </row>
    <row r="53" spans="1:6" ht="15.75" hidden="1" customHeight="1" outlineLevel="1" x14ac:dyDescent="0.2">
      <c r="A53" s="35" t="s">
        <v>253</v>
      </c>
      <c r="B53" s="63" t="s">
        <v>180</v>
      </c>
      <c r="C53" s="43"/>
      <c r="D53" s="53">
        <v>820</v>
      </c>
      <c r="E53" s="51"/>
      <c r="F53" s="51"/>
    </row>
    <row r="54" spans="1:6" ht="15.75" hidden="1" customHeight="1" outlineLevel="1" x14ac:dyDescent="0.2">
      <c r="A54" s="35" t="s">
        <v>253</v>
      </c>
      <c r="B54" s="63" t="s">
        <v>181</v>
      </c>
      <c r="C54" s="43"/>
      <c r="D54" s="50"/>
      <c r="E54" s="51"/>
      <c r="F54" s="51"/>
    </row>
    <row r="55" spans="1:6" ht="15.75" hidden="1" customHeight="1" outlineLevel="1" x14ac:dyDescent="0.2">
      <c r="A55" s="35"/>
      <c r="B55" s="49"/>
      <c r="C55" s="43"/>
      <c r="D55" s="58"/>
      <c r="E55" s="51"/>
      <c r="F55" s="51"/>
    </row>
    <row r="56" spans="1:6" ht="15.75" hidden="1" customHeight="1" outlineLevel="1" x14ac:dyDescent="0.2">
      <c r="A56" s="35" t="s">
        <v>254</v>
      </c>
      <c r="B56" s="43" t="s">
        <v>182</v>
      </c>
      <c r="C56" s="43"/>
      <c r="D56" s="58">
        <f>SUM(D57:D58)</f>
        <v>0</v>
      </c>
      <c r="E56" s="51"/>
      <c r="F56" s="51"/>
    </row>
    <row r="57" spans="1:6" collapsed="1" x14ac:dyDescent="0.2">
      <c r="A57" s="35" t="s">
        <v>255</v>
      </c>
      <c r="B57" s="63" t="s">
        <v>183</v>
      </c>
      <c r="C57" s="43"/>
      <c r="D57" s="50"/>
      <c r="E57" s="51"/>
      <c r="F57" s="51"/>
    </row>
    <row r="58" spans="1:6" ht="15.75" hidden="1" customHeight="1" outlineLevel="1" x14ac:dyDescent="0.2">
      <c r="A58" s="35" t="s">
        <v>255</v>
      </c>
      <c r="B58" s="63" t="s">
        <v>184</v>
      </c>
      <c r="C58" s="43"/>
      <c r="D58" s="50"/>
      <c r="E58" s="51"/>
      <c r="F58" s="51"/>
    </row>
    <row r="59" spans="1:6" ht="15.75" hidden="1" customHeight="1" outlineLevel="1" x14ac:dyDescent="0.2">
      <c r="A59" s="35"/>
      <c r="B59" s="49"/>
      <c r="C59" s="43"/>
      <c r="D59" s="58"/>
      <c r="E59" s="51"/>
      <c r="F59" s="51"/>
    </row>
    <row r="60" spans="1:6" ht="15.75" hidden="1" customHeight="1" outlineLevel="1" x14ac:dyDescent="0.2">
      <c r="A60" s="35" t="s">
        <v>256</v>
      </c>
      <c r="B60" s="43" t="s">
        <v>185</v>
      </c>
      <c r="C60" s="43"/>
      <c r="D60" s="58">
        <f>SUM(D61:D64)</f>
        <v>405</v>
      </c>
      <c r="E60" s="51"/>
      <c r="F60" s="51"/>
    </row>
    <row r="61" spans="1:6" collapsed="1" x14ac:dyDescent="0.2">
      <c r="A61" s="35" t="s">
        <v>257</v>
      </c>
      <c r="B61" s="63" t="s">
        <v>186</v>
      </c>
      <c r="C61" s="43"/>
      <c r="D61" s="50"/>
      <c r="E61" s="51"/>
      <c r="F61" s="51"/>
    </row>
    <row r="62" spans="1:6" ht="15.75" hidden="1" customHeight="1" outlineLevel="1" x14ac:dyDescent="0.2">
      <c r="A62" s="35" t="s">
        <v>257</v>
      </c>
      <c r="B62" s="63" t="s">
        <v>187</v>
      </c>
      <c r="C62" s="43"/>
      <c r="D62" s="53"/>
      <c r="E62" s="51"/>
      <c r="F62" s="51"/>
    </row>
    <row r="63" spans="1:6" ht="15.75" hidden="1" customHeight="1" outlineLevel="1" x14ac:dyDescent="0.2">
      <c r="A63" s="35" t="s">
        <v>257</v>
      </c>
      <c r="B63" s="63" t="s">
        <v>188</v>
      </c>
      <c r="C63" s="43"/>
      <c r="D63" s="50"/>
      <c r="E63" s="51"/>
      <c r="F63" s="51"/>
    </row>
    <row r="64" spans="1:6" ht="18" hidden="1" customHeight="1" outlineLevel="1" x14ac:dyDescent="0.2">
      <c r="A64" s="35" t="s">
        <v>257</v>
      </c>
      <c r="B64" s="63" t="s">
        <v>189</v>
      </c>
      <c r="C64" s="43"/>
      <c r="D64" s="50">
        <v>405</v>
      </c>
      <c r="E64" s="51"/>
      <c r="F64" s="51"/>
    </row>
    <row r="65" spans="1:6" ht="18" hidden="1" customHeight="1" outlineLevel="1" x14ac:dyDescent="0.2">
      <c r="A65" s="35"/>
      <c r="B65" s="43"/>
      <c r="C65" s="43"/>
      <c r="D65" s="59"/>
      <c r="E65" s="54"/>
      <c r="F65" s="51"/>
    </row>
    <row r="66" spans="1:6" ht="15.75" hidden="1" customHeight="1" outlineLevel="1" x14ac:dyDescent="0.2">
      <c r="A66" s="35" t="s">
        <v>258</v>
      </c>
      <c r="B66" s="43" t="s">
        <v>190</v>
      </c>
      <c r="C66" s="45"/>
      <c r="D66" s="66">
        <f>SUM(D67:D68)</f>
        <v>0</v>
      </c>
      <c r="E66" s="67"/>
      <c r="F66" s="68"/>
    </row>
    <row r="67" spans="1:6" collapsed="1" x14ac:dyDescent="0.2">
      <c r="A67" s="35" t="s">
        <v>259</v>
      </c>
      <c r="B67" s="63" t="s">
        <v>191</v>
      </c>
      <c r="C67" s="45"/>
      <c r="D67" s="50"/>
      <c r="E67" s="69"/>
      <c r="F67" s="70"/>
    </row>
    <row r="68" spans="1:6" ht="15.75" hidden="1" customHeight="1" outlineLevel="1" x14ac:dyDescent="0.2">
      <c r="A68" s="35" t="s">
        <v>259</v>
      </c>
      <c r="B68" s="63" t="s">
        <v>192</v>
      </c>
      <c r="C68" s="45"/>
      <c r="D68" s="50"/>
      <c r="E68" s="39"/>
      <c r="F68" s="40"/>
    </row>
    <row r="69" spans="1:6" ht="15.75" hidden="1" customHeight="1" outlineLevel="1" x14ac:dyDescent="0.2">
      <c r="A69" s="35"/>
      <c r="B69" s="43"/>
      <c r="C69" s="43"/>
      <c r="D69" s="58"/>
      <c r="E69" s="51"/>
      <c r="F69" s="51"/>
    </row>
    <row r="70" spans="1:6" ht="15.75" hidden="1" customHeight="1" outlineLevel="1" x14ac:dyDescent="0.2">
      <c r="A70" s="35" t="s">
        <v>260</v>
      </c>
      <c r="B70" s="43" t="s">
        <v>193</v>
      </c>
      <c r="C70" s="43"/>
      <c r="D70" s="58">
        <f>SUM(D71:D75)</f>
        <v>0</v>
      </c>
      <c r="E70" s="51"/>
      <c r="F70" s="40"/>
    </row>
    <row r="71" spans="1:6" collapsed="1" x14ac:dyDescent="0.2">
      <c r="A71" s="35" t="s">
        <v>261</v>
      </c>
      <c r="B71" s="63" t="s">
        <v>194</v>
      </c>
      <c r="C71" s="43"/>
      <c r="D71" s="53"/>
      <c r="E71" s="51"/>
      <c r="F71" s="51"/>
    </row>
    <row r="72" spans="1:6" ht="15.75" hidden="1" customHeight="1" outlineLevel="1" x14ac:dyDescent="0.2">
      <c r="A72" s="35" t="s">
        <v>261</v>
      </c>
      <c r="B72" s="63" t="s">
        <v>195</v>
      </c>
      <c r="C72" s="45"/>
      <c r="D72" s="50"/>
      <c r="E72" s="71"/>
      <c r="F72" s="72"/>
    </row>
    <row r="73" spans="1:6" ht="15.75" hidden="1" customHeight="1" outlineLevel="1" x14ac:dyDescent="0.2">
      <c r="A73" s="35" t="s">
        <v>261</v>
      </c>
      <c r="B73" s="63" t="s">
        <v>196</v>
      </c>
      <c r="C73" s="43"/>
      <c r="D73" s="53"/>
      <c r="E73" s="51"/>
      <c r="F73" s="51"/>
    </row>
    <row r="74" spans="1:6" ht="15.75" hidden="1" customHeight="1" outlineLevel="1" x14ac:dyDescent="0.2">
      <c r="A74" s="35" t="s">
        <v>261</v>
      </c>
      <c r="B74" s="63" t="s">
        <v>197</v>
      </c>
      <c r="C74" s="45"/>
      <c r="D74" s="50"/>
      <c r="E74" s="39"/>
      <c r="F74" s="40"/>
    </row>
    <row r="75" spans="1:6" ht="15.75" hidden="1" customHeight="1" outlineLevel="1" x14ac:dyDescent="0.2">
      <c r="A75" s="35" t="s">
        <v>261</v>
      </c>
      <c r="B75" s="63" t="s">
        <v>198</v>
      </c>
      <c r="C75" s="43"/>
      <c r="D75" s="53"/>
      <c r="E75" s="51"/>
      <c r="F75" s="51"/>
    </row>
    <row r="76" spans="1:6" ht="15.75" hidden="1" customHeight="1" outlineLevel="1" x14ac:dyDescent="0.2">
      <c r="A76" s="35"/>
      <c r="B76" s="49"/>
      <c r="C76" s="43"/>
      <c r="D76" s="58"/>
      <c r="E76" s="51"/>
      <c r="F76" s="51"/>
    </row>
    <row r="77" spans="1:6" ht="15.75" hidden="1" customHeight="1" outlineLevel="1" x14ac:dyDescent="0.2">
      <c r="A77" s="35" t="s">
        <v>262</v>
      </c>
      <c r="B77" s="43" t="s">
        <v>199</v>
      </c>
      <c r="C77" s="43"/>
      <c r="D77" s="58">
        <f>SUM(D78:D81)</f>
        <v>40205.96</v>
      </c>
      <c r="E77" s="51"/>
      <c r="F77" s="51"/>
    </row>
    <row r="78" spans="1:6" collapsed="1" x14ac:dyDescent="0.2">
      <c r="A78" s="35" t="s">
        <v>263</v>
      </c>
      <c r="B78" s="63" t="s">
        <v>200</v>
      </c>
      <c r="C78" s="43"/>
      <c r="D78" s="50">
        <v>2083</v>
      </c>
      <c r="E78" s="51"/>
      <c r="F78" s="51"/>
    </row>
    <row r="79" spans="1:6" ht="15.75" hidden="1" customHeight="1" outlineLevel="1" x14ac:dyDescent="0.2">
      <c r="A79" s="35" t="s">
        <v>263</v>
      </c>
      <c r="B79" s="63" t="s">
        <v>201</v>
      </c>
      <c r="C79" s="43"/>
      <c r="D79" s="50">
        <v>14039.37</v>
      </c>
      <c r="E79" s="51"/>
      <c r="F79" s="51"/>
    </row>
    <row r="80" spans="1:6" ht="15.75" hidden="1" customHeight="1" outlineLevel="1" x14ac:dyDescent="0.2">
      <c r="A80" s="35" t="s">
        <v>263</v>
      </c>
      <c r="B80" s="63" t="s">
        <v>202</v>
      </c>
      <c r="C80" s="43"/>
      <c r="D80" s="50">
        <v>16583.59</v>
      </c>
      <c r="E80" s="51"/>
      <c r="F80" s="51"/>
    </row>
    <row r="81" spans="1:6" ht="15.75" hidden="1" customHeight="1" outlineLevel="1" x14ac:dyDescent="0.2">
      <c r="A81" s="35" t="s">
        <v>263</v>
      </c>
      <c r="B81" s="63" t="s">
        <v>198</v>
      </c>
      <c r="C81" s="43"/>
      <c r="D81" s="50">
        <v>7500</v>
      </c>
      <c r="E81" s="51"/>
      <c r="F81" s="51"/>
    </row>
    <row r="82" spans="1:6" ht="15.75" hidden="1" customHeight="1" outlineLevel="1" x14ac:dyDescent="0.2">
      <c r="A82" s="35"/>
      <c r="B82" s="49"/>
      <c r="C82" s="43"/>
      <c r="D82" s="58"/>
      <c r="E82" s="51"/>
      <c r="F82" s="51"/>
    </row>
    <row r="83" spans="1:6" ht="15.75" hidden="1" customHeight="1" outlineLevel="1" x14ac:dyDescent="0.2">
      <c r="A83" s="35" t="s">
        <v>264</v>
      </c>
      <c r="B83" s="47" t="s">
        <v>203</v>
      </c>
      <c r="C83" s="45"/>
      <c r="D83" s="38">
        <f>SUM(D84:D91)</f>
        <v>925835.57000000007</v>
      </c>
      <c r="E83" s="39"/>
      <c r="F83" s="40"/>
    </row>
    <row r="84" spans="1:6" collapsed="1" x14ac:dyDescent="0.2">
      <c r="A84" s="35" t="s">
        <v>265</v>
      </c>
      <c r="B84" s="63" t="s">
        <v>203</v>
      </c>
      <c r="C84" s="43"/>
      <c r="D84" s="50">
        <v>10955</v>
      </c>
      <c r="E84" s="51"/>
      <c r="F84" s="51"/>
    </row>
    <row r="85" spans="1:6" ht="15.75" hidden="1" customHeight="1" outlineLevel="1" x14ac:dyDescent="0.2">
      <c r="A85" s="35" t="s">
        <v>265</v>
      </c>
      <c r="B85" s="63" t="s">
        <v>204</v>
      </c>
      <c r="C85" s="43"/>
      <c r="D85" s="50"/>
      <c r="E85" s="51"/>
      <c r="F85" s="51"/>
    </row>
    <row r="86" spans="1:6" ht="15.75" hidden="1" customHeight="1" outlineLevel="1" x14ac:dyDescent="0.2">
      <c r="A86" s="35" t="s">
        <v>265</v>
      </c>
      <c r="B86" s="63" t="s">
        <v>205</v>
      </c>
      <c r="C86" s="43"/>
      <c r="D86" s="50">
        <v>5499</v>
      </c>
      <c r="E86" s="51"/>
      <c r="F86" s="51"/>
    </row>
    <row r="87" spans="1:6" ht="15.75" hidden="1" customHeight="1" outlineLevel="1" x14ac:dyDescent="0.2">
      <c r="A87" s="35" t="s">
        <v>265</v>
      </c>
      <c r="B87" s="63" t="s">
        <v>206</v>
      </c>
      <c r="C87" s="43"/>
      <c r="D87" s="50">
        <v>5000</v>
      </c>
      <c r="E87" s="51"/>
      <c r="F87" s="51"/>
    </row>
    <row r="88" spans="1:6" ht="15.75" hidden="1" customHeight="1" outlineLevel="1" x14ac:dyDescent="0.2">
      <c r="A88" s="35" t="s">
        <v>265</v>
      </c>
      <c r="B88" s="63" t="s">
        <v>207</v>
      </c>
      <c r="C88" s="43"/>
      <c r="D88" s="50">
        <v>21923.42</v>
      </c>
      <c r="E88" s="51"/>
      <c r="F88" s="51"/>
    </row>
    <row r="89" spans="1:6" ht="15.75" hidden="1" customHeight="1" outlineLevel="1" x14ac:dyDescent="0.2">
      <c r="A89" s="35" t="s">
        <v>265</v>
      </c>
      <c r="B89" s="63" t="s">
        <v>198</v>
      </c>
      <c r="C89" s="43"/>
      <c r="D89" s="50">
        <v>90287.46</v>
      </c>
      <c r="E89" s="51"/>
      <c r="F89" s="51"/>
    </row>
    <row r="90" spans="1:6" ht="15.75" hidden="1" customHeight="1" outlineLevel="1" x14ac:dyDescent="0.2">
      <c r="A90" s="35" t="s">
        <v>265</v>
      </c>
      <c r="B90" s="63" t="s">
        <v>208</v>
      </c>
      <c r="C90" s="43"/>
      <c r="D90" s="50">
        <v>34393.17</v>
      </c>
      <c r="E90" s="51"/>
      <c r="F90" s="51"/>
    </row>
    <row r="91" spans="1:6" ht="15.75" hidden="1" customHeight="1" outlineLevel="1" x14ac:dyDescent="0.2">
      <c r="A91" s="35" t="s">
        <v>265</v>
      </c>
      <c r="B91" s="63" t="s">
        <v>209</v>
      </c>
      <c r="C91" s="43"/>
      <c r="D91" s="50">
        <v>757777.52</v>
      </c>
      <c r="E91" s="51"/>
      <c r="F91" s="51"/>
    </row>
    <row r="92" spans="1:6" ht="15.75" hidden="1" customHeight="1" outlineLevel="1" x14ac:dyDescent="0.2">
      <c r="A92" s="35"/>
      <c r="B92" s="43"/>
      <c r="C92" s="43"/>
      <c r="D92" s="58"/>
      <c r="E92" s="51"/>
      <c r="F92" s="51"/>
    </row>
    <row r="93" spans="1:6" ht="15.75" hidden="1" customHeight="1" outlineLevel="1" x14ac:dyDescent="0.2">
      <c r="A93" s="35" t="s">
        <v>266</v>
      </c>
      <c r="B93" s="43" t="s">
        <v>210</v>
      </c>
      <c r="C93" s="43"/>
      <c r="D93" s="50"/>
      <c r="E93" s="54"/>
      <c r="F93" s="54"/>
    </row>
    <row r="94" spans="1:6" collapsed="1" x14ac:dyDescent="0.2">
      <c r="A94" s="35"/>
      <c r="B94" s="49"/>
      <c r="C94" s="43"/>
      <c r="D94" s="59"/>
      <c r="E94" s="54"/>
      <c r="F94" s="54"/>
    </row>
    <row r="95" spans="1:6" x14ac:dyDescent="0.2">
      <c r="A95" s="35" t="s">
        <v>211</v>
      </c>
      <c r="B95" s="45" t="s">
        <v>212</v>
      </c>
      <c r="C95" s="45"/>
      <c r="D95" s="55">
        <f>D101-D97</f>
        <v>95129.42</v>
      </c>
      <c r="E95" s="51"/>
      <c r="F95" s="51"/>
    </row>
    <row r="96" spans="1:6" x14ac:dyDescent="0.2">
      <c r="A96" s="35"/>
      <c r="B96" s="49"/>
      <c r="C96" s="43"/>
      <c r="D96" s="58"/>
      <c r="E96" s="51"/>
      <c r="F96" s="51"/>
    </row>
    <row r="97" spans="1:6" x14ac:dyDescent="0.2">
      <c r="A97" s="35" t="s">
        <v>213</v>
      </c>
      <c r="B97" s="43" t="s">
        <v>214</v>
      </c>
      <c r="C97" s="43"/>
      <c r="D97" s="73">
        <f>SUM(D98:D99)</f>
        <v>92609.71</v>
      </c>
      <c r="E97" s="51"/>
      <c r="F97" s="54"/>
    </row>
    <row r="98" spans="1:6" x14ac:dyDescent="0.2">
      <c r="A98" s="35" t="s">
        <v>267</v>
      </c>
      <c r="B98" s="49" t="s">
        <v>215</v>
      </c>
      <c r="C98" s="43"/>
      <c r="D98" s="50">
        <v>92609.71</v>
      </c>
      <c r="E98" s="51"/>
      <c r="F98" s="54"/>
    </row>
    <row r="99" spans="1:6" ht="15.75" hidden="1" customHeight="1" outlineLevel="1" x14ac:dyDescent="0.2">
      <c r="A99" s="35" t="s">
        <v>268</v>
      </c>
      <c r="B99" s="49" t="s">
        <v>216</v>
      </c>
      <c r="C99" s="43"/>
      <c r="D99" s="50"/>
      <c r="E99" s="51"/>
      <c r="F99" s="54"/>
    </row>
    <row r="100" spans="1:6" ht="15.75" hidden="1" customHeight="1" outlineLevel="1" x14ac:dyDescent="0.2">
      <c r="A100" s="35"/>
      <c r="B100" s="49"/>
      <c r="C100" s="43"/>
      <c r="D100" s="59"/>
      <c r="E100" s="51"/>
      <c r="F100" s="54"/>
    </row>
    <row r="101" spans="1:6" ht="15.75" hidden="1" customHeight="1" outlineLevel="1" x14ac:dyDescent="0.2">
      <c r="A101" s="35" t="s">
        <v>269</v>
      </c>
      <c r="B101" s="43" t="s">
        <v>217</v>
      </c>
      <c r="C101" s="43"/>
      <c r="D101" s="59">
        <f>SUM(D102:D105)</f>
        <v>187739.13</v>
      </c>
      <c r="E101" s="51"/>
      <c r="F101" s="51"/>
    </row>
    <row r="102" spans="1:6" collapsed="1" x14ac:dyDescent="0.2">
      <c r="A102" s="35" t="s">
        <v>270</v>
      </c>
      <c r="B102" s="49" t="s">
        <v>218</v>
      </c>
      <c r="C102" s="43"/>
      <c r="D102" s="50">
        <v>65.75</v>
      </c>
      <c r="E102" s="51"/>
      <c r="F102" s="51"/>
    </row>
    <row r="103" spans="1:6" ht="15.75" hidden="1" customHeight="1" outlineLevel="1" x14ac:dyDescent="0.2">
      <c r="A103" s="35" t="s">
        <v>271</v>
      </c>
      <c r="B103" s="49" t="s">
        <v>219</v>
      </c>
      <c r="C103" s="43"/>
      <c r="D103" s="50">
        <v>24213.9</v>
      </c>
      <c r="E103" s="51"/>
      <c r="F103" s="51"/>
    </row>
    <row r="104" spans="1:6" ht="15.75" hidden="1" customHeight="1" outlineLevel="1" x14ac:dyDescent="0.2">
      <c r="A104" s="35" t="s">
        <v>272</v>
      </c>
      <c r="B104" s="49" t="s">
        <v>220</v>
      </c>
      <c r="C104" s="43"/>
      <c r="D104" s="50"/>
      <c r="E104" s="51"/>
      <c r="F104" s="54"/>
    </row>
    <row r="105" spans="1:6" ht="15.75" hidden="1" customHeight="1" outlineLevel="1" x14ac:dyDescent="0.2">
      <c r="A105" s="35" t="s">
        <v>273</v>
      </c>
      <c r="B105" s="49" t="s">
        <v>274</v>
      </c>
      <c r="C105" s="43"/>
      <c r="D105" s="50">
        <v>163459.48000000001</v>
      </c>
      <c r="E105" s="51"/>
      <c r="F105" s="51"/>
    </row>
    <row r="106" spans="1:6" ht="15.75" hidden="1" customHeight="1" outlineLevel="1" x14ac:dyDescent="0.2">
      <c r="A106" s="74" t="s">
        <v>275</v>
      </c>
      <c r="B106" s="49" t="s">
        <v>221</v>
      </c>
      <c r="C106" s="43"/>
      <c r="D106" s="50"/>
      <c r="E106" s="51"/>
      <c r="F106" s="51"/>
    </row>
    <row r="107" spans="1:6" collapsed="1" x14ac:dyDescent="0.2">
      <c r="A107" s="35"/>
      <c r="B107" s="49"/>
      <c r="C107" s="43"/>
      <c r="D107" s="56"/>
      <c r="E107" s="51"/>
      <c r="F107" s="51"/>
    </row>
    <row r="108" spans="1:6" ht="17" thickBot="1" x14ac:dyDescent="0.25">
      <c r="A108" s="35" t="s">
        <v>276</v>
      </c>
      <c r="B108" s="45" t="s">
        <v>222</v>
      </c>
      <c r="C108" s="45"/>
      <c r="D108" s="75">
        <f>D25-D27-D95</f>
        <v>1325940.2400000016</v>
      </c>
      <c r="E108" s="51"/>
      <c r="F108" s="51"/>
    </row>
    <row r="109" spans="1:6" ht="17" thickTop="1" x14ac:dyDescent="0.2">
      <c r="A109" s="35"/>
      <c r="B109" s="49"/>
      <c r="C109" s="43"/>
      <c r="D109" s="58"/>
      <c r="E109" s="51"/>
      <c r="F109" s="51"/>
    </row>
    <row r="110" spans="1:6" x14ac:dyDescent="0.2">
      <c r="A110" s="35" t="s">
        <v>223</v>
      </c>
      <c r="B110" s="45" t="s">
        <v>224</v>
      </c>
      <c r="C110" s="43"/>
      <c r="D110" s="58">
        <f>D111+D112</f>
        <v>19556.920000000002</v>
      </c>
      <c r="E110" s="51"/>
      <c r="F110" s="51"/>
    </row>
    <row r="111" spans="1:6" x14ac:dyDescent="0.2">
      <c r="A111" s="35" t="s">
        <v>277</v>
      </c>
      <c r="B111" s="43" t="s">
        <v>225</v>
      </c>
      <c r="C111" s="43"/>
      <c r="D111" s="58"/>
      <c r="E111" s="51"/>
      <c r="F111" s="51"/>
    </row>
    <row r="112" spans="1:6" x14ac:dyDescent="0.2">
      <c r="A112" s="35" t="s">
        <v>278</v>
      </c>
      <c r="B112" s="43" t="s">
        <v>226</v>
      </c>
      <c r="C112" s="43"/>
      <c r="D112" s="58">
        <f>SUM(D113:D117)</f>
        <v>19556.920000000002</v>
      </c>
      <c r="E112" s="51"/>
      <c r="F112" s="51"/>
    </row>
    <row r="113" spans="1:6" ht="15.75" hidden="1" customHeight="1" outlineLevel="1" x14ac:dyDescent="0.2">
      <c r="A113" s="35" t="s">
        <v>279</v>
      </c>
      <c r="B113" s="76" t="s">
        <v>227</v>
      </c>
      <c r="C113" s="45"/>
      <c r="D113" s="50"/>
      <c r="E113" s="67"/>
      <c r="F113" s="68"/>
    </row>
    <row r="114" spans="1:6" ht="15.75" hidden="1" customHeight="1" outlineLevel="1" x14ac:dyDescent="0.2">
      <c r="A114" s="35" t="s">
        <v>279</v>
      </c>
      <c r="B114" s="76" t="s">
        <v>228</v>
      </c>
      <c r="D114" s="53"/>
    </row>
    <row r="115" spans="1:6" ht="15.75" hidden="1" customHeight="1" outlineLevel="1" x14ac:dyDescent="0.2">
      <c r="A115" s="35" t="s">
        <v>279</v>
      </c>
      <c r="B115" s="76" t="s">
        <v>229</v>
      </c>
      <c r="C115" s="35"/>
      <c r="D115" s="50">
        <v>1673.88</v>
      </c>
    </row>
    <row r="116" spans="1:6" ht="15.75" hidden="1" customHeight="1" outlineLevel="1" x14ac:dyDescent="0.2">
      <c r="A116" s="35" t="s">
        <v>279</v>
      </c>
      <c r="B116" s="76" t="s">
        <v>230</v>
      </c>
      <c r="C116" s="35"/>
      <c r="D116" s="50">
        <v>10047</v>
      </c>
    </row>
    <row r="117" spans="1:6" ht="15.75" hidden="1" customHeight="1" outlineLevel="1" x14ac:dyDescent="0.2">
      <c r="A117" s="35" t="s">
        <v>279</v>
      </c>
      <c r="B117" s="76" t="s">
        <v>231</v>
      </c>
      <c r="C117" s="35"/>
      <c r="D117" s="50">
        <v>7836.04</v>
      </c>
    </row>
    <row r="118" spans="1:6" collapsed="1" x14ac:dyDescent="0.2">
      <c r="D118" s="77"/>
    </row>
    <row r="119" spans="1:6" ht="17" thickBot="1" x14ac:dyDescent="0.25">
      <c r="A119" s="34" t="s">
        <v>280</v>
      </c>
      <c r="B119" s="78" t="s">
        <v>232</v>
      </c>
      <c r="D119" s="79">
        <f>D108-D110</f>
        <v>1306383.3200000017</v>
      </c>
    </row>
    <row r="120" spans="1:6" ht="17" thickTop="1" x14ac:dyDescent="0.2"/>
    <row r="121" spans="1:6" x14ac:dyDescent="0.2">
      <c r="D121" s="38">
        <f>D119-1164454.41</f>
        <v>141928.91000000178</v>
      </c>
    </row>
    <row r="122" spans="1:6" x14ac:dyDescent="0.2">
      <c r="D122" s="38"/>
    </row>
    <row r="124" spans="1:6" x14ac:dyDescent="0.2">
      <c r="D124" s="38"/>
    </row>
  </sheetData>
  <mergeCells count="5">
    <mergeCell ref="B1:F1"/>
    <mergeCell ref="B4:F4"/>
    <mergeCell ref="G10:L12"/>
    <mergeCell ref="G17:L2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E23" sqref="E23"/>
    </sheetView>
  </sheetViews>
  <sheetFormatPr baseColWidth="10" defaultColWidth="8.83203125" defaultRowHeight="15" x14ac:dyDescent="0.2"/>
  <sheetData>
    <row r="2" spans="1:1" x14ac:dyDescent="0.2">
      <c r="A2" t="s">
        <v>233</v>
      </c>
    </row>
    <row r="3" spans="1:1" x14ac:dyDescent="0.2">
      <c r="A3" t="s">
        <v>234</v>
      </c>
    </row>
    <row r="4" spans="1:1" x14ac:dyDescent="0.2">
      <c r="A4" t="s">
        <v>235</v>
      </c>
    </row>
    <row r="5" spans="1:1" x14ac:dyDescent="0.2">
      <c r="A5" t="s">
        <v>236</v>
      </c>
    </row>
    <row r="7" spans="1:1" x14ac:dyDescent="0.2">
      <c r="A7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BS</vt:lpstr>
      <vt:lpstr>PL</vt:lpstr>
      <vt:lpstr>Доп комментарии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2017-03-14T02:25:08Z</dcterms:modified>
</cp:coreProperties>
</file>