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72" windowWidth="15576" windowHeight="8268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Подпись">INDEX('[1]Лист 1'!$B$44:$B$46,MATCH('[1]Лист 1'!$L$39,'[1]Лист 1'!$C$44:$C$46,0))</definedName>
  </definedNames>
  <calcPr calcId="145621"/>
</workbook>
</file>

<file path=xl/calcChain.xml><?xml version="1.0" encoding="utf-8"?>
<calcChain xmlns="http://schemas.openxmlformats.org/spreadsheetml/2006/main">
  <c r="L38" i="1"/>
  <c r="P18"/>
  <c r="N18"/>
  <c r="O38" s="1"/>
  <c r="L11"/>
  <c r="I11"/>
  <c r="F11"/>
  <c r="H10"/>
</calcChain>
</file>

<file path=xl/sharedStrings.xml><?xml version="1.0" encoding="utf-8"?>
<sst xmlns="http://schemas.openxmlformats.org/spreadsheetml/2006/main" count="79" uniqueCount="62">
  <si>
    <t>ПРОТОКОЛ ПЕРВИЧНОЙ ПРИ ВЫПУСКЕ ИЗ ПРОИЗВОДСТВА ПОВЕРКИ №</t>
  </si>
  <si>
    <t>-</t>
  </si>
  <si>
    <r>
      <t xml:space="preserve">ПРЕОБРАЗОВАТЕЛЯ РАСХОДА ВИХРЕВОГО ЭЛЕКТРОМАГНИТНОГО </t>
    </r>
    <r>
      <rPr>
        <b/>
        <sz val="11"/>
        <rFont val="Times New Roman"/>
        <family val="1"/>
        <charset val="204"/>
      </rPr>
      <t>ВЭПС-Р</t>
    </r>
    <r>
      <rPr>
        <sz val="11"/>
        <rFont val="Times New Roman"/>
        <family val="1"/>
        <charset val="204"/>
      </rPr>
      <t xml:space="preserve"> МОДИФИКАЦИИ </t>
    </r>
    <r>
      <rPr>
        <b/>
        <sz val="11"/>
        <rFont val="Times New Roman"/>
        <family val="1"/>
        <charset val="204"/>
      </rPr>
      <t>ПБ2-01</t>
    </r>
  </si>
  <si>
    <r>
      <t xml:space="preserve">(Госреестр № </t>
    </r>
    <r>
      <rPr>
        <b/>
        <sz val="8"/>
        <rFont val="Times New Roman"/>
        <family val="1"/>
        <charset val="204"/>
      </rPr>
      <t>61872</t>
    </r>
    <r>
      <rPr>
        <sz val="8"/>
        <rFont val="Times New Roman"/>
        <family val="1"/>
        <charset val="204"/>
      </rPr>
      <t>-15, методика поверки 4213-037-12560879 МП)</t>
    </r>
  </si>
  <si>
    <t>Принадлежит:</t>
  </si>
  <si>
    <t>Место проведения поверки:</t>
  </si>
  <si>
    <t xml:space="preserve">  ЗАО "Промсервис", ИНН 7302005960, г.Димитровград, Мулловское шоссе, д. 41д</t>
  </si>
  <si>
    <t>Средства поверки</t>
  </si>
  <si>
    <t xml:space="preserve">  Эталон единицы расхода жидкости в диапазоне значений 0,005...400 м3/ч. Пределы основной относительной погрешности измерения объема 0,33%. Регистрационный № 3.2.ВЦС.0001.2013. Свидетельство об аттестации № 024-0001 действительно до 19.05.2017 г.</t>
  </si>
  <si>
    <t>Поверочная среда</t>
  </si>
  <si>
    <r>
      <t xml:space="preserve">  Вода, вязкость = 1,01*10</t>
    </r>
    <r>
      <rPr>
        <vertAlign val="superscript"/>
        <sz val="10"/>
        <rFont val="Times New Roman"/>
        <family val="1"/>
        <charset val="204"/>
      </rPr>
      <t>-6</t>
    </r>
    <r>
      <rPr>
        <sz val="10"/>
        <rFont val="Times New Roman"/>
        <family val="1"/>
        <charset val="204"/>
      </rPr>
      <t xml:space="preserve"> 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/с, температура</t>
    </r>
  </si>
  <si>
    <t>°С, давление 0,3 МПа</t>
  </si>
  <si>
    <t>Условия поверки</t>
  </si>
  <si>
    <t>Температура окр.воздуха</t>
  </si>
  <si>
    <t>°С, отн.влажность</t>
  </si>
  <si>
    <t>%, атмосферное давление</t>
  </si>
  <si>
    <t>Наименование операции</t>
  </si>
  <si>
    <t>Технические требования</t>
  </si>
  <si>
    <t>Заключение о соответствии</t>
  </si>
  <si>
    <t>1 Внешний осмотр</t>
  </si>
  <si>
    <t xml:space="preserve">Методика поверки п.7.1.1 </t>
  </si>
  <si>
    <t>соответствует</t>
  </si>
  <si>
    <t>2 Проверка на герметичность и прочность</t>
  </si>
  <si>
    <t>2.0 МПа</t>
  </si>
  <si>
    <t>3 Опробвание</t>
  </si>
  <si>
    <t>ВЭПС-Р работоспособен</t>
  </si>
  <si>
    <t xml:space="preserve">Заводской номер </t>
  </si>
  <si>
    <t>7204394</t>
  </si>
  <si>
    <t>Ду</t>
  </si>
  <si>
    <t>мм</t>
  </si>
  <si>
    <t>Диапазон расходов:</t>
  </si>
  <si>
    <r>
      <t>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</t>
    </r>
  </si>
  <si>
    <t>Вес выходных импульсов:</t>
  </si>
  <si>
    <t>по ненормированному выходу:</t>
  </si>
  <si>
    <t>к =</t>
  </si>
  <si>
    <r>
      <t>дм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/имп.</t>
    </r>
  </si>
  <si>
    <t>по нормированному выходу:</t>
  </si>
  <si>
    <r>
      <t>к</t>
    </r>
    <r>
      <rPr>
        <i/>
        <vertAlign val="subscript"/>
        <sz val="12"/>
        <rFont val="Times New Roman"/>
        <family val="1"/>
        <charset val="204"/>
      </rPr>
      <t>р</t>
    </r>
    <r>
      <rPr>
        <i/>
        <sz val="12"/>
        <rFont val="Times New Roman"/>
        <family val="1"/>
        <charset val="204"/>
      </rPr>
      <t xml:space="preserve"> =</t>
    </r>
  </si>
  <si>
    <t>Класс:</t>
  </si>
  <si>
    <t>4 Определение относительной погрешности преобразования объема и объемного расхода в выходные электрические сигналы</t>
  </si>
  <si>
    <t>Показания установки поверочной:</t>
  </si>
  <si>
    <t>Выход 1 (ненормированный)</t>
  </si>
  <si>
    <t>Выход 2 (нормированный)</t>
  </si>
  <si>
    <t>Пределы допускаемой относительной погрешности, %</t>
  </si>
  <si>
    <r>
      <t>Расход G, м</t>
    </r>
    <r>
      <rPr>
        <b/>
        <i/>
        <vertAlign val="superscript"/>
        <sz val="10"/>
        <rFont val="Times New Roman"/>
        <family val="1"/>
        <charset val="204"/>
      </rPr>
      <t>3</t>
    </r>
    <r>
      <rPr>
        <b/>
        <i/>
        <sz val="10"/>
        <rFont val="Times New Roman"/>
        <family val="1"/>
        <charset val="204"/>
      </rPr>
      <t>/ч</t>
    </r>
  </si>
  <si>
    <r>
      <t>Объем V</t>
    </r>
    <r>
      <rPr>
        <b/>
        <i/>
        <vertAlign val="superscript"/>
        <sz val="10"/>
        <rFont val="Times New Roman"/>
        <family val="1"/>
        <charset val="204"/>
      </rPr>
      <t>э</t>
    </r>
    <r>
      <rPr>
        <b/>
        <i/>
        <sz val="10"/>
        <rFont val="Times New Roman"/>
        <family val="1"/>
        <charset val="204"/>
      </rPr>
      <t>, дм</t>
    </r>
    <r>
      <rPr>
        <b/>
        <i/>
        <vertAlign val="superscript"/>
        <sz val="10"/>
        <rFont val="Times New Roman"/>
        <family val="1"/>
        <charset val="204"/>
      </rPr>
      <t>3</t>
    </r>
    <r>
      <rPr>
        <b/>
        <i/>
        <sz val="10"/>
        <rFont val="Times New Roman"/>
        <family val="1"/>
        <charset val="204"/>
      </rPr>
      <t xml:space="preserve"> </t>
    </r>
  </si>
  <si>
    <t>Время t, с</t>
  </si>
  <si>
    <t>Количество импульсов N</t>
  </si>
  <si>
    <r>
      <t>Вес импульсов к, дм</t>
    </r>
    <r>
      <rPr>
        <b/>
        <i/>
        <vertAlign val="superscript"/>
        <sz val="10"/>
        <rFont val="Times New Roman"/>
        <family val="1"/>
        <charset val="204"/>
      </rPr>
      <t>3</t>
    </r>
    <r>
      <rPr>
        <b/>
        <i/>
        <sz val="10"/>
        <rFont val="Times New Roman"/>
        <family val="1"/>
        <charset val="204"/>
      </rPr>
      <t>/имп.</t>
    </r>
  </si>
  <si>
    <r>
      <t>Объем V, дм</t>
    </r>
    <r>
      <rPr>
        <b/>
        <i/>
        <vertAlign val="superscript"/>
        <sz val="10"/>
        <rFont val="Times New Roman"/>
        <family val="1"/>
        <charset val="204"/>
      </rPr>
      <t>3</t>
    </r>
    <r>
      <rPr>
        <b/>
        <i/>
        <sz val="10"/>
        <rFont val="Times New Roman"/>
        <family val="1"/>
        <charset val="204"/>
      </rPr>
      <t xml:space="preserve"> </t>
    </r>
  </si>
  <si>
    <r>
      <t xml:space="preserve">Относительная погрешность         </t>
    </r>
    <r>
      <rPr>
        <b/>
        <sz val="10"/>
        <rFont val="Times New Roman"/>
        <family val="1"/>
        <charset val="204"/>
      </rPr>
      <t>d</t>
    </r>
    <r>
      <rPr>
        <b/>
        <i/>
        <sz val="10"/>
        <rFont val="Times New Roman"/>
        <family val="1"/>
        <charset val="204"/>
      </rPr>
      <t>, %</t>
    </r>
  </si>
  <si>
    <r>
      <t xml:space="preserve">Относительная погрешность         </t>
    </r>
    <r>
      <rPr>
        <b/>
        <sz val="10"/>
        <rFont val="Times New Roman"/>
        <family val="1"/>
        <charset val="204"/>
      </rPr>
      <t>d</t>
    </r>
    <r>
      <rPr>
        <b/>
        <vertAlign val="subscript"/>
        <sz val="10"/>
        <rFont val="Times New Roman"/>
        <family val="1"/>
        <charset val="204"/>
      </rPr>
      <t>н</t>
    </r>
    <r>
      <rPr>
        <b/>
        <i/>
        <sz val="10"/>
        <rFont val="Times New Roman"/>
        <family val="1"/>
        <charset val="204"/>
      </rPr>
      <t>, %</t>
    </r>
  </si>
  <si>
    <t>не измеряется
(не вычисляется)</t>
  </si>
  <si>
    <t>±</t>
  </si>
  <si>
    <t>Пределы относительной  погрешности преобразования объема и объемного расхода в выходные электрические сигналы:</t>
  </si>
  <si>
    <t>Заключение о пригодности ВЭПС-Р:</t>
  </si>
  <si>
    <t xml:space="preserve"> (годен, не годен).</t>
  </si>
  <si>
    <t>Поверитель:</t>
  </si>
  <si>
    <t>Дата поверки:</t>
  </si>
  <si>
    <t>Должность:</t>
  </si>
  <si>
    <t>кПа</t>
  </si>
  <si>
    <t>Годен</t>
  </si>
</sst>
</file>

<file path=xl/styles.xml><?xml version="1.0" encoding="utf-8"?>
<styleSheet xmlns="http://schemas.openxmlformats.org/spreadsheetml/2006/main">
  <numFmts count="7">
    <numFmt numFmtId="164" formatCode="000000"/>
    <numFmt numFmtId="165" formatCode="0.0"/>
    <numFmt numFmtId="166" formatCode="0.000000"/>
    <numFmt numFmtId="167" formatCode="0.00000"/>
    <numFmt numFmtId="168" formatCode="0.000"/>
    <numFmt numFmtId="169" formatCode="0.0000"/>
    <numFmt numFmtId="170" formatCode="0.0%"/>
  </numFmts>
  <fonts count="1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56"/>
      <name val="Times New Roman"/>
      <family val="1"/>
      <charset val="204"/>
    </font>
    <font>
      <i/>
      <sz val="12"/>
      <name val="Times New Roman"/>
      <family val="1"/>
      <charset val="204"/>
    </font>
    <font>
      <i/>
      <vertAlign val="subscript"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vertAlign val="superscript"/>
      <sz val="10"/>
      <name val="Times New Roman"/>
      <family val="1"/>
      <charset val="204"/>
    </font>
    <font>
      <b/>
      <vertAlign val="subscript"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Fill="1"/>
    <xf numFmtId="0" fontId="3" fillId="0" borderId="0" xfId="0" applyFont="1" applyFill="1" applyBorder="1"/>
    <xf numFmtId="0" fontId="2" fillId="0" borderId="2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7" xfId="0" applyFont="1" applyFill="1" applyBorder="1"/>
    <xf numFmtId="0" fontId="2" fillId="0" borderId="6" xfId="0" applyFont="1" applyFill="1" applyBorder="1"/>
    <xf numFmtId="0" fontId="2" fillId="0" borderId="4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10" fillId="0" borderId="0" xfId="0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165" fontId="9" fillId="0" borderId="1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right"/>
    </xf>
    <xf numFmtId="0" fontId="11" fillId="0" borderId="0" xfId="0" applyFont="1" applyFill="1" applyAlignment="1">
      <alignment horizontal="left" indent="5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/>
    <xf numFmtId="1" fontId="4" fillId="0" borderId="0" xfId="0" applyNumberFormat="1" applyFont="1" applyFill="1" applyBorder="1" applyAlignment="1" applyProtection="1">
      <alignment horizontal="left" vertical="center"/>
    </xf>
    <xf numFmtId="1" fontId="13" fillId="0" borderId="0" xfId="0" applyNumberFormat="1" applyFont="1" applyFill="1" applyBorder="1" applyAlignment="1" applyProtection="1">
      <alignment horizontal="center" vertical="center"/>
    </xf>
    <xf numFmtId="1" fontId="13" fillId="0" borderId="0" xfId="0" applyNumberFormat="1" applyFont="1" applyFill="1" applyBorder="1" applyAlignment="1" applyProtection="1">
      <alignment horizontal="center" vertical="center"/>
      <protection locked="0"/>
    </xf>
    <xf numFmtId="2" fontId="13" fillId="0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167" fontId="13" fillId="0" borderId="0" xfId="0" applyNumberFormat="1" applyFont="1" applyFill="1" applyBorder="1" applyAlignment="1">
      <alignment horizontal="center" vertical="center"/>
    </xf>
    <xf numFmtId="2" fontId="1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0" fontId="15" fillId="0" borderId="13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2" fontId="13" fillId="0" borderId="7" xfId="0" applyNumberFormat="1" applyFont="1" applyFill="1" applyBorder="1" applyAlignment="1">
      <alignment horizontal="right"/>
    </xf>
    <xf numFmtId="0" fontId="13" fillId="0" borderId="0" xfId="0" applyFont="1" applyFill="1"/>
    <xf numFmtId="2" fontId="13" fillId="0" borderId="34" xfId="0" applyNumberFormat="1" applyFont="1" applyFill="1" applyBorder="1" applyAlignment="1">
      <alignment horizontal="right"/>
    </xf>
    <xf numFmtId="2" fontId="13" fillId="0" borderId="47" xfId="0" applyNumberFormat="1" applyFont="1" applyFill="1" applyBorder="1" applyAlignment="1">
      <alignment horizontal="right"/>
    </xf>
    <xf numFmtId="2" fontId="13" fillId="0" borderId="49" xfId="0" applyNumberFormat="1" applyFont="1" applyFill="1" applyBorder="1" applyAlignment="1">
      <alignment horizontal="right"/>
    </xf>
    <xf numFmtId="2" fontId="13" fillId="0" borderId="38" xfId="0" applyNumberFormat="1" applyFont="1" applyFill="1" applyBorder="1" applyAlignment="1">
      <alignment horizontal="right"/>
    </xf>
    <xf numFmtId="2" fontId="13" fillId="0" borderId="0" xfId="0" applyNumberFormat="1" applyFont="1" applyFill="1" applyBorder="1" applyAlignment="1">
      <alignment horizontal="right"/>
    </xf>
    <xf numFmtId="2" fontId="13" fillId="0" borderId="42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 applyProtection="1">
      <alignment horizontal="center" vertical="center"/>
      <protection locked="0"/>
    </xf>
    <xf numFmtId="170" fontId="5" fillId="0" borderId="0" xfId="0" applyNumberFormat="1" applyFont="1" applyFill="1" applyBorder="1" applyAlignment="1" applyProtection="1">
      <alignment horizontal="left"/>
      <protection locked="0"/>
    </xf>
    <xf numFmtId="170" fontId="5" fillId="0" borderId="0" xfId="0" applyNumberFormat="1" applyFont="1" applyFill="1" applyBorder="1" applyAlignment="1" applyProtection="1">
      <protection locked="0"/>
    </xf>
    <xf numFmtId="170" fontId="5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Alignment="1">
      <alignment horizontal="center" vertical="center"/>
    </xf>
    <xf numFmtId="168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6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Fill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2" fillId="4" borderId="7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8" fontId="4" fillId="4" borderId="20" xfId="0" applyNumberFormat="1" applyFont="1" applyFill="1" applyBorder="1" applyAlignment="1">
      <alignment horizontal="center" vertical="center"/>
    </xf>
    <xf numFmtId="169" fontId="4" fillId="4" borderId="23" xfId="0" applyNumberFormat="1" applyFont="1" applyFill="1" applyBorder="1" applyAlignment="1" applyProtection="1">
      <alignment horizontal="center" vertical="center"/>
      <protection locked="0"/>
    </xf>
    <xf numFmtId="2" fontId="4" fillId="4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2" fontId="4" fillId="4" borderId="7" xfId="0" applyNumberFormat="1" applyFont="1" applyFill="1" applyBorder="1" applyAlignment="1">
      <alignment horizontal="center"/>
    </xf>
    <xf numFmtId="168" fontId="4" fillId="4" borderId="28" xfId="0" applyNumberFormat="1" applyFont="1" applyFill="1" applyBorder="1" applyAlignment="1">
      <alignment horizontal="center" vertical="center"/>
    </xf>
    <xf numFmtId="169" fontId="4" fillId="4" borderId="29" xfId="0" applyNumberFormat="1" applyFont="1" applyFill="1" applyBorder="1" applyAlignment="1" applyProtection="1">
      <alignment horizontal="center" vertical="center"/>
      <protection locked="0"/>
    </xf>
    <xf numFmtId="2" fontId="4" fillId="4" borderId="30" xfId="0" applyNumberFormat="1" applyFont="1" applyFill="1" applyBorder="1" applyAlignment="1" applyProtection="1">
      <alignment horizontal="center" vertical="center"/>
      <protection locked="0"/>
    </xf>
    <xf numFmtId="1" fontId="4" fillId="4" borderId="31" xfId="0" applyNumberFormat="1" applyFont="1" applyFill="1" applyBorder="1" applyAlignment="1" applyProtection="1">
      <alignment horizontal="center" vertical="center"/>
      <protection locked="0"/>
    </xf>
    <xf numFmtId="2" fontId="4" fillId="4" borderId="34" xfId="0" applyNumberFormat="1" applyFont="1" applyFill="1" applyBorder="1" applyAlignment="1">
      <alignment horizontal="center"/>
    </xf>
    <xf numFmtId="168" fontId="4" fillId="4" borderId="36" xfId="0" applyNumberFormat="1" applyFont="1" applyFill="1" applyBorder="1" applyAlignment="1">
      <alignment horizontal="center" vertical="center"/>
    </xf>
    <xf numFmtId="169" fontId="4" fillId="4" borderId="11" xfId="0" applyNumberFormat="1" applyFont="1" applyFill="1" applyBorder="1" applyAlignment="1" applyProtection="1">
      <alignment horizontal="center" vertical="center"/>
    </xf>
    <xf numFmtId="2" fontId="4" fillId="4" borderId="37" xfId="0" applyNumberFormat="1" applyFont="1" applyFill="1" applyBorder="1" applyAlignment="1" applyProtection="1">
      <alignment horizontal="center" vertical="center"/>
      <protection locked="0"/>
    </xf>
    <xf numFmtId="1" fontId="4" fillId="4" borderId="38" xfId="0" applyNumberFormat="1" applyFont="1" applyFill="1" applyBorder="1" applyAlignment="1" applyProtection="1">
      <alignment horizontal="center" vertical="center"/>
      <protection locked="0"/>
    </xf>
    <xf numFmtId="2" fontId="4" fillId="4" borderId="42" xfId="0" applyNumberFormat="1" applyFont="1" applyFill="1" applyBorder="1" applyAlignment="1">
      <alignment horizontal="center"/>
    </xf>
    <xf numFmtId="168" fontId="4" fillId="4" borderId="45" xfId="0" applyNumberFormat="1" applyFont="1" applyFill="1" applyBorder="1" applyAlignment="1">
      <alignment horizontal="center" vertical="center"/>
    </xf>
    <xf numFmtId="169" fontId="4" fillId="4" borderId="0" xfId="0" applyNumberFormat="1" applyFont="1" applyFill="1" applyBorder="1" applyAlignment="1" applyProtection="1">
      <alignment horizontal="center" vertical="center"/>
    </xf>
    <xf numFmtId="1" fontId="4" fillId="4" borderId="8" xfId="0" applyNumberFormat="1" applyFont="1" applyFill="1" applyBorder="1" applyAlignment="1" applyProtection="1">
      <alignment horizontal="center" vertical="center"/>
      <protection locked="0"/>
    </xf>
    <xf numFmtId="2" fontId="4" fillId="4" borderId="0" xfId="0" applyNumberFormat="1" applyFont="1" applyFill="1" applyBorder="1" applyAlignment="1">
      <alignment horizontal="center"/>
    </xf>
    <xf numFmtId="169" fontId="4" fillId="4" borderId="19" xfId="0" applyNumberFormat="1" applyFont="1" applyFill="1" applyBorder="1" applyAlignment="1" applyProtection="1">
      <alignment horizontal="center" vertical="center"/>
    </xf>
    <xf numFmtId="168" fontId="4" fillId="4" borderId="51" xfId="0" applyNumberFormat="1" applyFont="1" applyFill="1" applyBorder="1" applyAlignment="1">
      <alignment horizontal="center" vertical="center"/>
    </xf>
    <xf numFmtId="169" fontId="4" fillId="4" borderId="7" xfId="0" applyNumberFormat="1" applyFont="1" applyFill="1" applyBorder="1" applyAlignment="1" applyProtection="1">
      <alignment horizontal="center" vertical="center"/>
    </xf>
    <xf numFmtId="169" fontId="4" fillId="4" borderId="19" xfId="0" applyNumberFormat="1" applyFont="1" applyFill="1" applyBorder="1" applyAlignment="1" applyProtection="1">
      <alignment horizontal="center" vertical="center"/>
      <protection locked="0"/>
    </xf>
    <xf numFmtId="169" fontId="4" fillId="4" borderId="11" xfId="0" applyNumberFormat="1" applyFont="1" applyFill="1" applyBorder="1" applyAlignment="1" applyProtection="1">
      <alignment horizontal="center" vertical="center"/>
      <protection locked="0"/>
    </xf>
    <xf numFmtId="2" fontId="4" fillId="4" borderId="56" xfId="0" applyNumberFormat="1" applyFont="1" applyFill="1" applyBorder="1" applyAlignment="1" applyProtection="1">
      <alignment horizontal="center" vertical="center"/>
      <protection locked="0"/>
    </xf>
    <xf numFmtId="169" fontId="4" fillId="4" borderId="25" xfId="0" applyNumberFormat="1" applyFont="1" applyFill="1" applyBorder="1" applyAlignment="1">
      <alignment horizontal="center"/>
    </xf>
    <xf numFmtId="169" fontId="4" fillId="4" borderId="33" xfId="0" applyNumberFormat="1" applyFont="1" applyFill="1" applyBorder="1" applyAlignment="1">
      <alignment horizontal="center"/>
    </xf>
    <xf numFmtId="169" fontId="4" fillId="4" borderId="41" xfId="0" applyNumberFormat="1" applyFont="1" applyFill="1" applyBorder="1" applyAlignment="1">
      <alignment horizontal="center"/>
    </xf>
    <xf numFmtId="2" fontId="4" fillId="4" borderId="6" xfId="0" applyNumberFormat="1" applyFont="1" applyFill="1" applyBorder="1" applyAlignment="1">
      <alignment horizontal="left"/>
    </xf>
    <xf numFmtId="2" fontId="4" fillId="4" borderId="35" xfId="0" applyNumberFormat="1" applyFont="1" applyFill="1" applyBorder="1" applyAlignment="1">
      <alignment horizontal="left"/>
    </xf>
    <xf numFmtId="2" fontId="4" fillId="4" borderId="48" xfId="0" applyNumberFormat="1" applyFont="1" applyFill="1" applyBorder="1" applyAlignment="1">
      <alignment horizontal="left"/>
    </xf>
    <xf numFmtId="2" fontId="4" fillId="4" borderId="50" xfId="0" applyNumberFormat="1" applyFont="1" applyFill="1" applyBorder="1" applyAlignment="1">
      <alignment horizontal="left"/>
    </xf>
    <xf numFmtId="2" fontId="4" fillId="4" borderId="53" xfId="0" applyNumberFormat="1" applyFont="1" applyFill="1" applyBorder="1" applyAlignment="1">
      <alignment horizontal="left"/>
    </xf>
    <xf numFmtId="2" fontId="4" fillId="4" borderId="9" xfId="0" applyNumberFormat="1" applyFont="1" applyFill="1" applyBorder="1" applyAlignment="1">
      <alignment horizontal="left"/>
    </xf>
    <xf numFmtId="169" fontId="2" fillId="5" borderId="0" xfId="0" applyNumberFormat="1" applyFont="1" applyFill="1" applyBorder="1" applyAlignment="1"/>
    <xf numFmtId="0" fontId="4" fillId="2" borderId="0" xfId="0" applyFont="1" applyFill="1" applyBorder="1"/>
    <xf numFmtId="0" fontId="2" fillId="2" borderId="0" xfId="0" applyFont="1" applyFill="1" applyBorder="1"/>
    <xf numFmtId="49" fontId="1" fillId="5" borderId="0" xfId="0" applyNumberFormat="1" applyFont="1" applyFill="1" applyAlignment="1">
      <alignment horizontal="right"/>
    </xf>
    <xf numFmtId="49" fontId="1" fillId="5" borderId="0" xfId="0" applyNumberFormat="1" applyFont="1" applyFill="1" applyBorder="1"/>
    <xf numFmtId="165" fontId="9" fillId="3" borderId="1" xfId="0" applyNumberFormat="1" applyFont="1" applyFill="1" applyBorder="1" applyAlignment="1"/>
    <xf numFmtId="165" fontId="9" fillId="3" borderId="1" xfId="0" applyNumberFormat="1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4" fillId="0" borderId="0" xfId="0" applyFont="1" applyFill="1" applyAlignment="1">
      <alignment horizontal="left"/>
    </xf>
    <xf numFmtId="0" fontId="2" fillId="6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166" fontId="4" fillId="4" borderId="33" xfId="0" applyNumberFormat="1" applyFont="1" applyFill="1" applyBorder="1" applyAlignment="1">
      <alignment horizontal="center"/>
    </xf>
    <xf numFmtId="169" fontId="4" fillId="4" borderId="33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/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170" fontId="5" fillId="3" borderId="0" xfId="0" applyNumberFormat="1" applyFont="1" applyFill="1" applyBorder="1" applyAlignment="1" applyProtection="1">
      <alignment horizontal="right"/>
      <protection locked="0"/>
    </xf>
    <xf numFmtId="166" fontId="4" fillId="4" borderId="32" xfId="0" applyNumberFormat="1" applyFont="1" applyFill="1" applyBorder="1" applyAlignment="1">
      <alignment horizontal="center"/>
    </xf>
    <xf numFmtId="166" fontId="4" fillId="4" borderId="29" xfId="0" applyNumberFormat="1" applyFont="1" applyFill="1" applyBorder="1" applyAlignment="1">
      <alignment horizontal="center"/>
    </xf>
    <xf numFmtId="2" fontId="4" fillId="4" borderId="28" xfId="0" applyNumberFormat="1" applyFont="1" applyFill="1" applyBorder="1" applyAlignment="1">
      <alignment horizontal="center"/>
    </xf>
    <xf numFmtId="2" fontId="4" fillId="4" borderId="30" xfId="0" applyNumberFormat="1" applyFont="1" applyFill="1" applyBorder="1" applyAlignment="1">
      <alignment horizontal="center"/>
    </xf>
    <xf numFmtId="166" fontId="4" fillId="4" borderId="24" xfId="0" applyNumberFormat="1" applyFont="1" applyFill="1" applyBorder="1" applyAlignment="1">
      <alignment horizontal="center"/>
    </xf>
    <xf numFmtId="166" fontId="4" fillId="4" borderId="23" xfId="0" applyNumberFormat="1" applyFont="1" applyFill="1" applyBorder="1" applyAlignment="1">
      <alignment horizontal="center"/>
    </xf>
    <xf numFmtId="169" fontId="4" fillId="4" borderId="46" xfId="0" applyNumberFormat="1" applyFont="1" applyFill="1" applyBorder="1" applyAlignment="1" applyProtection="1">
      <alignment horizontal="center" vertical="center"/>
    </xf>
    <xf numFmtId="2" fontId="4" fillId="4" borderId="26" xfId="0" applyNumberFormat="1" applyFont="1" applyFill="1" applyBorder="1" applyAlignment="1">
      <alignment horizontal="center"/>
    </xf>
    <xf numFmtId="2" fontId="4" fillId="4" borderId="24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/>
    <xf numFmtId="0" fontId="2" fillId="0" borderId="0" xfId="0" applyFont="1" applyFill="1" applyAlignment="1"/>
    <xf numFmtId="164" fontId="3" fillId="5" borderId="1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/>
    <xf numFmtId="0" fontId="2" fillId="0" borderId="8" xfId="0" applyFont="1" applyFill="1" applyBorder="1" applyAlignment="1"/>
    <xf numFmtId="0" fontId="2" fillId="0" borderId="9" xfId="0" applyFont="1" applyFill="1" applyBorder="1" applyAlignment="1"/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1" fontId="9" fillId="4" borderId="19" xfId="0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49" fontId="9" fillId="4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Alignment="1">
      <alignment horizontal="right"/>
    </xf>
    <xf numFmtId="0" fontId="2" fillId="0" borderId="0" xfId="0" applyFont="1" applyFill="1" applyBorder="1" applyAlignment="1"/>
    <xf numFmtId="166" fontId="9" fillId="4" borderId="19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169" fontId="4" fillId="4" borderId="25" xfId="0" applyNumberFormat="1" applyFont="1" applyFill="1" applyBorder="1" applyAlignment="1" applyProtection="1">
      <alignment horizontal="center" vertical="center"/>
    </xf>
    <xf numFmtId="2" fontId="4" fillId="4" borderId="27" xfId="0" applyNumberFormat="1" applyFont="1" applyFill="1" applyBorder="1" applyAlignment="1">
      <alignment horizontal="center"/>
    </xf>
    <xf numFmtId="2" fontId="4" fillId="0" borderId="26" xfId="0" applyNumberFormat="1" applyFont="1" applyFill="1" applyBorder="1" applyAlignment="1">
      <alignment horizontal="center" vertical="center" wrapText="1"/>
    </xf>
    <xf numFmtId="2" fontId="4" fillId="0" borderId="25" xfId="0" applyNumberFormat="1" applyFont="1" applyFill="1" applyBorder="1" applyAlignment="1">
      <alignment horizontal="center" vertical="center" wrapText="1"/>
    </xf>
    <xf numFmtId="2" fontId="4" fillId="0" borderId="24" xfId="0" applyNumberFormat="1" applyFont="1" applyFill="1" applyBorder="1" applyAlignment="1">
      <alignment horizontal="center" vertical="center" wrapText="1"/>
    </xf>
    <xf numFmtId="2" fontId="4" fillId="0" borderId="28" xfId="0" applyNumberFormat="1" applyFont="1" applyFill="1" applyBorder="1" applyAlignment="1">
      <alignment horizontal="center" vertical="center" wrapText="1"/>
    </xf>
    <xf numFmtId="2" fontId="4" fillId="0" borderId="33" xfId="0" applyNumberFormat="1" applyFont="1" applyFill="1" applyBorder="1" applyAlignment="1">
      <alignment horizontal="center" vertical="center" wrapText="1"/>
    </xf>
    <xf numFmtId="2" fontId="4" fillId="0" borderId="32" xfId="0" applyNumberFormat="1" applyFont="1" applyFill="1" applyBorder="1" applyAlignment="1">
      <alignment horizontal="center" vertical="center" wrapText="1"/>
    </xf>
    <xf numFmtId="2" fontId="4" fillId="0" borderId="51" xfId="0" applyNumberFormat="1" applyFont="1" applyFill="1" applyBorder="1" applyAlignment="1">
      <alignment horizontal="center" vertical="center" wrapText="1"/>
    </xf>
    <xf numFmtId="2" fontId="4" fillId="0" borderId="52" xfId="0" applyNumberFormat="1" applyFont="1" applyFill="1" applyBorder="1" applyAlignment="1">
      <alignment horizontal="center" vertical="center" wrapText="1"/>
    </xf>
    <xf numFmtId="2" fontId="4" fillId="0" borderId="54" xfId="0" applyNumberFormat="1" applyFont="1" applyFill="1" applyBorder="1" applyAlignment="1">
      <alignment horizontal="center" vertical="center" wrapText="1"/>
    </xf>
    <xf numFmtId="166" fontId="4" fillId="4" borderId="39" xfId="0" applyNumberFormat="1" applyFont="1" applyFill="1" applyBorder="1" applyAlignment="1">
      <alignment horizontal="center"/>
    </xf>
    <xf numFmtId="166" fontId="4" fillId="4" borderId="40" xfId="0" applyNumberFormat="1" applyFont="1" applyFill="1" applyBorder="1" applyAlignment="1">
      <alignment horizontal="center"/>
    </xf>
    <xf numFmtId="169" fontId="4" fillId="4" borderId="41" xfId="0" applyNumberFormat="1" applyFont="1" applyFill="1" applyBorder="1" applyAlignment="1" applyProtection="1">
      <alignment horizontal="center" vertical="center"/>
    </xf>
    <xf numFmtId="2" fontId="4" fillId="4" borderId="43" xfId="0" applyNumberFormat="1" applyFont="1" applyFill="1" applyBorder="1" applyAlignment="1">
      <alignment horizontal="center"/>
    </xf>
    <xf numFmtId="2" fontId="4" fillId="4" borderId="44" xfId="0" applyNumberFormat="1" applyFont="1" applyFill="1" applyBorder="1" applyAlignment="1">
      <alignment horizontal="center"/>
    </xf>
    <xf numFmtId="2" fontId="4" fillId="4" borderId="32" xfId="0" applyNumberFormat="1" applyFont="1" applyFill="1" applyBorder="1" applyAlignment="1">
      <alignment horizontal="center"/>
    </xf>
    <xf numFmtId="169" fontId="4" fillId="4" borderId="52" xfId="0" applyNumberFormat="1" applyFont="1" applyFill="1" applyBorder="1" applyAlignment="1" applyProtection="1">
      <alignment horizontal="center" vertical="center"/>
    </xf>
    <xf numFmtId="2" fontId="4" fillId="4" borderId="39" xfId="0" applyNumberFormat="1" applyFont="1" applyFill="1" applyBorder="1" applyAlignment="1">
      <alignment horizontal="center"/>
    </xf>
    <xf numFmtId="2" fontId="4" fillId="4" borderId="51" xfId="0" applyNumberFormat="1" applyFont="1" applyFill="1" applyBorder="1" applyAlignment="1">
      <alignment horizontal="center"/>
    </xf>
    <xf numFmtId="2" fontId="4" fillId="4" borderId="55" xfId="0" applyNumberFormat="1" applyFont="1" applyFill="1" applyBorder="1" applyAlignment="1">
      <alignment horizontal="center"/>
    </xf>
    <xf numFmtId="166" fontId="4" fillId="4" borderId="25" xfId="0" applyNumberFormat="1" applyFont="1" applyFill="1" applyBorder="1" applyAlignment="1">
      <alignment horizontal="center"/>
    </xf>
    <xf numFmtId="1" fontId="4" fillId="4" borderId="26" xfId="0" applyNumberFormat="1" applyFont="1" applyFill="1" applyBorder="1" applyAlignment="1">
      <alignment horizontal="center"/>
    </xf>
    <xf numFmtId="1" fontId="4" fillId="4" borderId="25" xfId="0" applyNumberFormat="1" applyFont="1" applyFill="1" applyBorder="1" applyAlignment="1">
      <alignment horizontal="center"/>
    </xf>
    <xf numFmtId="2" fontId="4" fillId="4" borderId="25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1" fontId="4" fillId="4" borderId="28" xfId="0" applyNumberFormat="1" applyFont="1" applyFill="1" applyBorder="1" applyAlignment="1">
      <alignment horizontal="center"/>
    </xf>
    <xf numFmtId="1" fontId="4" fillId="4" borderId="33" xfId="0" applyNumberFormat="1" applyFont="1" applyFill="1" applyBorder="1" applyAlignment="1">
      <alignment horizontal="center"/>
    </xf>
    <xf numFmtId="2" fontId="4" fillId="4" borderId="33" xfId="0" applyNumberFormat="1" applyFont="1" applyFill="1" applyBorder="1" applyAlignment="1">
      <alignment horizontal="center"/>
    </xf>
    <xf numFmtId="166" fontId="4" fillId="4" borderId="41" xfId="0" applyNumberFormat="1" applyFont="1" applyFill="1" applyBorder="1" applyAlignment="1">
      <alignment horizontal="center"/>
    </xf>
    <xf numFmtId="1" fontId="4" fillId="4" borderId="43" xfId="0" applyNumberFormat="1" applyFont="1" applyFill="1" applyBorder="1" applyAlignment="1">
      <alignment horizontal="center"/>
    </xf>
    <xf numFmtId="1" fontId="4" fillId="4" borderId="41" xfId="0" applyNumberFormat="1" applyFont="1" applyFill="1" applyBorder="1" applyAlignment="1">
      <alignment horizontal="center"/>
    </xf>
    <xf numFmtId="2" fontId="4" fillId="4" borderId="41" xfId="0" applyNumberFormat="1" applyFont="1" applyFill="1" applyBorder="1" applyAlignment="1">
      <alignment horizontal="center"/>
    </xf>
  </cellXfs>
  <cellStyles count="1">
    <cellStyle name="Обычный" xfId="0" builtinId="0"/>
  </cellStyles>
  <dxfs count="1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shepkov\AppData\Local\Microsoft\Windows\Temporary%20Internet%20Files\Content.Outlook\SG5RRYNT\Visual%20Studio%202013\Projects\zip1\7204394%2030.03.2017%2013.12.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 1"/>
      <sheetName val="Свидетельство"/>
    </sheetNames>
    <sheetDataSet>
      <sheetData sheetId="0">
        <row r="39">
          <cell r="L39" t="str">
            <v>М.Н. Куваев</v>
          </cell>
        </row>
        <row r="44">
          <cell r="B44" t="str">
            <v>–10+20</v>
          </cell>
          <cell r="C44">
            <v>8</v>
          </cell>
        </row>
        <row r="45">
          <cell r="C45" t="str">
            <v>М.Н. Куваев</v>
          </cell>
        </row>
        <row r="46">
          <cell r="C46" t="str">
            <v>А.Г. Яковенко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S41"/>
  <sheetViews>
    <sheetView tabSelected="1" topLeftCell="A25" workbookViewId="0">
      <selection activeCell="K35" sqref="K35:L35"/>
    </sheetView>
  </sheetViews>
  <sheetFormatPr defaultRowHeight="14.4"/>
  <cols>
    <col min="2" max="2" width="9" customWidth="1"/>
    <col min="3" max="3" width="14.44140625" customWidth="1"/>
    <col min="4" max="4" width="10.109375" customWidth="1"/>
    <col min="5" max="5" width="12.33203125" customWidth="1"/>
    <col min="6" max="6" width="6.44140625" customWidth="1"/>
    <col min="7" max="7" width="6.88671875" customWidth="1"/>
    <col min="8" max="8" width="8.6640625" customWidth="1"/>
    <col min="9" max="9" width="3.5546875" customWidth="1"/>
    <col min="10" max="10" width="15" customWidth="1"/>
    <col min="11" max="11" width="9.6640625" customWidth="1"/>
    <col min="12" max="12" width="6.109375" customWidth="1"/>
    <col min="13" max="13" width="13" customWidth="1"/>
    <col min="14" max="14" width="6.33203125" customWidth="1"/>
    <col min="15" max="15" width="8.5546875" customWidth="1"/>
    <col min="16" max="16" width="7" customWidth="1"/>
    <col min="17" max="17" width="7.44140625" customWidth="1"/>
    <col min="18" max="18" width="6.6640625" customWidth="1"/>
    <col min="19" max="19" width="7.5546875" customWidth="1"/>
  </cols>
  <sheetData>
    <row r="2" spans="2:19" ht="15.6">
      <c r="B2" s="127" t="s">
        <v>0</v>
      </c>
      <c r="C2" s="127"/>
      <c r="D2" s="127"/>
      <c r="E2" s="127"/>
      <c r="F2" s="127"/>
      <c r="G2" s="127"/>
      <c r="H2" s="127"/>
      <c r="I2" s="127"/>
      <c r="J2" s="127"/>
      <c r="K2" s="100"/>
      <c r="L2" s="1" t="s">
        <v>1</v>
      </c>
      <c r="M2" s="101"/>
      <c r="N2" s="2"/>
      <c r="O2" s="2"/>
      <c r="P2" s="2"/>
      <c r="Q2" s="2"/>
      <c r="R2" s="2"/>
      <c r="S2" s="2"/>
    </row>
    <row r="3" spans="2:19" ht="15.6">
      <c r="B3" s="3"/>
      <c r="C3" s="128" t="s">
        <v>2</v>
      </c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</row>
    <row r="4" spans="2:19">
      <c r="B4" s="129" t="s">
        <v>3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</row>
    <row r="5" spans="2:19" ht="15.6">
      <c r="B5" s="130" t="s">
        <v>4</v>
      </c>
      <c r="C5" s="131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</row>
    <row r="6" spans="2:19" ht="16.2" thickBot="1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5"/>
      <c r="R6" s="5"/>
      <c r="S6" s="5"/>
    </row>
    <row r="7" spans="2:19" ht="15" thickBot="1">
      <c r="B7" s="110" t="s">
        <v>5</v>
      </c>
      <c r="C7" s="111"/>
      <c r="D7" s="115" t="s">
        <v>6</v>
      </c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</row>
    <row r="8" spans="2:19">
      <c r="B8" s="133" t="s">
        <v>7</v>
      </c>
      <c r="C8" s="134"/>
      <c r="D8" s="137" t="s">
        <v>8</v>
      </c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</row>
    <row r="9" spans="2:19" ht="15" thickBot="1">
      <c r="B9" s="135"/>
      <c r="C9" s="136"/>
      <c r="D9" s="139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1"/>
    </row>
    <row r="10" spans="2:19" ht="16.8" thickBot="1">
      <c r="B10" s="6" t="s">
        <v>9</v>
      </c>
      <c r="C10" s="7"/>
      <c r="D10" s="8" t="s">
        <v>10</v>
      </c>
      <c r="E10" s="9"/>
      <c r="F10" s="9"/>
      <c r="G10" s="9"/>
      <c r="H10" s="59">
        <f>T13</f>
        <v>0</v>
      </c>
      <c r="I10" s="9" t="s">
        <v>11</v>
      </c>
      <c r="J10" s="9"/>
      <c r="K10" s="9"/>
      <c r="L10" s="9"/>
      <c r="M10" s="9"/>
      <c r="N10" s="9"/>
      <c r="O10" s="9"/>
      <c r="P10" s="9"/>
      <c r="Q10" s="9"/>
      <c r="R10" s="9"/>
      <c r="S10" s="10"/>
    </row>
    <row r="11" spans="2:19" ht="15" thickBot="1">
      <c r="B11" s="6" t="s">
        <v>12</v>
      </c>
      <c r="C11" s="7"/>
      <c r="D11" s="142" t="s">
        <v>13</v>
      </c>
      <c r="E11" s="143"/>
      <c r="F11" s="60">
        <f>T14</f>
        <v>0</v>
      </c>
      <c r="G11" s="11" t="s">
        <v>14</v>
      </c>
      <c r="H11" s="11"/>
      <c r="I11" s="60">
        <f>T16</f>
        <v>0</v>
      </c>
      <c r="J11" s="7" t="s">
        <v>15</v>
      </c>
      <c r="K11" s="7"/>
      <c r="L11" s="61">
        <f>T15*V11</f>
        <v>0</v>
      </c>
      <c r="M11" s="7" t="s">
        <v>60</v>
      </c>
      <c r="N11" s="7"/>
      <c r="O11" s="7"/>
      <c r="P11" s="7"/>
      <c r="Q11" s="7"/>
      <c r="R11" s="7"/>
      <c r="S11" s="7"/>
    </row>
    <row r="12" spans="2:19" ht="15" thickBot="1">
      <c r="B12" s="12"/>
      <c r="C12" s="12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2"/>
      <c r="R12" s="12"/>
      <c r="S12" s="12"/>
    </row>
    <row r="13" spans="2:19" ht="15" thickBot="1">
      <c r="B13" s="12"/>
      <c r="C13" s="12"/>
      <c r="D13" s="144" t="s">
        <v>16</v>
      </c>
      <c r="E13" s="145"/>
      <c r="F13" s="145"/>
      <c r="G13" s="145"/>
      <c r="H13" s="145"/>
      <c r="I13" s="146" t="s">
        <v>17</v>
      </c>
      <c r="J13" s="147"/>
      <c r="K13" s="147"/>
      <c r="L13" s="147"/>
      <c r="M13" s="148"/>
      <c r="N13" s="149" t="s">
        <v>18</v>
      </c>
      <c r="O13" s="150"/>
      <c r="P13" s="150"/>
      <c r="Q13" s="150"/>
      <c r="R13" s="150"/>
      <c r="S13" s="151"/>
    </row>
    <row r="14" spans="2:19" ht="15" thickBot="1">
      <c r="B14" s="12"/>
      <c r="C14" s="12"/>
      <c r="D14" s="115" t="s">
        <v>19</v>
      </c>
      <c r="E14" s="116"/>
      <c r="F14" s="116"/>
      <c r="G14" s="116"/>
      <c r="H14" s="116"/>
      <c r="I14" s="112" t="s">
        <v>20</v>
      </c>
      <c r="J14" s="113"/>
      <c r="K14" s="113"/>
      <c r="L14" s="113"/>
      <c r="M14" s="114"/>
      <c r="N14" s="112" t="s">
        <v>21</v>
      </c>
      <c r="O14" s="113"/>
      <c r="P14" s="113"/>
      <c r="Q14" s="113"/>
      <c r="R14" s="113"/>
      <c r="S14" s="114"/>
    </row>
    <row r="15" spans="2:19" ht="15" thickBot="1">
      <c r="B15" s="12"/>
      <c r="C15" s="12"/>
      <c r="D15" s="115" t="s">
        <v>22</v>
      </c>
      <c r="E15" s="116"/>
      <c r="F15" s="116"/>
      <c r="G15" s="116"/>
      <c r="H15" s="116"/>
      <c r="I15" s="112" t="s">
        <v>23</v>
      </c>
      <c r="J15" s="113"/>
      <c r="K15" s="113"/>
      <c r="L15" s="113"/>
      <c r="M15" s="114"/>
      <c r="N15" s="112" t="s">
        <v>21</v>
      </c>
      <c r="O15" s="113"/>
      <c r="P15" s="113"/>
      <c r="Q15" s="113"/>
      <c r="R15" s="113"/>
      <c r="S15" s="114"/>
    </row>
    <row r="16" spans="2:19" ht="15" thickBot="1">
      <c r="B16" s="12"/>
      <c r="C16" s="12"/>
      <c r="D16" s="115" t="s">
        <v>24</v>
      </c>
      <c r="E16" s="116"/>
      <c r="F16" s="116"/>
      <c r="G16" s="116"/>
      <c r="H16" s="116"/>
      <c r="I16" s="112" t="s">
        <v>25</v>
      </c>
      <c r="J16" s="113"/>
      <c r="K16" s="113"/>
      <c r="L16" s="113"/>
      <c r="M16" s="114"/>
      <c r="N16" s="112" t="s">
        <v>21</v>
      </c>
      <c r="O16" s="113"/>
      <c r="P16" s="113"/>
      <c r="Q16" s="113"/>
      <c r="R16" s="113"/>
      <c r="S16" s="114"/>
    </row>
    <row r="17" spans="2:19">
      <c r="B17" s="14"/>
      <c r="C17" s="14"/>
      <c r="D17" s="14"/>
      <c r="E17" s="14"/>
      <c r="F17" s="14"/>
      <c r="G17" s="14"/>
      <c r="H17" s="14"/>
      <c r="I17" s="15"/>
      <c r="J17" s="154"/>
      <c r="K17" s="154"/>
      <c r="L17" s="154"/>
      <c r="M17" s="16"/>
      <c r="N17" s="16"/>
      <c r="O17" s="16"/>
      <c r="P17" s="16"/>
      <c r="Q17" s="12"/>
      <c r="R17" s="12"/>
      <c r="S17" s="12"/>
    </row>
    <row r="18" spans="2:19" ht="16.2">
      <c r="B18" s="14" t="s">
        <v>26</v>
      </c>
      <c r="C18" s="14"/>
      <c r="D18" s="155" t="s">
        <v>27</v>
      </c>
      <c r="E18" s="155"/>
      <c r="F18" s="13"/>
      <c r="G18" s="17" t="s">
        <v>28</v>
      </c>
      <c r="H18" s="62">
        <v>20</v>
      </c>
      <c r="I18" s="13" t="s">
        <v>29</v>
      </c>
      <c r="J18" s="13"/>
      <c r="K18" s="13"/>
      <c r="L18" s="156" t="s">
        <v>30</v>
      </c>
      <c r="M18" s="156"/>
      <c r="N18" s="102">
        <f>IF(H18=20,0.3,IF(H18=25,0.4,IF(H18=32,0.5,IF(H18=40,0.8,IF(H18=50,1,IF(H18=80,2.5,IF(H18=100,5)))))))</f>
        <v>0.3</v>
      </c>
      <c r="O18" s="18" t="s">
        <v>1</v>
      </c>
      <c r="P18" s="103">
        <f>IF(H18=20,15,IF(H18=25,20,IF(H18=32,25,IF(H18=40,40,IF(H18=50,50,IF(H18=80,125,IF(H18=100,250)))))))</f>
        <v>15</v>
      </c>
      <c r="Q18" s="13" t="s">
        <v>31</v>
      </c>
      <c r="R18" s="13"/>
      <c r="S18" s="13"/>
    </row>
    <row r="19" spans="2:19" ht="16.2">
      <c r="B19" s="14" t="s">
        <v>32</v>
      </c>
      <c r="C19" s="13"/>
      <c r="D19" s="152" t="s">
        <v>33</v>
      </c>
      <c r="E19" s="157"/>
      <c r="F19" s="157"/>
      <c r="G19" s="13"/>
      <c r="H19" s="13"/>
      <c r="I19" s="13"/>
      <c r="J19" s="13"/>
      <c r="K19" s="13"/>
      <c r="L19" s="13"/>
      <c r="M19" s="19" t="s">
        <v>34</v>
      </c>
      <c r="N19" s="158">
        <v>6.8640000000000003E-3</v>
      </c>
      <c r="O19" s="158"/>
      <c r="P19" s="158"/>
      <c r="Q19" s="13" t="s">
        <v>35</v>
      </c>
      <c r="R19" s="13"/>
      <c r="S19" s="13"/>
    </row>
    <row r="20" spans="2:19" ht="18">
      <c r="B20" s="14"/>
      <c r="C20" s="13"/>
      <c r="D20" s="152" t="s">
        <v>36</v>
      </c>
      <c r="E20" s="152"/>
      <c r="F20" s="152"/>
      <c r="G20" s="13"/>
      <c r="H20" s="13"/>
      <c r="I20" s="13"/>
      <c r="J20" s="13"/>
      <c r="K20" s="13"/>
      <c r="L20" s="13"/>
      <c r="M20" s="20" t="s">
        <v>37</v>
      </c>
      <c r="N20" s="153">
        <v>1</v>
      </c>
      <c r="O20" s="153"/>
      <c r="P20" s="153"/>
      <c r="Q20" s="13" t="s">
        <v>35</v>
      </c>
      <c r="R20" s="13"/>
      <c r="S20" s="13"/>
    </row>
    <row r="21" spans="2:19">
      <c r="B21" s="14"/>
      <c r="C21" s="13"/>
      <c r="D21" s="21"/>
      <c r="E21" s="22"/>
      <c r="F21" s="22"/>
      <c r="G21" s="13"/>
      <c r="H21" s="13"/>
      <c r="I21" s="13"/>
      <c r="J21" s="13"/>
      <c r="K21" s="13"/>
      <c r="L21" s="13"/>
      <c r="M21" s="17" t="s">
        <v>38</v>
      </c>
      <c r="N21" s="153">
        <v>2</v>
      </c>
      <c r="O21" s="153"/>
      <c r="P21" s="153"/>
      <c r="Q21" s="13"/>
      <c r="R21" s="13"/>
      <c r="S21" s="13"/>
    </row>
    <row r="22" spans="2:19" ht="15" thickBot="1">
      <c r="B22" s="23" t="s">
        <v>39</v>
      </c>
      <c r="C22" s="24"/>
      <c r="D22" s="25"/>
      <c r="E22" s="26"/>
      <c r="F22" s="27"/>
      <c r="G22" s="28"/>
      <c r="H22" s="29"/>
      <c r="I22" s="30"/>
      <c r="J22" s="30"/>
      <c r="K22" s="12"/>
      <c r="L22" s="12"/>
      <c r="M22" s="12"/>
      <c r="N22" s="12"/>
      <c r="O22" s="12"/>
      <c r="P22" s="12"/>
      <c r="Q22" s="30"/>
      <c r="R22" s="30"/>
      <c r="S22" s="30"/>
    </row>
    <row r="23" spans="2:19" ht="15" thickBot="1">
      <c r="B23" s="159" t="s">
        <v>40</v>
      </c>
      <c r="C23" s="160"/>
      <c r="D23" s="161"/>
      <c r="E23" s="159" t="s">
        <v>41</v>
      </c>
      <c r="F23" s="160"/>
      <c r="G23" s="160"/>
      <c r="H23" s="160"/>
      <c r="I23" s="160"/>
      <c r="J23" s="160"/>
      <c r="K23" s="162" t="s">
        <v>42</v>
      </c>
      <c r="L23" s="163"/>
      <c r="M23" s="163"/>
      <c r="N23" s="163"/>
      <c r="O23" s="163"/>
      <c r="P23" s="164" t="s">
        <v>43</v>
      </c>
      <c r="Q23" s="165"/>
      <c r="R23" s="30"/>
      <c r="S23" s="30"/>
    </row>
    <row r="24" spans="2:19" ht="42" thickBot="1">
      <c r="B24" s="31" t="s">
        <v>44</v>
      </c>
      <c r="C24" s="32" t="s">
        <v>45</v>
      </c>
      <c r="D24" s="33" t="s">
        <v>46</v>
      </c>
      <c r="E24" s="31" t="s">
        <v>47</v>
      </c>
      <c r="F24" s="168" t="s">
        <v>48</v>
      </c>
      <c r="G24" s="169"/>
      <c r="H24" s="168" t="s">
        <v>49</v>
      </c>
      <c r="I24" s="169"/>
      <c r="J24" s="34" t="s">
        <v>50</v>
      </c>
      <c r="K24" s="170" t="s">
        <v>47</v>
      </c>
      <c r="L24" s="171"/>
      <c r="M24" s="35" t="s">
        <v>49</v>
      </c>
      <c r="N24" s="171" t="s">
        <v>51</v>
      </c>
      <c r="O24" s="172"/>
      <c r="P24" s="166"/>
      <c r="Q24" s="167"/>
      <c r="R24" s="30"/>
      <c r="S24" s="30"/>
    </row>
    <row r="25" spans="2:19">
      <c r="B25" s="63">
        <v>0.34160000000000001</v>
      </c>
      <c r="C25" s="64">
        <v>3.9785001277923584</v>
      </c>
      <c r="D25" s="65">
        <v>41.919998168945313</v>
      </c>
      <c r="E25" s="66">
        <v>575</v>
      </c>
      <c r="F25" s="122">
        <v>6.9189999999999998E-3</v>
      </c>
      <c r="G25" s="123"/>
      <c r="H25" s="173">
        <v>3.9467999935150146</v>
      </c>
      <c r="I25" s="173"/>
      <c r="J25" s="67">
        <v>-0.8</v>
      </c>
      <c r="K25" s="175" t="s">
        <v>52</v>
      </c>
      <c r="L25" s="176"/>
      <c r="M25" s="177"/>
      <c r="N25" s="125">
        <v>-0.82999998331069946</v>
      </c>
      <c r="O25" s="174"/>
      <c r="P25" s="36" t="s">
        <v>53</v>
      </c>
      <c r="Q25" s="91">
        <v>2.880000114440918</v>
      </c>
      <c r="R25" s="37"/>
      <c r="S25" s="30"/>
    </row>
    <row r="26" spans="2:19">
      <c r="B26" s="68">
        <v>0.3417</v>
      </c>
      <c r="C26" s="69">
        <v>3.9785001277923584</v>
      </c>
      <c r="D26" s="70">
        <v>41.909999847412109</v>
      </c>
      <c r="E26" s="71">
        <v>575</v>
      </c>
      <c r="F26" s="118">
        <v>6.9189999999999998E-3</v>
      </c>
      <c r="G26" s="119"/>
      <c r="H26" s="109">
        <v>3.9467999935150146</v>
      </c>
      <c r="I26" s="109"/>
      <c r="J26" s="72">
        <v>-0.8</v>
      </c>
      <c r="K26" s="178"/>
      <c r="L26" s="179"/>
      <c r="M26" s="180"/>
      <c r="N26" s="120">
        <v>-0.82999998331069946</v>
      </c>
      <c r="O26" s="121"/>
      <c r="P26" s="38" t="s">
        <v>53</v>
      </c>
      <c r="Q26" s="92">
        <v>2.880000114440918</v>
      </c>
      <c r="R26" s="37"/>
      <c r="S26" s="30"/>
    </row>
    <row r="27" spans="2:19" ht="15" thickBot="1">
      <c r="B27" s="73">
        <v>0.3422</v>
      </c>
      <c r="C27" s="74">
        <v>3.9785001277923584</v>
      </c>
      <c r="D27" s="75">
        <v>41.849998474121094</v>
      </c>
      <c r="E27" s="76">
        <v>575</v>
      </c>
      <c r="F27" s="184">
        <v>6.9189999999999998E-3</v>
      </c>
      <c r="G27" s="185"/>
      <c r="H27" s="186">
        <v>3.9467999935150146</v>
      </c>
      <c r="I27" s="186"/>
      <c r="J27" s="77">
        <v>-0.8</v>
      </c>
      <c r="K27" s="178"/>
      <c r="L27" s="179"/>
      <c r="M27" s="180"/>
      <c r="N27" s="187">
        <v>-0.82999998331069946</v>
      </c>
      <c r="O27" s="188"/>
      <c r="P27" s="38" t="s">
        <v>53</v>
      </c>
      <c r="Q27" s="92">
        <v>2.880000114440918</v>
      </c>
      <c r="R27" s="37"/>
      <c r="S27" s="30"/>
    </row>
    <row r="28" spans="2:19">
      <c r="B28" s="78">
        <v>0.50409999999999999</v>
      </c>
      <c r="C28" s="79">
        <v>3.9785001277923584</v>
      </c>
      <c r="D28" s="65">
        <v>28.409999847412109</v>
      </c>
      <c r="E28" s="80">
        <v>574</v>
      </c>
      <c r="F28" s="122">
        <v>6.9309999999999997E-3</v>
      </c>
      <c r="G28" s="123"/>
      <c r="H28" s="124">
        <v>3.9399361610412598</v>
      </c>
      <c r="I28" s="124"/>
      <c r="J28" s="81">
        <v>-0.97</v>
      </c>
      <c r="K28" s="178"/>
      <c r="L28" s="179"/>
      <c r="M28" s="180"/>
      <c r="N28" s="125">
        <v>-1</v>
      </c>
      <c r="O28" s="126"/>
      <c r="P28" s="39" t="s">
        <v>53</v>
      </c>
      <c r="Q28" s="93">
        <v>2.5999999046325684</v>
      </c>
      <c r="R28" s="37"/>
      <c r="S28" s="30"/>
    </row>
    <row r="29" spans="2:19">
      <c r="B29" s="68">
        <v>0.50519999999999998</v>
      </c>
      <c r="C29" s="82">
        <v>3.9785001277923584</v>
      </c>
      <c r="D29" s="70">
        <v>28.350000381469727</v>
      </c>
      <c r="E29" s="71">
        <v>574</v>
      </c>
      <c r="F29" s="118">
        <v>6.9309999999999997E-3</v>
      </c>
      <c r="G29" s="119"/>
      <c r="H29" s="109">
        <v>3.9399361610412598</v>
      </c>
      <c r="I29" s="109"/>
      <c r="J29" s="72">
        <v>-0.97</v>
      </c>
      <c r="K29" s="178"/>
      <c r="L29" s="179"/>
      <c r="M29" s="180"/>
      <c r="N29" s="120">
        <v>-1</v>
      </c>
      <c r="O29" s="189"/>
      <c r="P29" s="40" t="s">
        <v>53</v>
      </c>
      <c r="Q29" s="94">
        <v>2.5899999141693115</v>
      </c>
      <c r="R29" s="37"/>
      <c r="S29" s="30"/>
    </row>
    <row r="30" spans="2:19" ht="15" thickBot="1">
      <c r="B30" s="83">
        <v>0.5071</v>
      </c>
      <c r="C30" s="79">
        <v>3.9785001277923584</v>
      </c>
      <c r="D30" s="75">
        <v>28.239999771118164</v>
      </c>
      <c r="E30" s="71">
        <v>573</v>
      </c>
      <c r="F30" s="184">
        <v>6.9430000000000004E-3</v>
      </c>
      <c r="G30" s="185"/>
      <c r="H30" s="190">
        <v>3.9330720901489258</v>
      </c>
      <c r="I30" s="190"/>
      <c r="J30" s="72">
        <v>-1.1398999999999999</v>
      </c>
      <c r="K30" s="178"/>
      <c r="L30" s="179"/>
      <c r="M30" s="180"/>
      <c r="N30" s="187">
        <v>-1.1699999570846558</v>
      </c>
      <c r="O30" s="191"/>
      <c r="P30" s="41" t="s">
        <v>53</v>
      </c>
      <c r="Q30" s="95">
        <v>2.5899999141693115</v>
      </c>
      <c r="R30" s="37"/>
      <c r="S30" s="30"/>
    </row>
    <row r="31" spans="2:19">
      <c r="B31" s="63">
        <v>8.0917999999999992</v>
      </c>
      <c r="C31" s="84">
        <v>3.9785001277923584</v>
      </c>
      <c r="D31" s="65">
        <v>1.7699999809265137</v>
      </c>
      <c r="E31" s="66">
        <v>590</v>
      </c>
      <c r="F31" s="122">
        <v>6.7429999999999999E-3</v>
      </c>
      <c r="G31" s="123"/>
      <c r="H31" s="173">
        <v>4.0497598648071289</v>
      </c>
      <c r="I31" s="173"/>
      <c r="J31" s="67">
        <v>1.7899</v>
      </c>
      <c r="K31" s="178"/>
      <c r="L31" s="179"/>
      <c r="M31" s="180"/>
      <c r="N31" s="125">
        <v>1.8200000524520874</v>
      </c>
      <c r="O31" s="174"/>
      <c r="P31" s="42" t="s">
        <v>53</v>
      </c>
      <c r="Q31" s="96">
        <v>2.0399999618530273</v>
      </c>
      <c r="R31" s="37"/>
      <c r="S31" s="30"/>
    </row>
    <row r="32" spans="2:19">
      <c r="B32" s="68">
        <v>8.0917999999999992</v>
      </c>
      <c r="C32" s="85">
        <v>3.9785001277923584</v>
      </c>
      <c r="D32" s="70">
        <v>1.7699999809265137</v>
      </c>
      <c r="E32" s="71">
        <v>591</v>
      </c>
      <c r="F32" s="118">
        <v>6.7320000000000001E-3</v>
      </c>
      <c r="G32" s="119"/>
      <c r="H32" s="109">
        <v>4.0566239356994629</v>
      </c>
      <c r="I32" s="109"/>
      <c r="J32" s="72">
        <v>1.96</v>
      </c>
      <c r="K32" s="178"/>
      <c r="L32" s="179"/>
      <c r="M32" s="180"/>
      <c r="N32" s="120">
        <v>1.9900000095367432</v>
      </c>
      <c r="O32" s="121"/>
      <c r="P32" s="38" t="s">
        <v>53</v>
      </c>
      <c r="Q32" s="92">
        <v>2.0399999618530273</v>
      </c>
      <c r="R32" s="37"/>
      <c r="S32" s="30"/>
    </row>
    <row r="33" spans="2:19" ht="15" thickBot="1">
      <c r="B33" s="73">
        <v>8.0917999999999992</v>
      </c>
      <c r="C33" s="74">
        <v>3.9785001277923584</v>
      </c>
      <c r="D33" s="75">
        <v>1.7699999809265137</v>
      </c>
      <c r="E33" s="76">
        <v>590</v>
      </c>
      <c r="F33" s="184">
        <v>6.7429999999999999E-3</v>
      </c>
      <c r="G33" s="185"/>
      <c r="H33" s="186">
        <v>4.0497598648071289</v>
      </c>
      <c r="I33" s="186"/>
      <c r="J33" s="77">
        <v>1.7899</v>
      </c>
      <c r="K33" s="181"/>
      <c r="L33" s="182"/>
      <c r="M33" s="183"/>
      <c r="N33" s="192">
        <v>1.8200000524520874</v>
      </c>
      <c r="O33" s="193"/>
      <c r="P33" s="43" t="s">
        <v>53</v>
      </c>
      <c r="Q33" s="95">
        <v>2.0399999618530273</v>
      </c>
      <c r="R33" s="37"/>
      <c r="S33" s="30"/>
    </row>
    <row r="34" spans="2:19">
      <c r="B34" s="63">
        <v>8.0024599999999992</v>
      </c>
      <c r="C34" s="84">
        <v>9.8030242919921875</v>
      </c>
      <c r="D34" s="65">
        <v>4.4099998474121094</v>
      </c>
      <c r="E34" s="66">
        <v>1457</v>
      </c>
      <c r="F34" s="194">
        <v>6.7279999999999996E-3</v>
      </c>
      <c r="G34" s="194"/>
      <c r="H34" s="173">
        <v>10.000847816467285</v>
      </c>
      <c r="I34" s="173"/>
      <c r="J34" s="67">
        <v>2.0190000000000001</v>
      </c>
      <c r="K34" s="195">
        <v>10</v>
      </c>
      <c r="L34" s="196"/>
      <c r="M34" s="88">
        <v>10</v>
      </c>
      <c r="N34" s="197">
        <v>2.0099999904632568</v>
      </c>
      <c r="O34" s="174"/>
      <c r="P34" s="36" t="s">
        <v>53</v>
      </c>
      <c r="Q34" s="91">
        <v>2.0399999618530273</v>
      </c>
      <c r="R34" s="13"/>
      <c r="S34" s="12"/>
    </row>
    <row r="35" spans="2:19">
      <c r="B35" s="68">
        <v>8.0206556320190394</v>
      </c>
      <c r="C35" s="85">
        <v>9.8030242919921875</v>
      </c>
      <c r="D35" s="70">
        <v>4.4000000953674316</v>
      </c>
      <c r="E35" s="71">
        <v>1457</v>
      </c>
      <c r="F35" s="108">
        <v>6.7279999999999996E-3</v>
      </c>
      <c r="G35" s="108"/>
      <c r="H35" s="109">
        <v>10.000847816467285</v>
      </c>
      <c r="I35" s="109"/>
      <c r="J35" s="72">
        <v>2.0190000000000001</v>
      </c>
      <c r="K35" s="200">
        <v>10</v>
      </c>
      <c r="L35" s="201"/>
      <c r="M35" s="89">
        <v>10</v>
      </c>
      <c r="N35" s="202">
        <v>2.0099999904632568</v>
      </c>
      <c r="O35" s="121"/>
      <c r="P35" s="38" t="s">
        <v>53</v>
      </c>
      <c r="Q35" s="92">
        <v>2.0399999618530273</v>
      </c>
      <c r="R35" s="13"/>
      <c r="S35" s="12"/>
    </row>
    <row r="36" spans="2:19" ht="15" thickBot="1">
      <c r="B36" s="73">
        <v>8.0518999999999998</v>
      </c>
      <c r="C36" s="86">
        <v>9.8189382553100586</v>
      </c>
      <c r="D36" s="87">
        <v>4.3899998664855957</v>
      </c>
      <c r="E36" s="76">
        <v>1458</v>
      </c>
      <c r="F36" s="203">
        <v>6.7345E-3</v>
      </c>
      <c r="G36" s="203"/>
      <c r="H36" s="186">
        <v>10.007712364196777</v>
      </c>
      <c r="I36" s="186"/>
      <c r="J36" s="77">
        <v>1.919</v>
      </c>
      <c r="K36" s="204">
        <v>10</v>
      </c>
      <c r="L36" s="205"/>
      <c r="M36" s="90">
        <v>10</v>
      </c>
      <c r="N36" s="206">
        <v>1.8400000333786011</v>
      </c>
      <c r="O36" s="188"/>
      <c r="P36" s="43" t="s">
        <v>53</v>
      </c>
      <c r="Q36" s="95">
        <v>2.0399999618530273</v>
      </c>
      <c r="R36" s="12"/>
      <c r="S36" s="12"/>
    </row>
    <row r="37" spans="2:19">
      <c r="B37" s="12"/>
      <c r="C37" s="12"/>
      <c r="D37" s="12"/>
      <c r="E37" s="44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2:19">
      <c r="B38" s="12" t="s">
        <v>54</v>
      </c>
      <c r="C38" s="17"/>
      <c r="D38" s="45"/>
      <c r="E38" s="17"/>
      <c r="F38" s="46"/>
      <c r="G38" s="46"/>
      <c r="H38" s="46"/>
      <c r="I38" s="46"/>
      <c r="J38" s="46"/>
      <c r="K38" s="22"/>
      <c r="L38" s="117" t="str">
        <f>IF(N21=1,"±  (1 + 0,01 Gmax/G) %",IF(N21=2,"±  (2 + 0,02 Gmax/G) %"))</f>
        <v>±  (2 + 0,02 Gmax/G) %</v>
      </c>
      <c r="M38" s="117"/>
      <c r="N38" s="117"/>
      <c r="O38" s="98" t="str">
        <f>"(- от " &amp;ROUND(N18,2) &amp;" - "  &amp;P18 &amp;",0 м3/ч)"</f>
        <v>(- от 0.3 - 15,0 м3/ч)</v>
      </c>
      <c r="P38" s="99"/>
      <c r="Q38" s="99"/>
      <c r="R38" s="47"/>
      <c r="S38" s="12"/>
    </row>
    <row r="39" spans="2:19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5"/>
      <c r="O39" s="15"/>
      <c r="P39" s="48"/>
      <c r="Q39" s="49"/>
      <c r="R39" s="49"/>
      <c r="S39" s="50"/>
    </row>
    <row r="40" spans="2:19">
      <c r="B40" s="105" t="s">
        <v>55</v>
      </c>
      <c r="C40" s="105"/>
      <c r="D40" s="105"/>
      <c r="E40" s="104" t="s">
        <v>61</v>
      </c>
      <c r="F40" s="51" t="s">
        <v>56</v>
      </c>
      <c r="G40" s="51"/>
      <c r="H40" s="51"/>
      <c r="I40" s="12"/>
      <c r="J40" s="14" t="s">
        <v>57</v>
      </c>
      <c r="K40" s="106"/>
      <c r="L40" s="106"/>
      <c r="M40" s="97"/>
      <c r="N40" s="107" t="s">
        <v>58</v>
      </c>
      <c r="O40" s="107"/>
      <c r="P40" s="198"/>
      <c r="Q40" s="198"/>
      <c r="R40" s="52"/>
      <c r="S40" s="12"/>
    </row>
    <row r="41" spans="2:19">
      <c r="B41" s="53"/>
      <c r="C41" s="54"/>
      <c r="D41" s="54"/>
      <c r="E41" s="55"/>
      <c r="F41" s="56"/>
      <c r="G41" s="57"/>
      <c r="H41" s="58"/>
      <c r="I41" s="2"/>
      <c r="J41" s="2" t="s">
        <v>59</v>
      </c>
      <c r="K41" s="199"/>
      <c r="L41" s="199"/>
      <c r="M41" s="199"/>
      <c r="N41" s="2"/>
      <c r="O41" s="2"/>
      <c r="P41" s="2"/>
      <c r="Q41" s="2"/>
      <c r="R41" s="2"/>
      <c r="S41" s="2"/>
    </row>
  </sheetData>
  <mergeCells count="84">
    <mergeCell ref="K41:M41"/>
    <mergeCell ref="K35:L35"/>
    <mergeCell ref="N35:O35"/>
    <mergeCell ref="F36:G36"/>
    <mergeCell ref="H36:I36"/>
    <mergeCell ref="K36:L36"/>
    <mergeCell ref="N36:O36"/>
    <mergeCell ref="F34:G34"/>
    <mergeCell ref="H34:I34"/>
    <mergeCell ref="K34:L34"/>
    <mergeCell ref="N34:O34"/>
    <mergeCell ref="P40:Q40"/>
    <mergeCell ref="H30:I30"/>
    <mergeCell ref="N30:O30"/>
    <mergeCell ref="F33:G33"/>
    <mergeCell ref="H33:I33"/>
    <mergeCell ref="N33:O33"/>
    <mergeCell ref="F31:G31"/>
    <mergeCell ref="H31:I31"/>
    <mergeCell ref="N31:O31"/>
    <mergeCell ref="F25:G25"/>
    <mergeCell ref="H25:I25"/>
    <mergeCell ref="K25:M33"/>
    <mergeCell ref="N25:O25"/>
    <mergeCell ref="F26:G26"/>
    <mergeCell ref="H26:I26"/>
    <mergeCell ref="N26:O26"/>
    <mergeCell ref="F27:G27"/>
    <mergeCell ref="H27:I27"/>
    <mergeCell ref="N27:O27"/>
    <mergeCell ref="H29:I29"/>
    <mergeCell ref="N29:O29"/>
    <mergeCell ref="F30:G30"/>
    <mergeCell ref="N21:P21"/>
    <mergeCell ref="B23:D23"/>
    <mergeCell ref="E23:J23"/>
    <mergeCell ref="K23:O23"/>
    <mergeCell ref="P23:Q24"/>
    <mergeCell ref="F24:G24"/>
    <mergeCell ref="H24:I24"/>
    <mergeCell ref="K24:L24"/>
    <mergeCell ref="N24:O24"/>
    <mergeCell ref="D13:H13"/>
    <mergeCell ref="I13:M13"/>
    <mergeCell ref="N13:S13"/>
    <mergeCell ref="D20:F20"/>
    <mergeCell ref="N20:P20"/>
    <mergeCell ref="D15:H15"/>
    <mergeCell ref="I15:M15"/>
    <mergeCell ref="N15:S15"/>
    <mergeCell ref="D16:H16"/>
    <mergeCell ref="I16:M16"/>
    <mergeCell ref="N16:S16"/>
    <mergeCell ref="J17:L17"/>
    <mergeCell ref="D18:E18"/>
    <mergeCell ref="L18:M18"/>
    <mergeCell ref="D19:F19"/>
    <mergeCell ref="N19:P19"/>
    <mergeCell ref="B2:J2"/>
    <mergeCell ref="C3:S3"/>
    <mergeCell ref="B4:S4"/>
    <mergeCell ref="B5:C5"/>
    <mergeCell ref="D5:S5"/>
    <mergeCell ref="B7:C7"/>
    <mergeCell ref="I14:M14"/>
    <mergeCell ref="N14:S14"/>
    <mergeCell ref="D7:S7"/>
    <mergeCell ref="L38:N38"/>
    <mergeCell ref="F32:G32"/>
    <mergeCell ref="H32:I32"/>
    <mergeCell ref="N32:O32"/>
    <mergeCell ref="F28:G28"/>
    <mergeCell ref="H28:I28"/>
    <mergeCell ref="N28:O28"/>
    <mergeCell ref="F29:G29"/>
    <mergeCell ref="D14:H14"/>
    <mergeCell ref="B8:C9"/>
    <mergeCell ref="D8:S9"/>
    <mergeCell ref="D11:E11"/>
    <mergeCell ref="B40:D40"/>
    <mergeCell ref="K40:L40"/>
    <mergeCell ref="N40:O40"/>
    <mergeCell ref="F35:G35"/>
    <mergeCell ref="H35:I35"/>
  </mergeCells>
  <conditionalFormatting sqref="B25:B27">
    <cfRule type="cellIs" dxfId="18" priority="20" stopIfTrue="1" operator="between">
      <formula>$D$42</formula>
      <formula>$F$42</formula>
    </cfRule>
  </conditionalFormatting>
  <conditionalFormatting sqref="B28:B30">
    <cfRule type="cellIs" dxfId="17" priority="19" stopIfTrue="1" operator="between">
      <formula>$D$43</formula>
      <formula>$F$43</formula>
    </cfRule>
  </conditionalFormatting>
  <conditionalFormatting sqref="B31:B36">
    <cfRule type="cellIs" dxfId="16" priority="18" stopIfTrue="1" operator="between">
      <formula>$D$44</formula>
      <formula>$F$44</formula>
    </cfRule>
  </conditionalFormatting>
  <conditionalFormatting sqref="J25 N25:O25">
    <cfRule type="cellIs" dxfId="15" priority="17" stopIfTrue="1" operator="between">
      <formula>$P$24</formula>
      <formula>-$P$24</formula>
    </cfRule>
  </conditionalFormatting>
  <conditionalFormatting sqref="J26 N26:O26">
    <cfRule type="cellIs" dxfId="14" priority="16" stopIfTrue="1" operator="between">
      <formula>$P$25</formula>
      <formula>-$P$25</formula>
    </cfRule>
  </conditionalFormatting>
  <conditionalFormatting sqref="J27 N27:O27">
    <cfRule type="cellIs" dxfId="13" priority="15" stopIfTrue="1" operator="between">
      <formula>$P$26</formula>
      <formula>-$P$26</formula>
    </cfRule>
  </conditionalFormatting>
  <conditionalFormatting sqref="J28 N28:O28">
    <cfRule type="cellIs" dxfId="12" priority="14" stopIfTrue="1" operator="between">
      <formula>$P$27</formula>
      <formula>-$P$27</formula>
    </cfRule>
  </conditionalFormatting>
  <conditionalFormatting sqref="J29 N29:O29">
    <cfRule type="cellIs" dxfId="11" priority="13" stopIfTrue="1" operator="between">
      <formula>$P$28</formula>
      <formula>-$P$28</formula>
    </cfRule>
  </conditionalFormatting>
  <conditionalFormatting sqref="J30 N30:O30">
    <cfRule type="cellIs" dxfId="10" priority="12" stopIfTrue="1" operator="between">
      <formula>$P$29</formula>
      <formula>-$P$29</formula>
    </cfRule>
  </conditionalFormatting>
  <conditionalFormatting sqref="J31 N31:O31">
    <cfRule type="cellIs" dxfId="9" priority="11" stopIfTrue="1" operator="between">
      <formula>$P$30</formula>
      <formula>-$P$30</formula>
    </cfRule>
  </conditionalFormatting>
  <conditionalFormatting sqref="J32 N32:O32">
    <cfRule type="cellIs" dxfId="8" priority="10" stopIfTrue="1" operator="between">
      <formula>$P$31</formula>
      <formula>-$P$31</formula>
    </cfRule>
  </conditionalFormatting>
  <conditionalFormatting sqref="J33 N33:O33">
    <cfRule type="cellIs" dxfId="7" priority="9" stopIfTrue="1" operator="between">
      <formula>$P$32</formula>
      <formula>-$P$32</formula>
    </cfRule>
  </conditionalFormatting>
  <conditionalFormatting sqref="J34 N34:O34">
    <cfRule type="cellIs" dxfId="6" priority="8" stopIfTrue="1" operator="between">
      <formula>$P$33</formula>
      <formula>-$P$33</formula>
    </cfRule>
  </conditionalFormatting>
  <conditionalFormatting sqref="J35 N35:O35">
    <cfRule type="cellIs" dxfId="5" priority="7" stopIfTrue="1" operator="between">
      <formula>$P$34</formula>
      <formula>-$P$34</formula>
    </cfRule>
  </conditionalFormatting>
  <conditionalFormatting sqref="J36 N36:O36">
    <cfRule type="cellIs" dxfId="4" priority="6" stopIfTrue="1" operator="between">
      <formula>$P$35</formula>
      <formula>-$P$35</formula>
    </cfRule>
  </conditionalFormatting>
  <conditionalFormatting sqref="H10">
    <cfRule type="cellIs" dxfId="3" priority="4" operator="between">
      <formula>20</formula>
      <formula>30</formula>
    </cfRule>
  </conditionalFormatting>
  <conditionalFormatting sqref="F11">
    <cfRule type="cellIs" dxfId="2" priority="3" operator="between">
      <formula>10</formula>
      <formula>30</formula>
    </cfRule>
  </conditionalFormatting>
  <conditionalFormatting sqref="I11">
    <cfRule type="cellIs" dxfId="1" priority="2" operator="between">
      <formula>30</formula>
      <formula>80</formula>
    </cfRule>
  </conditionalFormatting>
  <conditionalFormatting sqref="L11">
    <cfRule type="cellIs" dxfId="0" priority="1" operator="between">
      <formula>630.05</formula>
      <formula>800.32</formula>
    </cfRule>
  </conditionalFormatting>
  <dataValidations count="3">
    <dataValidation type="list" allowBlank="1" showInputMessage="1" showErrorMessage="1" sqref="M40">
      <formula1>"А.Г. Яковенко,М.Н. Куваев"</formula1>
    </dataValidation>
    <dataValidation type="list" allowBlank="1" showInputMessage="1" showErrorMessage="1" sqref="H18">
      <formula1>"20,25,32,40,50,80,100"</formula1>
    </dataValidation>
    <dataValidation type="list" allowBlank="1" showInputMessage="1" showErrorMessage="1" sqref="B2">
      <formula1>"ПРОТОКОЛ ПЕРВИЧНОЙ ПРИ ВЫПУСКЕ ИЗ ПРОИЗВОДСТВА ПОВЕРКИ №,ПРОТОКОЛ ПЕРВИЧНОЙ ПОСЛЕ РЕМОНТА ПОВЕРКИ №,ПРОТОКОЛ ПЕРИОДИЧЕСКОЙ ПОВЕРКИ №"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 Кржижановский</dc:creator>
  <cp:lastModifiedBy>Ощепков</cp:lastModifiedBy>
  <dcterms:created xsi:type="dcterms:W3CDTF">2017-05-12T09:50:55Z</dcterms:created>
  <dcterms:modified xsi:type="dcterms:W3CDTF">2017-05-23T07:52:51Z</dcterms:modified>
</cp:coreProperties>
</file>