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30" yWindow="-150" windowWidth="16800" windowHeight="12915" tabRatio="0"/>
  </bookViews>
  <sheets>
    <sheet name="TDSheet" sheetId="1" r:id="rId1"/>
  </sheets>
  <definedNames>
    <definedName name="_xlnm._FilterDatabase" localSheetId="0" hidden="1">TDSheet!$A$10:$O$55</definedName>
  </definedNames>
  <calcPr calcId="125725"/>
</workbook>
</file>

<file path=xl/calcChain.xml><?xml version="1.0" encoding="utf-8"?>
<calcChain xmlns="http://schemas.openxmlformats.org/spreadsheetml/2006/main">
  <c r="L32" i="1"/>
  <c r="J32"/>
  <c r="L18"/>
  <c r="J18"/>
  <c r="G53"/>
  <c r="I55"/>
  <c r="I54"/>
  <c r="O53"/>
  <c r="L40" l="1"/>
  <c r="K40"/>
  <c r="K18"/>
  <c r="J28"/>
  <c r="K11"/>
  <c r="I45" l="1"/>
  <c r="I44"/>
  <c r="I43"/>
  <c r="I42"/>
  <c r="I36"/>
  <c r="I35"/>
  <c r="I34"/>
  <c r="I24"/>
  <c r="I23"/>
  <c r="I22"/>
  <c r="I21"/>
  <c r="I20"/>
  <c r="I17"/>
  <c r="I16"/>
  <c r="I15"/>
  <c r="I14"/>
  <c r="I13"/>
  <c r="J40" l="1"/>
  <c r="J11"/>
</calcChain>
</file>

<file path=xl/sharedStrings.xml><?xml version="1.0" encoding="utf-8"?>
<sst xmlns="http://schemas.openxmlformats.org/spreadsheetml/2006/main" count="65" uniqueCount="38">
  <si>
    <t>Анализ субконто Контрагенты, Договоры за 01.01.2015 - 30.05.2017</t>
  </si>
  <si>
    <t>Выводимые данные:</t>
  </si>
  <si>
    <t>БУ (данные бухгалтерского учета)</t>
  </si>
  <si>
    <t>Отбор:</t>
  </si>
  <si>
    <t>Контрагенты</t>
  </si>
  <si>
    <t>Сальдо на начало периода</t>
  </si>
  <si>
    <t>Обороты за период</t>
  </si>
  <si>
    <t>Сальдо на конец периода</t>
  </si>
  <si>
    <t>Договоры</t>
  </si>
  <si>
    <t>Дебет</t>
  </si>
  <si>
    <t>Кредит</t>
  </si>
  <si>
    <t>Счет</t>
  </si>
  <si>
    <t>62.01</t>
  </si>
  <si>
    <t>60.01</t>
  </si>
  <si>
    <t>Поддоны</t>
  </si>
  <si>
    <t>60.02</t>
  </si>
  <si>
    <t>62.02</t>
  </si>
  <si>
    <t>Договор поставки ДП-89 от 21.12.2016г.</t>
  </si>
  <si>
    <t>ДП-№52 от 24.02.2016г.</t>
  </si>
  <si>
    <t>ДП-№95 от 23.03.2017г.</t>
  </si>
  <si>
    <t>ДП-№71 от 01.07.2016г.</t>
  </si>
  <si>
    <t>ДП-№65 от 16.05.2016г.</t>
  </si>
  <si>
    <t>Количество</t>
  </si>
  <si>
    <t>Сумма</t>
  </si>
  <si>
    <t>Цена</t>
  </si>
  <si>
    <t>Увеличение задолженности контрагента/ Уменьшение нашей задолженности</t>
  </si>
  <si>
    <t>Уменьшение задолженности контрагента/ Увеличение нашей задолженности</t>
  </si>
  <si>
    <t>Деньгами</t>
  </si>
  <si>
    <t>Прочее</t>
  </si>
  <si>
    <t>ДП-№19 от 17.04.2017г.</t>
  </si>
  <si>
    <t>Номенклатура</t>
  </si>
  <si>
    <t>Покупатель 1</t>
  </si>
  <si>
    <t>Покупатель 4</t>
  </si>
  <si>
    <t>Покупатель 3</t>
  </si>
  <si>
    <t>Покупатель 2</t>
  </si>
  <si>
    <t>Товар Вид 1</t>
  </si>
  <si>
    <t>Товар Вид 2</t>
  </si>
  <si>
    <t>Товар Вид 3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</si>
</sst>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1">
    <font>
      <sz val="8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color rgb="FF003F2F"/>
      <name val="Arial"/>
      <family val="2"/>
      <charset val="204"/>
    </font>
    <font>
      <sz val="9"/>
      <name val="Arial"/>
      <family val="2"/>
      <charset val="204"/>
    </font>
    <font>
      <sz val="8"/>
      <color rgb="FF4D4D4D"/>
      <name val="Arial"/>
      <family val="2"/>
    </font>
    <font>
      <sz val="8"/>
      <name val="Arial"/>
      <family val="2"/>
    </font>
    <font>
      <sz val="9"/>
      <name val="Arial"/>
    </font>
    <font>
      <sz val="9"/>
      <color rgb="FF003F2F"/>
      <name val="Arial"/>
    </font>
    <font>
      <sz val="8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rgb="FFE4F0DD"/>
      </patternFill>
    </fill>
    <fill>
      <patternFill patternType="solid">
        <fgColor rgb="FFF0F6EF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/>
      <diagonal/>
    </border>
    <border>
      <left/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0" fillId="5" borderId="0" xfId="0" applyFill="1"/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4" fontId="3" fillId="3" borderId="12" xfId="0" applyNumberFormat="1" applyFont="1" applyFill="1" applyBorder="1" applyAlignment="1">
      <alignment horizontal="righ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right" vertical="top" wrapText="1"/>
    </xf>
    <xf numFmtId="4" fontId="4" fillId="4" borderId="12" xfId="0" applyNumberFormat="1" applyFont="1" applyFill="1" applyBorder="1" applyAlignment="1">
      <alignment horizontal="right" vertical="top" wrapText="1"/>
    </xf>
    <xf numFmtId="4" fontId="4" fillId="4" borderId="12" xfId="0" applyNumberFormat="1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4" fontId="5" fillId="0" borderId="12" xfId="0" applyNumberFormat="1" applyFont="1" applyBorder="1" applyAlignment="1">
      <alignment horizontal="righ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right" vertical="top" wrapText="1"/>
    </xf>
    <xf numFmtId="164" fontId="6" fillId="5" borderId="12" xfId="0" applyNumberFormat="1" applyFont="1" applyFill="1" applyBorder="1" applyAlignment="1">
      <alignment horizontal="right" vertical="top"/>
    </xf>
    <xf numFmtId="4" fontId="6" fillId="5" borderId="12" xfId="0" applyNumberFormat="1" applyFont="1" applyFill="1" applyBorder="1" applyAlignment="1">
      <alignment horizontal="right" vertical="top"/>
    </xf>
    <xf numFmtId="4" fontId="4" fillId="5" borderId="12" xfId="0" applyNumberFormat="1" applyFont="1" applyFill="1" applyBorder="1" applyAlignment="1">
      <alignment horizontal="right" vertical="top" wrapText="1"/>
    </xf>
    <xf numFmtId="1" fontId="5" fillId="5" borderId="12" xfId="0" applyNumberFormat="1" applyFont="1" applyFill="1" applyBorder="1" applyAlignment="1">
      <alignment vertical="top" wrapText="1"/>
    </xf>
    <xf numFmtId="0" fontId="6" fillId="5" borderId="12" xfId="0" applyFont="1" applyFill="1" applyBorder="1" applyAlignment="1">
      <alignment horizontal="left" vertical="top" wrapText="1" indent="4"/>
    </xf>
    <xf numFmtId="0" fontId="5" fillId="5" borderId="12" xfId="0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vertical="top" wrapText="1"/>
    </xf>
    <xf numFmtId="0" fontId="5" fillId="5" borderId="12" xfId="0" applyFont="1" applyFill="1" applyBorder="1" applyAlignment="1">
      <alignment horizontal="left" vertical="top" wrapText="1" indent="3"/>
    </xf>
    <xf numFmtId="165" fontId="6" fillId="5" borderId="12" xfId="0" applyNumberFormat="1" applyFont="1" applyFill="1" applyBorder="1" applyAlignment="1">
      <alignment horizontal="right" vertical="top"/>
    </xf>
    <xf numFmtId="4" fontId="4" fillId="4" borderId="12" xfId="0" applyNumberFormat="1" applyFont="1" applyFill="1" applyBorder="1" applyAlignment="1">
      <alignment horizontal="right" vertical="top" wrapText="1"/>
    </xf>
    <xf numFmtId="4" fontId="5" fillId="0" borderId="12" xfId="0" applyNumberFormat="1" applyFont="1" applyBorder="1" applyAlignment="1">
      <alignment horizontal="right" vertical="top" wrapText="1"/>
    </xf>
    <xf numFmtId="4" fontId="3" fillId="3" borderId="12" xfId="0" applyNumberFormat="1" applyFont="1" applyFill="1" applyBorder="1" applyAlignment="1">
      <alignment horizontal="right" vertical="top" wrapText="1"/>
    </xf>
    <xf numFmtId="4" fontId="4" fillId="5" borderId="1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4" fontId="10" fillId="0" borderId="13" xfId="1" applyNumberFormat="1" applyFont="1" applyBorder="1" applyAlignment="1">
      <alignment horizontal="right" vertical="top"/>
    </xf>
    <xf numFmtId="2" fontId="0" fillId="0" borderId="0" xfId="0" applyNumberFormat="1" applyAlignment="1">
      <alignment horizontal="left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0" xfId="0" applyNumberFormat="1" applyFont="1" applyFill="1" applyBorder="1" applyAlignment="1">
      <alignment horizontal="lef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4" fillId="4" borderId="12" xfId="0" applyNumberFormat="1" applyFont="1" applyFill="1" applyBorder="1" applyAlignment="1">
      <alignment horizontal="right" vertical="top" wrapText="1"/>
    </xf>
    <xf numFmtId="2" fontId="5" fillId="0" borderId="12" xfId="0" applyNumberFormat="1" applyFont="1" applyBorder="1" applyAlignment="1">
      <alignment horizontal="right" vertical="top" wrapText="1"/>
    </xf>
    <xf numFmtId="2" fontId="6" fillId="5" borderId="12" xfId="0" applyNumberFormat="1" applyFont="1" applyFill="1" applyBorder="1" applyAlignment="1">
      <alignment horizontal="right" vertical="top"/>
    </xf>
    <xf numFmtId="0" fontId="9" fillId="5" borderId="12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right" vertical="top" wrapText="1"/>
    </xf>
    <xf numFmtId="2" fontId="9" fillId="5" borderId="12" xfId="0" applyNumberFormat="1" applyFont="1" applyFill="1" applyBorder="1" applyAlignment="1">
      <alignment horizontal="right" vertical="top" wrapText="1"/>
    </xf>
    <xf numFmtId="4" fontId="9" fillId="5" borderId="12" xfId="0" applyNumberFormat="1" applyFont="1" applyFill="1" applyBorder="1" applyAlignment="1">
      <alignment horizontal="right" vertical="top" wrapText="1"/>
    </xf>
    <xf numFmtId="1" fontId="8" fillId="5" borderId="12" xfId="0" applyNumberFormat="1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right" vertical="top" wrapText="1"/>
    </xf>
    <xf numFmtId="4" fontId="8" fillId="5" borderId="12" xfId="0" applyNumberFormat="1" applyFont="1" applyFill="1" applyBorder="1" applyAlignment="1">
      <alignment horizontal="right" vertical="top" wrapText="1"/>
    </xf>
    <xf numFmtId="0" fontId="8" fillId="5" borderId="12" xfId="0" applyFont="1" applyFill="1" applyBorder="1" applyAlignment="1">
      <alignment vertical="top" wrapText="1"/>
    </xf>
    <xf numFmtId="164" fontId="10" fillId="5" borderId="12" xfId="1" applyNumberFormat="1" applyFont="1" applyFill="1" applyBorder="1" applyAlignment="1">
      <alignment horizontal="right" vertical="top"/>
    </xf>
    <xf numFmtId="4" fontId="10" fillId="5" borderId="12" xfId="1" applyNumberFormat="1" applyFont="1" applyFill="1" applyBorder="1" applyAlignment="1">
      <alignment horizontal="right" vertical="top"/>
    </xf>
    <xf numFmtId="165" fontId="10" fillId="5" borderId="12" xfId="1" applyNumberFormat="1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 indent="1"/>
    </xf>
    <xf numFmtId="4" fontId="4" fillId="4" borderId="12" xfId="0" applyNumberFormat="1" applyFont="1" applyFill="1" applyBorder="1" applyAlignment="1">
      <alignment horizontal="right" vertical="top" wrapText="1"/>
    </xf>
    <xf numFmtId="1" fontId="5" fillId="0" borderId="12" xfId="0" applyNumberFormat="1" applyFont="1" applyBorder="1" applyAlignment="1">
      <alignment horizontal="left" vertical="top" wrapText="1" indent="2"/>
    </xf>
    <xf numFmtId="4" fontId="5" fillId="0" borderId="12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horizontal="left" vertical="top" wrapText="1" indent="3"/>
    </xf>
    <xf numFmtId="0" fontId="4" fillId="5" borderId="12" xfId="0" applyFont="1" applyFill="1" applyBorder="1" applyAlignment="1">
      <alignment horizontal="left" vertical="top" wrapText="1" indent="1"/>
    </xf>
    <xf numFmtId="4" fontId="4" fillId="5" borderId="1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0" fontId="3" fillId="3" borderId="12" xfId="0" applyFont="1" applyFill="1" applyBorder="1" applyAlignment="1">
      <alignment horizontal="left" vertical="top" wrapText="1"/>
    </xf>
    <xf numFmtId="4" fontId="3" fillId="3" borderId="1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 indent="1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62"/>
  <sheetViews>
    <sheetView tabSelected="1" zoomScaleNormal="100" workbookViewId="0">
      <selection activeCell="A5" sqref="A5"/>
    </sheetView>
  </sheetViews>
  <sheetFormatPr defaultColWidth="10.5" defaultRowHeight="11.45" customHeight="1" outlineLevelRow="3"/>
  <cols>
    <col min="1" max="1" width="18.6640625" style="1" customWidth="1"/>
    <col min="2" max="2" width="16.33203125" style="1" customWidth="1"/>
    <col min="3" max="3" width="21" style="1" customWidth="1"/>
    <col min="4" max="4" width="18.6640625" style="1" hidden="1" customWidth="1"/>
    <col min="5" max="5" width="7.5" style="1" hidden="1" customWidth="1"/>
    <col min="6" max="7" width="18.6640625" style="1" customWidth="1"/>
    <col min="8" max="8" width="15.6640625" style="1" customWidth="1"/>
    <col min="9" max="9" width="9.83203125" style="38" customWidth="1"/>
    <col min="10" max="10" width="19.83203125" style="1" customWidth="1"/>
    <col min="11" max="11" width="25.83203125" style="1" customWidth="1"/>
    <col min="12" max="12" width="22.1640625" style="1" customWidth="1"/>
    <col min="13" max="13" width="0.83203125" style="1" customWidth="1"/>
    <col min="14" max="15" width="18.6640625" style="1" customWidth="1"/>
    <col min="20" max="21" width="13.33203125" bestFit="1" customWidth="1"/>
    <col min="22" max="22" width="11.5" bestFit="1" customWidth="1"/>
  </cols>
  <sheetData>
    <row r="1" spans="1:15" ht="15.9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5" s="1" customFormat="1" ht="2.1" customHeight="1">
      <c r="I2" s="38"/>
    </row>
    <row r="3" spans="1:15" ht="11.1" customHeight="1">
      <c r="A3" s="2" t="s">
        <v>1</v>
      </c>
      <c r="B3" s="73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5" s="1" customFormat="1" ht="2.1" customHeight="1">
      <c r="I4" s="38"/>
    </row>
    <row r="5" spans="1:15" ht="33" customHeight="1">
      <c r="A5" s="2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5" s="1" customFormat="1" ht="2.1" customHeight="1">
      <c r="I6" s="38"/>
    </row>
    <row r="7" spans="1:15" ht="12.95" customHeight="1">
      <c r="A7" s="61" t="s">
        <v>4</v>
      </c>
      <c r="B7" s="61"/>
      <c r="C7" s="61"/>
      <c r="D7" s="61" t="s">
        <v>5</v>
      </c>
      <c r="E7" s="61"/>
      <c r="F7" s="61" t="s">
        <v>5</v>
      </c>
      <c r="G7" s="61"/>
      <c r="H7" s="56" t="s">
        <v>6</v>
      </c>
      <c r="I7" s="57"/>
      <c r="J7" s="57"/>
      <c r="K7" s="57"/>
      <c r="L7" s="57"/>
      <c r="M7" s="58"/>
      <c r="N7" s="61" t="s">
        <v>7</v>
      </c>
      <c r="O7" s="61"/>
    </row>
    <row r="8" spans="1:15" ht="39" customHeight="1">
      <c r="A8" s="61" t="s">
        <v>8</v>
      </c>
      <c r="B8" s="61"/>
      <c r="C8" s="36" t="s">
        <v>30</v>
      </c>
      <c r="D8" s="74" t="s">
        <v>9</v>
      </c>
      <c r="E8" s="74" t="s">
        <v>10</v>
      </c>
      <c r="F8" s="74" t="s">
        <v>9</v>
      </c>
      <c r="G8" s="74" t="s">
        <v>10</v>
      </c>
      <c r="H8" s="56" t="s">
        <v>25</v>
      </c>
      <c r="I8" s="57"/>
      <c r="J8" s="58"/>
      <c r="K8" s="59" t="s">
        <v>26</v>
      </c>
      <c r="L8" s="60"/>
      <c r="M8" s="5"/>
      <c r="N8" s="74" t="s">
        <v>9</v>
      </c>
      <c r="O8" s="74" t="s">
        <v>10</v>
      </c>
    </row>
    <row r="9" spans="1:15" ht="12.95" customHeight="1">
      <c r="A9" s="61" t="s">
        <v>11</v>
      </c>
      <c r="B9" s="61"/>
      <c r="C9" s="61"/>
      <c r="D9" s="75"/>
      <c r="E9" s="75"/>
      <c r="F9" s="75"/>
      <c r="G9" s="75"/>
      <c r="H9" s="3" t="s">
        <v>22</v>
      </c>
      <c r="I9" s="39" t="s">
        <v>24</v>
      </c>
      <c r="J9" s="3" t="s">
        <v>23</v>
      </c>
      <c r="K9" s="4"/>
      <c r="L9" s="6"/>
      <c r="M9" s="7"/>
      <c r="N9" s="75"/>
      <c r="O9" s="75"/>
    </row>
    <row r="10" spans="1:15" ht="12.95" customHeight="1">
      <c r="A10" s="9"/>
      <c r="B10" s="9"/>
      <c r="C10" s="9"/>
      <c r="D10" s="9"/>
      <c r="E10" s="9"/>
      <c r="F10" s="9"/>
      <c r="G10" s="9"/>
      <c r="H10" s="9"/>
      <c r="I10" s="40"/>
      <c r="J10" s="9"/>
      <c r="K10" s="9" t="s">
        <v>27</v>
      </c>
      <c r="L10" s="10" t="s">
        <v>28</v>
      </c>
      <c r="M10" s="10"/>
      <c r="N10" s="9"/>
      <c r="O10" s="9"/>
    </row>
    <row r="11" spans="1:15" ht="12.95" customHeight="1">
      <c r="A11" s="70" t="s">
        <v>31</v>
      </c>
      <c r="B11" s="70"/>
      <c r="C11" s="70"/>
      <c r="D11" s="11"/>
      <c r="E11" s="11"/>
      <c r="F11" s="11"/>
      <c r="G11" s="33"/>
      <c r="H11" s="11"/>
      <c r="I11" s="41"/>
      <c r="J11" s="12">
        <f>J12</f>
        <v>1266041.44</v>
      </c>
      <c r="K11" s="12">
        <f>K12</f>
        <v>1500224</v>
      </c>
      <c r="L11" s="71"/>
      <c r="M11" s="71"/>
      <c r="N11" s="11"/>
      <c r="O11" s="12">
        <v>234182.56</v>
      </c>
    </row>
    <row r="12" spans="1:15" s="8" customFormat="1" ht="24" customHeight="1" outlineLevel="1">
      <c r="A12" s="67" t="s">
        <v>17</v>
      </c>
      <c r="B12" s="67"/>
      <c r="C12" s="19"/>
      <c r="D12" s="20"/>
      <c r="E12" s="20"/>
      <c r="F12" s="20"/>
      <c r="G12" s="34"/>
      <c r="H12" s="21">
        <v>269960</v>
      </c>
      <c r="I12" s="44"/>
      <c r="J12" s="22">
        <v>1266041.44</v>
      </c>
      <c r="K12" s="23">
        <v>1500224</v>
      </c>
      <c r="L12" s="68"/>
      <c r="M12" s="68"/>
      <c r="N12" s="20"/>
      <c r="O12" s="23">
        <v>234182.56</v>
      </c>
    </row>
    <row r="13" spans="1:15" s="8" customFormat="1" ht="12" customHeight="1" outlineLevel="2">
      <c r="A13" s="24"/>
      <c r="B13" s="24"/>
      <c r="C13" s="25" t="s">
        <v>35</v>
      </c>
      <c r="D13" s="26"/>
      <c r="E13" s="26"/>
      <c r="F13" s="26"/>
      <c r="G13" s="35"/>
      <c r="H13" s="21">
        <v>199584</v>
      </c>
      <c r="I13" s="44">
        <f t="shared" ref="I13:I17" si="0">J13/H13</f>
        <v>3.8</v>
      </c>
      <c r="J13" s="22">
        <v>758419.2</v>
      </c>
      <c r="K13" s="27"/>
      <c r="L13" s="69"/>
      <c r="M13" s="69"/>
      <c r="N13" s="26"/>
      <c r="O13" s="27"/>
    </row>
    <row r="14" spans="1:15" s="8" customFormat="1" ht="12" customHeight="1" outlineLevel="2">
      <c r="A14" s="28"/>
      <c r="B14" s="28"/>
      <c r="C14" s="25" t="s">
        <v>35</v>
      </c>
      <c r="D14" s="26"/>
      <c r="E14" s="26"/>
      <c r="F14" s="26"/>
      <c r="G14" s="26"/>
      <c r="H14" s="21">
        <v>55440</v>
      </c>
      <c r="I14" s="44">
        <f t="shared" si="0"/>
        <v>5.15</v>
      </c>
      <c r="J14" s="22">
        <v>285516</v>
      </c>
      <c r="K14" s="27"/>
      <c r="L14" s="69"/>
      <c r="M14" s="69"/>
      <c r="N14" s="26"/>
      <c r="O14" s="26"/>
    </row>
    <row r="15" spans="1:15" s="8" customFormat="1" ht="12" customHeight="1" outlineLevel="2">
      <c r="A15" s="28"/>
      <c r="B15" s="28"/>
      <c r="C15" s="25" t="s">
        <v>35</v>
      </c>
      <c r="D15" s="26"/>
      <c r="E15" s="26"/>
      <c r="F15" s="26"/>
      <c r="G15" s="35"/>
      <c r="H15" s="21">
        <v>7128</v>
      </c>
      <c r="I15" s="44">
        <f t="shared" si="0"/>
        <v>5.51</v>
      </c>
      <c r="J15" s="22">
        <v>39275.279999999999</v>
      </c>
      <c r="K15" s="27"/>
      <c r="L15" s="69"/>
      <c r="M15" s="69"/>
      <c r="N15" s="26"/>
      <c r="O15" s="27"/>
    </row>
    <row r="16" spans="1:15" s="8" customFormat="1" ht="12" customHeight="1" outlineLevel="2">
      <c r="A16" s="29"/>
      <c r="B16" s="29"/>
      <c r="C16" s="25" t="s">
        <v>35</v>
      </c>
      <c r="D16" s="26"/>
      <c r="E16" s="26"/>
      <c r="F16" s="26"/>
      <c r="G16" s="35"/>
      <c r="H16" s="21">
        <v>7128</v>
      </c>
      <c r="I16" s="44">
        <f t="shared" si="0"/>
        <v>6.57</v>
      </c>
      <c r="J16" s="22">
        <v>46830.96</v>
      </c>
      <c r="K16" s="27"/>
      <c r="L16" s="27"/>
      <c r="M16" s="27"/>
      <c r="N16" s="26"/>
      <c r="O16" s="27"/>
    </row>
    <row r="17" spans="1:15" s="8" customFormat="1" ht="12" customHeight="1" outlineLevel="2">
      <c r="A17" s="29"/>
      <c r="B17" s="29"/>
      <c r="C17" s="25" t="s">
        <v>37</v>
      </c>
      <c r="D17" s="26"/>
      <c r="E17" s="26"/>
      <c r="F17" s="26"/>
      <c r="G17" s="35"/>
      <c r="H17" s="30">
        <v>680</v>
      </c>
      <c r="I17" s="44">
        <f t="shared" si="0"/>
        <v>200</v>
      </c>
      <c r="J17" s="22">
        <v>136000</v>
      </c>
      <c r="K17" s="27"/>
      <c r="L17" s="27"/>
      <c r="M17" s="27"/>
      <c r="N17" s="26"/>
      <c r="O17" s="27"/>
    </row>
    <row r="18" spans="1:15" ht="12.95" customHeight="1">
      <c r="A18" s="70" t="s">
        <v>34</v>
      </c>
      <c r="B18" s="70"/>
      <c r="C18" s="70"/>
      <c r="D18" s="11"/>
      <c r="E18" s="11"/>
      <c r="F18" s="11"/>
      <c r="G18" s="33"/>
      <c r="H18" s="11"/>
      <c r="I18" s="41"/>
      <c r="J18" s="12">
        <f>J19+J28</f>
        <v>7837146</v>
      </c>
      <c r="K18" s="12">
        <f>K19</f>
        <v>7682102.8499999996</v>
      </c>
      <c r="L18" s="71">
        <f>L25+L28</f>
        <v>5623200</v>
      </c>
      <c r="M18" s="71"/>
      <c r="N18" s="11"/>
      <c r="O18" s="12">
        <v>5468156.8499999996</v>
      </c>
    </row>
    <row r="19" spans="1:15" s="8" customFormat="1" ht="12" customHeight="1" outlineLevel="1">
      <c r="A19" s="67" t="s">
        <v>18</v>
      </c>
      <c r="B19" s="67"/>
      <c r="C19" s="19"/>
      <c r="D19" s="20"/>
      <c r="E19" s="20"/>
      <c r="F19" s="20"/>
      <c r="G19" s="34"/>
      <c r="H19" s="21">
        <v>1506956</v>
      </c>
      <c r="I19" s="44"/>
      <c r="J19" s="22">
        <v>7247746</v>
      </c>
      <c r="K19" s="23">
        <v>7682102.8499999996</v>
      </c>
      <c r="L19" s="68"/>
      <c r="M19" s="68"/>
      <c r="N19" s="20"/>
      <c r="O19" s="23">
        <v>434356.85</v>
      </c>
    </row>
    <row r="20" spans="1:15" s="8" customFormat="1" ht="12" customHeight="1" outlineLevel="2">
      <c r="A20" s="24"/>
      <c r="B20" s="24"/>
      <c r="C20" s="25" t="s">
        <v>35</v>
      </c>
      <c r="D20" s="26"/>
      <c r="E20" s="26"/>
      <c r="F20" s="26"/>
      <c r="G20" s="35"/>
      <c r="H20" s="21">
        <v>559152</v>
      </c>
      <c r="I20" s="44">
        <f t="shared" ref="I20:I24" si="1">J20/H20</f>
        <v>3.8500000000000005</v>
      </c>
      <c r="J20" s="22">
        <v>2152735.2000000002</v>
      </c>
      <c r="K20" s="27"/>
      <c r="L20" s="69"/>
      <c r="M20" s="69"/>
      <c r="N20" s="26"/>
      <c r="O20" s="27"/>
    </row>
    <row r="21" spans="1:15" s="8" customFormat="1" ht="12" customHeight="1" outlineLevel="2">
      <c r="A21" s="28"/>
      <c r="B21" s="28"/>
      <c r="C21" s="25" t="s">
        <v>35</v>
      </c>
      <c r="D21" s="26"/>
      <c r="E21" s="26"/>
      <c r="F21" s="26"/>
      <c r="G21" s="26"/>
      <c r="H21" s="21">
        <v>797148</v>
      </c>
      <c r="I21" s="44">
        <f t="shared" si="1"/>
        <v>4.5</v>
      </c>
      <c r="J21" s="22">
        <v>3587166</v>
      </c>
      <c r="K21" s="27"/>
      <c r="L21" s="69"/>
      <c r="M21" s="69"/>
      <c r="N21" s="26"/>
      <c r="O21" s="26"/>
    </row>
    <row r="22" spans="1:15" s="8" customFormat="1" ht="12" customHeight="1" outlineLevel="2">
      <c r="A22" s="28"/>
      <c r="B22" s="28"/>
      <c r="C22" s="25" t="s">
        <v>36</v>
      </c>
      <c r="D22" s="26"/>
      <c r="E22" s="26"/>
      <c r="F22" s="26"/>
      <c r="G22" s="35"/>
      <c r="H22" s="21">
        <v>34848</v>
      </c>
      <c r="I22" s="44">
        <f t="shared" si="1"/>
        <v>4.1500000000000004</v>
      </c>
      <c r="J22" s="22">
        <v>144619.20000000001</v>
      </c>
      <c r="K22" s="27"/>
      <c r="L22" s="69"/>
      <c r="M22" s="69"/>
      <c r="N22" s="26"/>
      <c r="O22" s="27"/>
    </row>
    <row r="23" spans="1:15" s="8" customFormat="1" ht="12" customHeight="1" outlineLevel="2">
      <c r="A23" s="29"/>
      <c r="B23" s="29"/>
      <c r="C23" s="25" t="s">
        <v>36</v>
      </c>
      <c r="D23" s="26"/>
      <c r="E23" s="26"/>
      <c r="F23" s="26"/>
      <c r="G23" s="35"/>
      <c r="H23" s="21">
        <v>111672</v>
      </c>
      <c r="I23" s="44">
        <f t="shared" si="1"/>
        <v>4.8</v>
      </c>
      <c r="J23" s="22">
        <v>536025.59999999998</v>
      </c>
      <c r="K23" s="27"/>
      <c r="L23" s="27"/>
      <c r="M23" s="27"/>
      <c r="N23" s="26"/>
      <c r="O23" s="27"/>
    </row>
    <row r="24" spans="1:15" s="8" customFormat="1" ht="12" customHeight="1" outlineLevel="2">
      <c r="A24" s="29"/>
      <c r="B24" s="29"/>
      <c r="C24" s="25" t="s">
        <v>37</v>
      </c>
      <c r="D24" s="26"/>
      <c r="E24" s="26"/>
      <c r="F24" s="26"/>
      <c r="G24" s="35"/>
      <c r="H24" s="21">
        <v>4136</v>
      </c>
      <c r="I24" s="44">
        <f t="shared" si="1"/>
        <v>200</v>
      </c>
      <c r="J24" s="22">
        <v>827200</v>
      </c>
      <c r="K24" s="27"/>
      <c r="L24" s="27"/>
      <c r="M24" s="27"/>
      <c r="N24" s="26"/>
      <c r="O24" s="27"/>
    </row>
    <row r="25" spans="1:15" ht="12" customHeight="1" outlineLevel="1">
      <c r="A25" s="62" t="s">
        <v>19</v>
      </c>
      <c r="B25" s="62"/>
      <c r="C25" s="13"/>
      <c r="D25" s="14"/>
      <c r="E25" s="14"/>
      <c r="F25" s="14"/>
      <c r="G25" s="31"/>
      <c r="H25" s="14"/>
      <c r="I25" s="42"/>
      <c r="J25" s="14"/>
      <c r="K25" s="14"/>
      <c r="L25" s="63">
        <v>5000000</v>
      </c>
      <c r="M25" s="63"/>
      <c r="N25" s="14"/>
      <c r="O25" s="15">
        <v>5000000</v>
      </c>
    </row>
    <row r="26" spans="1:15" ht="12" customHeight="1" outlineLevel="2">
      <c r="A26" s="64">
        <v>62</v>
      </c>
      <c r="B26" s="64"/>
      <c r="C26" s="64"/>
      <c r="D26" s="17"/>
      <c r="E26" s="17"/>
      <c r="F26" s="17"/>
      <c r="G26" s="32"/>
      <c r="H26" s="17"/>
      <c r="I26" s="43"/>
      <c r="J26" s="17"/>
      <c r="K26" s="17"/>
      <c r="L26" s="65">
        <v>5000000</v>
      </c>
      <c r="M26" s="65"/>
      <c r="N26" s="17"/>
      <c r="O26" s="18">
        <v>5000000</v>
      </c>
    </row>
    <row r="27" spans="1:15" ht="12" customHeight="1" outlineLevel="3">
      <c r="A27" s="66" t="s">
        <v>16</v>
      </c>
      <c r="B27" s="66"/>
      <c r="C27" s="66"/>
      <c r="D27" s="17"/>
      <c r="E27" s="17"/>
      <c r="F27" s="17"/>
      <c r="G27" s="32"/>
      <c r="H27" s="17"/>
      <c r="I27" s="43"/>
      <c r="J27" s="17"/>
      <c r="K27" s="17"/>
      <c r="L27" s="65">
        <v>5000000</v>
      </c>
      <c r="M27" s="65"/>
      <c r="N27" s="17"/>
      <c r="O27" s="18">
        <v>5000000</v>
      </c>
    </row>
    <row r="28" spans="1:15" ht="12" customHeight="1" outlineLevel="1">
      <c r="A28" s="62" t="s">
        <v>14</v>
      </c>
      <c r="B28" s="62"/>
      <c r="C28" s="13"/>
      <c r="D28" s="14"/>
      <c r="E28" s="14"/>
      <c r="F28" s="31"/>
      <c r="G28" s="31"/>
      <c r="H28" s="14"/>
      <c r="I28" s="42"/>
      <c r="J28" s="15">
        <f>J29</f>
        <v>589400</v>
      </c>
      <c r="K28" s="15"/>
      <c r="L28" s="63">
        <v>623200</v>
      </c>
      <c r="M28" s="63"/>
      <c r="N28" s="15"/>
      <c r="O28" s="16">
        <v>33800</v>
      </c>
    </row>
    <row r="29" spans="1:15" ht="12" customHeight="1" outlineLevel="2">
      <c r="A29" s="64">
        <v>60</v>
      </c>
      <c r="B29" s="64"/>
      <c r="C29" s="64"/>
      <c r="D29" s="17"/>
      <c r="E29" s="17"/>
      <c r="F29" s="32"/>
      <c r="G29" s="17"/>
      <c r="H29" s="17"/>
      <c r="I29" s="43"/>
      <c r="J29" s="18">
        <v>589400</v>
      </c>
      <c r="K29" s="18"/>
      <c r="L29" s="65">
        <v>623200</v>
      </c>
      <c r="M29" s="65"/>
      <c r="N29" s="18"/>
      <c r="O29" s="17"/>
    </row>
    <row r="30" spans="1:15" ht="12" customHeight="1" outlineLevel="3">
      <c r="A30" s="66" t="s">
        <v>13</v>
      </c>
      <c r="B30" s="66"/>
      <c r="C30" s="66"/>
      <c r="D30" s="17"/>
      <c r="E30" s="17"/>
      <c r="F30" s="17"/>
      <c r="G30" s="17"/>
      <c r="H30" s="17"/>
      <c r="I30" s="43"/>
      <c r="J30" s="18">
        <v>623200</v>
      </c>
      <c r="K30" s="18"/>
      <c r="L30" s="65">
        <v>623200</v>
      </c>
      <c r="M30" s="65"/>
      <c r="N30" s="17"/>
      <c r="O30" s="17"/>
    </row>
    <row r="31" spans="1:15" ht="12" customHeight="1" outlineLevel="3">
      <c r="A31" s="66" t="s">
        <v>15</v>
      </c>
      <c r="B31" s="66"/>
      <c r="C31" s="66"/>
      <c r="D31" s="17"/>
      <c r="E31" s="17"/>
      <c r="F31" s="32"/>
      <c r="G31" s="17"/>
      <c r="H31" s="17"/>
      <c r="I31" s="43"/>
      <c r="J31" s="18">
        <v>1966200</v>
      </c>
      <c r="K31" s="18"/>
      <c r="L31" s="17"/>
      <c r="M31" s="17"/>
      <c r="N31" s="18">
        <v>1966200</v>
      </c>
      <c r="O31" s="17"/>
    </row>
    <row r="32" spans="1:15" ht="12.95" customHeight="1">
      <c r="A32" s="70" t="s">
        <v>33</v>
      </c>
      <c r="B32" s="70"/>
      <c r="C32" s="70"/>
      <c r="D32" s="11"/>
      <c r="E32" s="11"/>
      <c r="F32" s="33"/>
      <c r="G32" s="11"/>
      <c r="H32" s="11"/>
      <c r="I32" s="41"/>
      <c r="J32" s="12">
        <f>J33+J37</f>
        <v>4052080</v>
      </c>
      <c r="K32" s="12"/>
      <c r="L32" s="71">
        <f>L33+L37</f>
        <v>2592847.2000000002</v>
      </c>
      <c r="M32" s="71"/>
      <c r="N32" s="12">
        <v>1459232.8</v>
      </c>
      <c r="O32" s="11"/>
    </row>
    <row r="33" spans="1:15" s="8" customFormat="1" ht="24" customHeight="1" outlineLevel="1">
      <c r="A33" s="67" t="s">
        <v>20</v>
      </c>
      <c r="B33" s="67"/>
      <c r="C33" s="19"/>
      <c r="D33" s="20"/>
      <c r="E33" s="20"/>
      <c r="F33" s="34"/>
      <c r="G33" s="20"/>
      <c r="H33" s="21">
        <v>391045</v>
      </c>
      <c r="I33" s="44"/>
      <c r="J33" s="22">
        <v>3512510</v>
      </c>
      <c r="K33" s="23"/>
      <c r="L33" s="68">
        <v>1980877.2</v>
      </c>
      <c r="M33" s="68"/>
      <c r="N33" s="23">
        <v>1531632.8</v>
      </c>
      <c r="O33" s="20"/>
    </row>
    <row r="34" spans="1:15" s="8" customFormat="1" ht="12" customHeight="1" outlineLevel="2">
      <c r="A34" s="24"/>
      <c r="B34" s="24"/>
      <c r="C34" s="25" t="s">
        <v>35</v>
      </c>
      <c r="D34" s="26"/>
      <c r="E34" s="26"/>
      <c r="F34" s="35"/>
      <c r="G34" s="26"/>
      <c r="H34" s="21">
        <v>383328</v>
      </c>
      <c r="I34" s="44">
        <f t="shared" ref="I34:I36" si="2">J34/H34</f>
        <v>8.5</v>
      </c>
      <c r="J34" s="22">
        <v>3258288</v>
      </c>
      <c r="K34" s="27"/>
      <c r="L34" s="69">
        <v>1980877.2</v>
      </c>
      <c r="M34" s="69"/>
      <c r="N34" s="27">
        <v>1531632.8</v>
      </c>
      <c r="O34" s="26"/>
    </row>
    <row r="35" spans="1:15" s="8" customFormat="1" ht="12" customHeight="1" outlineLevel="2">
      <c r="A35" s="28"/>
      <c r="B35" s="28"/>
      <c r="C35" s="25" t="s">
        <v>36</v>
      </c>
      <c r="D35" s="26"/>
      <c r="E35" s="26"/>
      <c r="F35" s="35"/>
      <c r="G35" s="26"/>
      <c r="H35" s="21">
        <v>6732</v>
      </c>
      <c r="I35" s="44">
        <f t="shared" si="2"/>
        <v>8.5</v>
      </c>
      <c r="J35" s="22">
        <v>57222</v>
      </c>
      <c r="K35" s="27"/>
      <c r="L35" s="69">
        <v>1980877.2</v>
      </c>
      <c r="M35" s="69"/>
      <c r="N35" s="27">
        <v>1531632.8</v>
      </c>
      <c r="O35" s="26"/>
    </row>
    <row r="36" spans="1:15" s="8" customFormat="1" ht="12" customHeight="1" outlineLevel="2">
      <c r="A36" s="29"/>
      <c r="B36" s="29"/>
      <c r="C36" s="25" t="s">
        <v>37</v>
      </c>
      <c r="D36" s="26"/>
      <c r="E36" s="26"/>
      <c r="F36" s="35"/>
      <c r="G36" s="26"/>
      <c r="H36" s="30">
        <v>985</v>
      </c>
      <c r="I36" s="44">
        <f t="shared" si="2"/>
        <v>200</v>
      </c>
      <c r="J36" s="22">
        <v>197000</v>
      </c>
      <c r="K36" s="27"/>
      <c r="L36" s="27"/>
      <c r="M36" s="27"/>
      <c r="N36" s="27"/>
      <c r="O36" s="26"/>
    </row>
    <row r="37" spans="1:15" ht="24" customHeight="1" outlineLevel="1">
      <c r="A37" s="62" t="s">
        <v>14</v>
      </c>
      <c r="B37" s="62"/>
      <c r="C37" s="13"/>
      <c r="D37" s="14"/>
      <c r="E37" s="14"/>
      <c r="F37" s="14"/>
      <c r="G37" s="31"/>
      <c r="H37" s="14"/>
      <c r="I37" s="42"/>
      <c r="J37" s="15">
        <v>539570</v>
      </c>
      <c r="K37" s="15"/>
      <c r="L37" s="63">
        <v>611970</v>
      </c>
      <c r="M37" s="63"/>
      <c r="N37" s="14"/>
      <c r="O37" s="15">
        <v>72400</v>
      </c>
    </row>
    <row r="38" spans="1:15" ht="12" customHeight="1" outlineLevel="2">
      <c r="A38" s="64">
        <v>60</v>
      </c>
      <c r="B38" s="64"/>
      <c r="C38" s="64"/>
      <c r="D38" s="17"/>
      <c r="E38" s="17"/>
      <c r="F38" s="17"/>
      <c r="G38" s="32"/>
      <c r="H38" s="17"/>
      <c r="I38" s="43"/>
      <c r="J38" s="18">
        <v>539570</v>
      </c>
      <c r="K38" s="18"/>
      <c r="L38" s="65">
        <v>611970</v>
      </c>
      <c r="M38" s="65"/>
      <c r="N38" s="17"/>
      <c r="O38" s="18">
        <v>72400</v>
      </c>
    </row>
    <row r="39" spans="1:15" ht="12" customHeight="1" outlineLevel="3">
      <c r="A39" s="66" t="s">
        <v>13</v>
      </c>
      <c r="B39" s="66"/>
      <c r="C39" s="66"/>
      <c r="D39" s="17"/>
      <c r="E39" s="17"/>
      <c r="F39" s="17"/>
      <c r="G39" s="32"/>
      <c r="H39" s="17"/>
      <c r="I39" s="43"/>
      <c r="J39" s="18">
        <v>539570</v>
      </c>
      <c r="K39" s="18"/>
      <c r="L39" s="65">
        <v>611970</v>
      </c>
      <c r="M39" s="65"/>
      <c r="N39" s="17"/>
      <c r="O39" s="18">
        <v>72400</v>
      </c>
    </row>
    <row r="40" spans="1:15" ht="12.95" customHeight="1">
      <c r="A40" s="70" t="s">
        <v>32</v>
      </c>
      <c r="B40" s="70"/>
      <c r="C40" s="70"/>
      <c r="D40" s="11"/>
      <c r="E40" s="11"/>
      <c r="F40" s="11"/>
      <c r="G40" s="33"/>
      <c r="H40" s="11"/>
      <c r="I40" s="41"/>
      <c r="J40" s="12">
        <f>J41+J49</f>
        <v>6563240.7200000007</v>
      </c>
      <c r="K40" s="12">
        <f>K41</f>
        <v>6560623.5999999996</v>
      </c>
      <c r="L40" s="71">
        <f>L46+L49</f>
        <v>205602.32</v>
      </c>
      <c r="M40" s="71"/>
      <c r="N40" s="11"/>
      <c r="O40" s="12">
        <v>202985.2</v>
      </c>
    </row>
    <row r="41" spans="1:15" s="8" customFormat="1" ht="12" customHeight="1" outlineLevel="1">
      <c r="A41" s="67" t="s">
        <v>21</v>
      </c>
      <c r="B41" s="67"/>
      <c r="C41" s="19"/>
      <c r="D41" s="20"/>
      <c r="E41" s="20"/>
      <c r="F41" s="20"/>
      <c r="G41" s="34"/>
      <c r="H41" s="21">
        <v>1044904</v>
      </c>
      <c r="I41" s="44"/>
      <c r="J41" s="22">
        <v>6498238.4000000004</v>
      </c>
      <c r="K41" s="23">
        <v>6560623.5999999996</v>
      </c>
      <c r="L41" s="68"/>
      <c r="M41" s="68"/>
      <c r="N41" s="20"/>
      <c r="O41" s="23">
        <v>62385.2</v>
      </c>
    </row>
    <row r="42" spans="1:15" s="8" customFormat="1" ht="12" customHeight="1" outlineLevel="2">
      <c r="A42" s="24"/>
      <c r="B42" s="24"/>
      <c r="C42" s="25" t="s">
        <v>35</v>
      </c>
      <c r="D42" s="26"/>
      <c r="E42" s="26"/>
      <c r="F42" s="26"/>
      <c r="G42" s="35"/>
      <c r="H42" s="21">
        <v>7128</v>
      </c>
      <c r="I42" s="44">
        <f t="shared" ref="I42:I45" si="3">J42/H42</f>
        <v>5.7</v>
      </c>
      <c r="J42" s="22">
        <v>40629.599999999999</v>
      </c>
      <c r="K42" s="27"/>
      <c r="L42" s="69"/>
      <c r="M42" s="69"/>
      <c r="N42" s="26"/>
      <c r="O42" s="27"/>
    </row>
    <row r="43" spans="1:15" s="8" customFormat="1" ht="12" customHeight="1" outlineLevel="3">
      <c r="A43" s="28"/>
      <c r="B43" s="28"/>
      <c r="C43" s="25" t="s">
        <v>36</v>
      </c>
      <c r="D43" s="26"/>
      <c r="E43" s="26"/>
      <c r="F43" s="35"/>
      <c r="G43" s="26"/>
      <c r="H43" s="21">
        <v>983664</v>
      </c>
      <c r="I43" s="44">
        <f t="shared" si="3"/>
        <v>5.7</v>
      </c>
      <c r="J43" s="22">
        <v>5606884.7999999998</v>
      </c>
      <c r="K43" s="27"/>
      <c r="L43" s="69"/>
      <c r="M43" s="69"/>
      <c r="N43" s="27"/>
      <c r="O43" s="26"/>
    </row>
    <row r="44" spans="1:15" s="8" customFormat="1" ht="12" customHeight="1" outlineLevel="3">
      <c r="A44" s="28"/>
      <c r="B44" s="28"/>
      <c r="C44" s="25" t="s">
        <v>36</v>
      </c>
      <c r="D44" s="26"/>
      <c r="E44" s="26"/>
      <c r="F44" s="26"/>
      <c r="G44" s="35"/>
      <c r="H44" s="21">
        <v>51480</v>
      </c>
      <c r="I44" s="44">
        <f t="shared" si="3"/>
        <v>6.3</v>
      </c>
      <c r="J44" s="22">
        <v>324324</v>
      </c>
      <c r="K44" s="27"/>
      <c r="L44" s="69"/>
      <c r="M44" s="69"/>
      <c r="N44" s="26"/>
      <c r="O44" s="27"/>
    </row>
    <row r="45" spans="1:15" s="8" customFormat="1" ht="12" customHeight="1" outlineLevel="3">
      <c r="A45" s="29"/>
      <c r="B45" s="29"/>
      <c r="C45" s="25" t="s">
        <v>37</v>
      </c>
      <c r="D45" s="26"/>
      <c r="E45" s="26"/>
      <c r="F45" s="26"/>
      <c r="G45" s="35"/>
      <c r="H45" s="21">
        <v>2632</v>
      </c>
      <c r="I45" s="44">
        <f t="shared" si="3"/>
        <v>200</v>
      </c>
      <c r="J45" s="22">
        <v>526400</v>
      </c>
      <c r="K45" s="27"/>
      <c r="L45" s="27"/>
      <c r="M45" s="27"/>
      <c r="N45" s="26"/>
      <c r="O45" s="27"/>
    </row>
    <row r="46" spans="1:15" ht="12" customHeight="1" outlineLevel="1">
      <c r="A46" s="62" t="s">
        <v>14</v>
      </c>
      <c r="B46" s="62"/>
      <c r="C46" s="13"/>
      <c r="D46" s="14"/>
      <c r="E46" s="14"/>
      <c r="F46" s="14"/>
      <c r="G46" s="31"/>
      <c r="H46" s="14"/>
      <c r="I46" s="42"/>
      <c r="J46" s="14"/>
      <c r="K46" s="14"/>
      <c r="L46" s="63">
        <v>140600</v>
      </c>
      <c r="M46" s="63"/>
      <c r="N46" s="14"/>
      <c r="O46" s="15">
        <v>140600</v>
      </c>
    </row>
    <row r="47" spans="1:15" ht="12" customHeight="1" outlineLevel="2">
      <c r="A47" s="64">
        <v>60</v>
      </c>
      <c r="B47" s="64"/>
      <c r="C47" s="64"/>
      <c r="D47" s="17"/>
      <c r="E47" s="17"/>
      <c r="F47" s="17"/>
      <c r="G47" s="32"/>
      <c r="H47" s="17"/>
      <c r="I47" s="43"/>
      <c r="J47" s="17"/>
      <c r="K47" s="17"/>
      <c r="L47" s="65">
        <v>140600</v>
      </c>
      <c r="M47" s="65"/>
      <c r="N47" s="17"/>
      <c r="O47" s="18">
        <v>140600</v>
      </c>
    </row>
    <row r="48" spans="1:15" ht="12" customHeight="1" outlineLevel="3">
      <c r="A48" s="66" t="s">
        <v>13</v>
      </c>
      <c r="B48" s="66"/>
      <c r="C48" s="66"/>
      <c r="D48" s="17"/>
      <c r="E48" s="17"/>
      <c r="F48" s="17"/>
      <c r="G48" s="32"/>
      <c r="H48" s="17"/>
      <c r="I48" s="43"/>
      <c r="J48" s="17"/>
      <c r="K48" s="17"/>
      <c r="L48" s="65">
        <v>140600</v>
      </c>
      <c r="M48" s="65"/>
      <c r="N48" s="17"/>
      <c r="O48" s="18">
        <v>140600</v>
      </c>
    </row>
    <row r="49" spans="1:15" ht="12" customHeight="1" outlineLevel="1">
      <c r="A49" s="62" t="s">
        <v>11</v>
      </c>
      <c r="B49" s="62"/>
      <c r="C49" s="13"/>
      <c r="D49" s="14"/>
      <c r="E49" s="14"/>
      <c r="F49" s="14"/>
      <c r="G49" s="14"/>
      <c r="H49" s="14"/>
      <c r="I49" s="42"/>
      <c r="J49" s="15">
        <v>65002.32</v>
      </c>
      <c r="K49" s="15"/>
      <c r="L49" s="63">
        <v>65002.32</v>
      </c>
      <c r="M49" s="63"/>
      <c r="N49" s="14"/>
      <c r="O49" s="14"/>
    </row>
    <row r="50" spans="1:15" ht="12" customHeight="1" outlineLevel="2">
      <c r="A50" s="64">
        <v>62</v>
      </c>
      <c r="B50" s="64"/>
      <c r="C50" s="64"/>
      <c r="D50" s="17"/>
      <c r="E50" s="17"/>
      <c r="F50" s="17"/>
      <c r="G50" s="17"/>
      <c r="H50" s="17"/>
      <c r="I50" s="43"/>
      <c r="J50" s="18">
        <v>65002.32</v>
      </c>
      <c r="K50" s="18"/>
      <c r="L50" s="65">
        <v>65002.32</v>
      </c>
      <c r="M50" s="65"/>
      <c r="N50" s="17"/>
      <c r="O50" s="17"/>
    </row>
    <row r="51" spans="1:15" ht="12" customHeight="1" outlineLevel="3">
      <c r="A51" s="66" t="s">
        <v>12</v>
      </c>
      <c r="B51" s="66"/>
      <c r="C51" s="66"/>
      <c r="D51" s="17"/>
      <c r="E51" s="17"/>
      <c r="F51" s="17"/>
      <c r="G51" s="17"/>
      <c r="H51" s="17"/>
      <c r="I51" s="43"/>
      <c r="J51" s="18">
        <v>32501.16</v>
      </c>
      <c r="K51" s="18"/>
      <c r="L51" s="65">
        <v>32501.16</v>
      </c>
      <c r="M51" s="65"/>
      <c r="N51" s="17"/>
      <c r="O51" s="17"/>
    </row>
    <row r="52" spans="1:15" ht="12" customHeight="1" outlineLevel="3">
      <c r="A52" s="66" t="s">
        <v>16</v>
      </c>
      <c r="B52" s="66"/>
      <c r="C52" s="66"/>
      <c r="D52" s="17"/>
      <c r="E52" s="17"/>
      <c r="F52" s="17"/>
      <c r="G52" s="17"/>
      <c r="H52" s="17"/>
      <c r="I52" s="43"/>
      <c r="J52" s="18">
        <v>32501.16</v>
      </c>
      <c r="K52" s="18"/>
      <c r="L52" s="65">
        <v>32501.16</v>
      </c>
      <c r="M52" s="65"/>
      <c r="N52" s="17"/>
      <c r="O52" s="17"/>
    </row>
    <row r="53" spans="1:15" s="8" customFormat="1" ht="12" customHeight="1" outlineLevel="1">
      <c r="A53" s="76" t="s">
        <v>29</v>
      </c>
      <c r="B53" s="76"/>
      <c r="C53" s="45"/>
      <c r="D53" s="46"/>
      <c r="E53" s="46"/>
      <c r="F53" s="48"/>
      <c r="G53" s="48" t="e">
        <f>#REF!</f>
        <v>#REF!</v>
      </c>
      <c r="H53" s="53">
        <v>27393</v>
      </c>
      <c r="I53" s="47"/>
      <c r="J53" s="54">
        <v>205068</v>
      </c>
      <c r="K53" s="48">
        <v>1600000</v>
      </c>
      <c r="L53" s="48"/>
      <c r="M53" s="48"/>
      <c r="N53" s="48"/>
      <c r="O53" s="48" t="e">
        <f>#REF!</f>
        <v>#REF!</v>
      </c>
    </row>
    <row r="54" spans="1:15" s="8" customFormat="1" ht="12" customHeight="1" outlineLevel="2">
      <c r="A54" s="49"/>
      <c r="B54" s="49"/>
      <c r="C54" s="25" t="s">
        <v>35</v>
      </c>
      <c r="D54" s="50"/>
      <c r="E54" s="50"/>
      <c r="F54" s="51"/>
      <c r="G54" s="50"/>
      <c r="H54" s="53">
        <v>27324</v>
      </c>
      <c r="I54" s="44">
        <f t="shared" ref="I54:I55" si="4">J54/H54</f>
        <v>7</v>
      </c>
      <c r="J54" s="54">
        <v>191268</v>
      </c>
      <c r="K54" s="51"/>
      <c r="L54" s="51"/>
      <c r="M54" s="51"/>
      <c r="N54" s="51"/>
      <c r="O54" s="50"/>
    </row>
    <row r="55" spans="1:15" s="8" customFormat="1" ht="12" customHeight="1" outlineLevel="2">
      <c r="A55" s="52"/>
      <c r="B55" s="52"/>
      <c r="C55" s="25" t="s">
        <v>37</v>
      </c>
      <c r="D55" s="50"/>
      <c r="E55" s="50"/>
      <c r="F55" s="51"/>
      <c r="G55" s="50"/>
      <c r="H55" s="55">
        <v>69</v>
      </c>
      <c r="I55" s="44">
        <f t="shared" si="4"/>
        <v>200</v>
      </c>
      <c r="J55" s="54">
        <v>13800</v>
      </c>
      <c r="K55" s="51"/>
      <c r="L55" s="51"/>
      <c r="M55" s="51"/>
      <c r="N55" s="51"/>
      <c r="O55" s="50"/>
    </row>
    <row r="59" spans="1:15" ht="11.45" customHeight="1">
      <c r="J59" s="37"/>
    </row>
    <row r="60" spans="1:15" ht="11.45" customHeight="1">
      <c r="J60" s="37"/>
    </row>
    <row r="61" spans="1:15" ht="11.45" customHeight="1">
      <c r="J61" s="37"/>
    </row>
    <row r="62" spans="1:15" ht="11.45" customHeight="1">
      <c r="J62" s="37"/>
    </row>
  </sheetData>
  <autoFilter ref="A10:O55">
    <filterColumn colId="5"/>
    <filterColumn colId="6"/>
  </autoFilter>
  <mergeCells count="79">
    <mergeCell ref="A53:B53"/>
    <mergeCell ref="N7:O7"/>
    <mergeCell ref="A8:B8"/>
    <mergeCell ref="D8:D9"/>
    <mergeCell ref="E8:E9"/>
    <mergeCell ref="N8:N9"/>
    <mergeCell ref="O8:O9"/>
    <mergeCell ref="A9:C9"/>
    <mergeCell ref="F8:F9"/>
    <mergeCell ref="G8:G9"/>
    <mergeCell ref="A11:C11"/>
    <mergeCell ref="L11:M11"/>
    <mergeCell ref="A12:B12"/>
    <mergeCell ref="L12:M12"/>
    <mergeCell ref="L13:M13"/>
    <mergeCell ref="L14:M14"/>
    <mergeCell ref="L15:M15"/>
    <mergeCell ref="A1:L1"/>
    <mergeCell ref="B3:L3"/>
    <mergeCell ref="B5:L5"/>
    <mergeCell ref="A7:C7"/>
    <mergeCell ref="D7:E7"/>
    <mergeCell ref="A18:C18"/>
    <mergeCell ref="L18:M18"/>
    <mergeCell ref="A19:B19"/>
    <mergeCell ref="L19:M19"/>
    <mergeCell ref="L20:M20"/>
    <mergeCell ref="L21:M21"/>
    <mergeCell ref="L22:M22"/>
    <mergeCell ref="A25:B25"/>
    <mergeCell ref="L25:M25"/>
    <mergeCell ref="A26:C26"/>
    <mergeCell ref="L26:M26"/>
    <mergeCell ref="A27:C27"/>
    <mergeCell ref="L27:M27"/>
    <mergeCell ref="A28:B28"/>
    <mergeCell ref="L28:M28"/>
    <mergeCell ref="A29:C29"/>
    <mergeCell ref="L29:M29"/>
    <mergeCell ref="A30:C30"/>
    <mergeCell ref="L30:M30"/>
    <mergeCell ref="A31:C31"/>
    <mergeCell ref="A32:C32"/>
    <mergeCell ref="L32:M32"/>
    <mergeCell ref="A49:B49"/>
    <mergeCell ref="L49:M49"/>
    <mergeCell ref="A50:C50"/>
    <mergeCell ref="L50:M50"/>
    <mergeCell ref="A51:C51"/>
    <mergeCell ref="L51:M51"/>
    <mergeCell ref="A52:C52"/>
    <mergeCell ref="L52:M52"/>
    <mergeCell ref="A33:B33"/>
    <mergeCell ref="L33:M33"/>
    <mergeCell ref="L34:M34"/>
    <mergeCell ref="L35:M35"/>
    <mergeCell ref="A37:B37"/>
    <mergeCell ref="L37:M37"/>
    <mergeCell ref="A38:C38"/>
    <mergeCell ref="L38:M38"/>
    <mergeCell ref="A39:C39"/>
    <mergeCell ref="L39:M39"/>
    <mergeCell ref="A40:C40"/>
    <mergeCell ref="L40:M40"/>
    <mergeCell ref="A41:B41"/>
    <mergeCell ref="L41:M41"/>
    <mergeCell ref="L42:M42"/>
    <mergeCell ref="L43:M43"/>
    <mergeCell ref="H8:J8"/>
    <mergeCell ref="H7:M7"/>
    <mergeCell ref="K8:L8"/>
    <mergeCell ref="F7:G7"/>
    <mergeCell ref="A46:B46"/>
    <mergeCell ref="L46:M46"/>
    <mergeCell ref="A47:C47"/>
    <mergeCell ref="L47:M47"/>
    <mergeCell ref="A48:C48"/>
    <mergeCell ref="L48:M48"/>
    <mergeCell ref="L44:M44"/>
  </mergeCells>
  <pageMargins left="0.19685039370078741" right="0.19685039370078741" top="0.39370078740157483" bottom="0.39370078740157483" header="0.39370078740157483" footer="0.39370078740157483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2017-06-25T17:16:10Z</dcterms:modified>
</cp:coreProperties>
</file>