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62" i="1"/>
  <c r="K63"/>
  <c r="L62"/>
  <c r="L63"/>
  <c r="L61" l="1"/>
  <c r="K61" s="1"/>
  <c r="L60" l="1"/>
  <c r="K60"/>
  <c r="K59" l="1"/>
  <c r="L59"/>
  <c r="L58" l="1"/>
  <c r="K58"/>
  <c r="K57" l="1"/>
  <c r="L57"/>
  <c r="L55" l="1"/>
  <c r="K55"/>
  <c r="L54" l="1"/>
  <c r="K54"/>
  <c r="L53" l="1"/>
  <c r="K53"/>
  <c r="L52" l="1"/>
  <c r="K52"/>
  <c r="L51" l="1"/>
  <c r="K51"/>
  <c r="L50" l="1"/>
  <c r="K50"/>
  <c r="L49" l="1"/>
  <c r="K49"/>
  <c r="K43" l="1"/>
  <c r="K44"/>
  <c r="K45"/>
  <c r="K46"/>
  <c r="K48"/>
  <c r="L43"/>
  <c r="L44"/>
  <c r="L45"/>
  <c r="L46"/>
  <c r="L48"/>
  <c r="K42" l="1"/>
  <c r="L42"/>
  <c r="K40" l="1"/>
  <c r="K41"/>
  <c r="L40"/>
  <c r="L41"/>
  <c r="K38" l="1"/>
  <c r="K39"/>
  <c r="L38"/>
  <c r="L39"/>
  <c r="L37"/>
  <c r="K37" l="1"/>
  <c r="K35" l="1"/>
  <c r="L35"/>
  <c r="K33" l="1"/>
  <c r="K34"/>
  <c r="L33"/>
  <c r="L34"/>
  <c r="K28" l="1"/>
  <c r="K29"/>
  <c r="L28"/>
  <c r="L29"/>
  <c r="L26" l="1"/>
  <c r="L27"/>
  <c r="K26"/>
  <c r="K27"/>
  <c r="J21" l="1"/>
  <c r="J19"/>
  <c r="K23"/>
  <c r="K25" l="1"/>
  <c r="L25"/>
  <c r="L21" l="1"/>
  <c r="L23"/>
  <c r="L24"/>
  <c r="K24" s="1"/>
  <c r="K21" l="1"/>
  <c r="L20"/>
  <c r="K20" s="1"/>
  <c r="L19" l="1"/>
  <c r="K19" s="1"/>
  <c r="K18" l="1"/>
  <c r="L18"/>
  <c r="K17" l="1"/>
  <c r="L17"/>
  <c r="K16" l="1"/>
  <c r="L16"/>
  <c r="K15" l="1"/>
  <c r="L15"/>
  <c r="K14"/>
  <c r="L14"/>
  <c r="K12" l="1"/>
  <c r="L12"/>
  <c r="L11" l="1"/>
  <c r="K11"/>
  <c r="L9" l="1"/>
  <c r="K9"/>
  <c r="L8"/>
  <c r="K8"/>
  <c r="K10" l="1"/>
  <c r="L10"/>
  <c r="K6" l="1"/>
  <c r="K7"/>
  <c r="L6"/>
  <c r="L7"/>
  <c r="K5" l="1"/>
  <c r="L5"/>
  <c r="K4" l="1"/>
  <c r="L4"/>
</calcChain>
</file>

<file path=xl/sharedStrings.xml><?xml version="1.0" encoding="utf-8"?>
<sst xmlns="http://schemas.openxmlformats.org/spreadsheetml/2006/main" count="154" uniqueCount="78">
  <si>
    <t>Номер по порядку</t>
  </si>
  <si>
    <t>Номер вх СФ</t>
  </si>
  <si>
    <t>Дата СФ</t>
  </si>
  <si>
    <t>Дата оплаты</t>
  </si>
  <si>
    <t>Продавец</t>
  </si>
  <si>
    <t>Продавец ИНН</t>
  </si>
  <si>
    <t>Продавец КПП</t>
  </si>
  <si>
    <t>Сумма оплаты</t>
  </si>
  <si>
    <t>Всего покупок</t>
  </si>
  <si>
    <t>Сумма без НДС18</t>
  </si>
  <si>
    <t>НДС18</t>
  </si>
  <si>
    <t>Примечание</t>
  </si>
  <si>
    <t xml:space="preserve">Назначение платежа </t>
  </si>
  <si>
    <t>КНИГА ПОКУПОК</t>
  </si>
  <si>
    <t>без ндс</t>
  </si>
  <si>
    <r>
      <rPr>
        <sz val="9"/>
        <rFont val="Cambria"/>
        <family val="1"/>
        <charset val="204"/>
        <scheme val="major"/>
      </rPr>
      <t>19 000,00</t>
    </r>
  </si>
  <si>
    <r>
      <rPr>
        <sz val="9"/>
        <rFont val="Cambria"/>
        <family val="1"/>
        <charset val="204"/>
        <scheme val="major"/>
      </rPr>
      <t>525 311,00</t>
    </r>
  </si>
  <si>
    <r>
      <rPr>
        <sz val="9"/>
        <rFont val="Cambria"/>
        <family val="1"/>
        <charset val="204"/>
        <scheme val="major"/>
      </rPr>
      <t>303 470,00</t>
    </r>
  </si>
  <si>
    <r>
      <rPr>
        <sz val="9"/>
        <rFont val="Cambria"/>
        <family val="1"/>
        <charset val="204"/>
        <scheme val="major"/>
      </rPr>
      <t>315 188,00</t>
    </r>
  </si>
  <si>
    <r>
      <rPr>
        <sz val="9"/>
        <rFont val="Cambria"/>
        <family val="1"/>
        <charset val="204"/>
        <scheme val="major"/>
      </rPr>
      <t>421 025,00</t>
    </r>
  </si>
  <si>
    <r>
      <rPr>
        <sz val="9"/>
        <rFont val="Cambria"/>
        <family val="1"/>
        <charset val="204"/>
        <scheme val="major"/>
      </rPr>
      <t>525 741,00</t>
    </r>
  </si>
  <si>
    <r>
      <rPr>
        <sz val="9"/>
        <rFont val="Cambria"/>
        <family val="1"/>
        <charset val="204"/>
        <scheme val="major"/>
      </rPr>
      <t>577 830,00</t>
    </r>
  </si>
  <si>
    <r>
      <rPr>
        <sz val="9"/>
        <rFont val="Cambria"/>
        <family val="1"/>
        <charset val="204"/>
        <scheme val="major"/>
      </rPr>
      <t>315 180,00</t>
    </r>
  </si>
  <si>
    <t>аренда</t>
  </si>
  <si>
    <t>11-01/01</t>
  </si>
  <si>
    <t>17-01/01</t>
  </si>
  <si>
    <t>18-01/01</t>
  </si>
  <si>
    <t>24-01/01</t>
  </si>
  <si>
    <t>26-01/01</t>
  </si>
  <si>
    <t>30-01/01</t>
  </si>
  <si>
    <t>31-01/01</t>
  </si>
  <si>
    <t>паша 3,0</t>
  </si>
  <si>
    <r>
      <rPr>
        <sz val="9"/>
        <rFont val="Cambria"/>
        <family val="1"/>
        <charset val="204"/>
        <scheme val="major"/>
      </rPr>
      <t>526 314,00</t>
    </r>
  </si>
  <si>
    <r>
      <rPr>
        <sz val="9"/>
        <rFont val="Cambria"/>
        <family val="1"/>
        <charset val="204"/>
        <scheme val="major"/>
      </rPr>
      <t>526 014,00</t>
    </r>
  </si>
  <si>
    <r>
      <rPr>
        <sz val="9"/>
        <rFont val="Cambria"/>
        <family val="1"/>
        <charset val="204"/>
        <scheme val="major"/>
      </rPr>
      <t>315 007,00</t>
    </r>
  </si>
  <si>
    <r>
      <rPr>
        <sz val="9"/>
        <rFont val="Cambria"/>
        <family val="1"/>
        <charset val="204"/>
        <scheme val="major"/>
      </rPr>
      <t>525 352,00</t>
    </r>
  </si>
  <si>
    <t>1</t>
  </si>
  <si>
    <t>армен</t>
  </si>
  <si>
    <r>
      <rPr>
        <sz val="9"/>
        <rFont val="Cambria"/>
        <family val="1"/>
        <charset val="204"/>
        <scheme val="major"/>
      </rPr>
      <t>515 241,00</t>
    </r>
  </si>
  <si>
    <t>02-02/01</t>
  </si>
  <si>
    <t>09-02/01</t>
  </si>
  <si>
    <t>10-02/01</t>
  </si>
  <si>
    <t>14-02/01</t>
  </si>
  <si>
    <t>16-02/01</t>
  </si>
  <si>
    <t>21-02/01</t>
  </si>
  <si>
    <r>
      <rPr>
        <sz val="9"/>
        <rFont val="Cambria"/>
        <family val="1"/>
        <charset val="204"/>
        <scheme val="major"/>
      </rPr>
      <t>367 718,00</t>
    </r>
  </si>
  <si>
    <r>
      <rPr>
        <sz val="9"/>
        <rFont val="Cambria"/>
        <family val="1"/>
        <charset val="204"/>
        <scheme val="major"/>
      </rPr>
      <t>210 124,00</t>
    </r>
  </si>
  <si>
    <r>
      <rPr>
        <sz val="9"/>
        <rFont val="Cambria"/>
        <family val="1"/>
        <charset val="204"/>
        <scheme val="major"/>
      </rPr>
      <t>12 300,00</t>
    </r>
  </si>
  <si>
    <r>
      <rPr>
        <sz val="9"/>
        <rFont val="Cambria"/>
        <family val="1"/>
        <charset val="204"/>
        <scheme val="major"/>
      </rPr>
      <t>472 895,00</t>
    </r>
  </si>
  <si>
    <t>свои</t>
  </si>
  <si>
    <t>07-03/01</t>
  </si>
  <si>
    <t>сч/ф 07-03/01</t>
  </si>
  <si>
    <t>сч /ф  13-03/01</t>
  </si>
  <si>
    <t>13-03/01</t>
  </si>
  <si>
    <r>
      <rPr>
        <sz val="9"/>
        <rFont val="Cambria"/>
        <family val="1"/>
        <charset val="204"/>
        <scheme val="major"/>
      </rPr>
      <t>316 711,00</t>
    </r>
  </si>
  <si>
    <r>
      <rPr>
        <sz val="9"/>
        <rFont val="Cambria"/>
        <family val="1"/>
        <charset val="204"/>
        <scheme val="major"/>
      </rPr>
      <t>1 200 000,00</t>
    </r>
  </si>
  <si>
    <r>
      <rPr>
        <sz val="9"/>
        <rFont val="Cambria"/>
        <family val="1"/>
        <charset val="204"/>
        <scheme val="major"/>
      </rPr>
      <t>418 439,55</t>
    </r>
  </si>
  <si>
    <r>
      <rPr>
        <sz val="9"/>
        <rFont val="Cambria"/>
        <family val="1"/>
        <charset val="204"/>
        <scheme val="major"/>
      </rPr>
      <t>577 914,00</t>
    </r>
  </si>
  <si>
    <t>29-03/01</t>
  </si>
  <si>
    <t>30-03/01</t>
  </si>
  <si>
    <t>16-03/01</t>
  </si>
  <si>
    <t>24-03/01</t>
  </si>
  <si>
    <t>оренбург</t>
  </si>
  <si>
    <t>00000031</t>
  </si>
  <si>
    <r>
      <rPr>
        <sz val="9"/>
        <rFont val="Cambria"/>
        <family val="1"/>
        <charset val="204"/>
        <scheme val="major"/>
      </rPr>
      <t>832 313,00</t>
    </r>
  </si>
  <si>
    <r>
      <rPr>
        <sz val="9"/>
        <rFont val="Cambria"/>
        <family val="1"/>
        <charset val="204"/>
        <scheme val="major"/>
      </rPr>
      <t>1 158 955,00</t>
    </r>
  </si>
  <si>
    <r>
      <rPr>
        <sz val="9"/>
        <rFont val="Cambria"/>
        <family val="1"/>
        <charset val="204"/>
        <scheme val="major"/>
      </rPr>
      <t>480 808,00</t>
    </r>
  </si>
  <si>
    <r>
      <rPr>
        <sz val="9"/>
        <rFont val="Cambria"/>
        <family val="1"/>
        <charset val="204"/>
        <scheme val="major"/>
      </rPr>
      <t>392 763,00</t>
    </r>
  </si>
  <si>
    <r>
      <rPr>
        <sz val="9"/>
        <rFont val="Cambria"/>
        <family val="1"/>
        <charset val="204"/>
        <scheme val="major"/>
      </rPr>
      <t>579 014,00</t>
    </r>
  </si>
  <si>
    <r>
      <rPr>
        <sz val="9"/>
        <rFont val="Cambria"/>
        <family val="1"/>
        <charset val="204"/>
        <scheme val="major"/>
      </rPr>
      <t>526 857,00</t>
    </r>
  </si>
  <si>
    <t>00000036</t>
  </si>
  <si>
    <r>
      <rPr>
        <sz val="9"/>
        <rFont val="Cambria"/>
        <family val="1"/>
        <charset val="204"/>
        <scheme val="major"/>
      </rPr>
      <t>526 384,00</t>
    </r>
  </si>
  <si>
    <t xml:space="preserve">25052017/01 </t>
  </si>
  <si>
    <r>
      <rPr>
        <sz val="9"/>
        <rFont val="Cambria"/>
        <family val="1"/>
        <charset val="204"/>
        <scheme val="major"/>
      </rPr>
      <t>535 788,00</t>
    </r>
  </si>
  <si>
    <r>
      <rPr>
        <sz val="9"/>
        <rFont val="Cambria"/>
        <family val="1"/>
        <charset val="204"/>
        <scheme val="major"/>
      </rPr>
      <t>357 798,00</t>
    </r>
  </si>
  <si>
    <r>
      <rPr>
        <sz val="9"/>
        <rFont val="Cambria"/>
        <family val="1"/>
        <charset val="204"/>
        <scheme val="major"/>
      </rPr>
      <t>3 511 473,00</t>
    </r>
  </si>
  <si>
    <r>
      <rPr>
        <sz val="9"/>
        <rFont val="Cambria"/>
        <family val="1"/>
        <charset val="204"/>
        <scheme val="major"/>
      </rPr>
      <t>300 657,00</t>
    </r>
  </si>
  <si>
    <r>
      <rPr>
        <sz val="9"/>
        <rFont val="Cambria"/>
        <family val="1"/>
        <charset val="204"/>
        <scheme val="major"/>
      </rPr>
      <t>516 046,00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</si>
</sst>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1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left" wrapText="1"/>
    </xf>
    <xf numFmtId="0" fontId="2" fillId="2" borderId="3" xfId="1" applyNumberFormat="1" applyFont="1" applyFill="1" applyBorder="1" applyAlignment="1">
      <alignment horizontal="left" wrapText="1"/>
    </xf>
    <xf numFmtId="14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0" fillId="3" borderId="0" xfId="0" applyFill="1"/>
    <xf numFmtId="49" fontId="0" fillId="0" borderId="0" xfId="0" applyNumberFormat="1"/>
    <xf numFmtId="14" fontId="0" fillId="0" borderId="0" xfId="0" applyNumberFormat="1"/>
    <xf numFmtId="4" fontId="3" fillId="0" borderId="0" xfId="0" applyNumberFormat="1" applyFont="1" applyBorder="1" applyAlignment="1">
      <alignment horizontal="left"/>
    </xf>
    <xf numFmtId="14" fontId="0" fillId="4" borderId="0" xfId="0" applyNumberFormat="1" applyFill="1" applyAlignment="1">
      <alignment horizontal="left"/>
    </xf>
    <xf numFmtId="0" fontId="0" fillId="4" borderId="0" xfId="0" applyFill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4" fontId="3" fillId="4" borderId="0" xfId="0" applyNumberFormat="1" applyFont="1" applyFill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14" fontId="3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0" fillId="4" borderId="0" xfId="0" applyNumberFormat="1" applyFill="1"/>
    <xf numFmtId="0" fontId="3" fillId="0" borderId="0" xfId="0" applyFont="1" applyBorder="1" applyAlignment="1"/>
    <xf numFmtId="0" fontId="4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Font="1"/>
    <xf numFmtId="14" fontId="5" fillId="0" borderId="0" xfId="0" applyNumberFormat="1" applyFont="1" applyAlignment="1">
      <alignment horizontal="left"/>
    </xf>
    <xf numFmtId="0" fontId="0" fillId="5" borderId="0" xfId="0" applyFill="1"/>
    <xf numFmtId="49" fontId="0" fillId="5" borderId="0" xfId="0" applyNumberFormat="1" applyFill="1"/>
    <xf numFmtId="14" fontId="0" fillId="5" borderId="0" xfId="0" applyNumberFormat="1" applyFill="1"/>
    <xf numFmtId="14" fontId="3" fillId="5" borderId="0" xfId="0" applyNumberFormat="1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3"/>
  <sheetViews>
    <sheetView tabSelected="1" workbookViewId="0">
      <selection activeCell="D9" sqref="D9"/>
    </sheetView>
  </sheetViews>
  <sheetFormatPr defaultRowHeight="15"/>
  <cols>
    <col min="1" max="1" width="6.140625" customWidth="1"/>
    <col min="2" max="2" width="12.28515625" bestFit="1" customWidth="1"/>
    <col min="3" max="3" width="10.140625" bestFit="1" customWidth="1"/>
    <col min="4" max="4" width="12.85546875" customWidth="1"/>
    <col min="6" max="6" width="27.28515625" customWidth="1"/>
    <col min="7" max="7" width="13.42578125" customWidth="1"/>
    <col min="8" max="8" width="13" customWidth="1"/>
    <col min="9" max="9" width="15.42578125" customWidth="1"/>
    <col min="10" max="10" width="17.28515625" customWidth="1"/>
    <col min="11" max="11" width="15.5703125" customWidth="1"/>
    <col min="12" max="12" width="12.28515625" customWidth="1"/>
    <col min="13" max="13" width="12.85546875" customWidth="1"/>
    <col min="14" max="14" width="28.140625" customWidth="1"/>
  </cols>
  <sheetData>
    <row r="1" spans="1:14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48.75">
      <c r="A2" s="1" t="s">
        <v>0</v>
      </c>
      <c r="B2" s="2" t="s">
        <v>1</v>
      </c>
      <c r="C2" s="2" t="s">
        <v>2</v>
      </c>
      <c r="D2" s="3" t="s">
        <v>3</v>
      </c>
      <c r="E2" s="3"/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>
      <c r="A3" s="15"/>
      <c r="B3" s="16"/>
      <c r="D3" s="4">
        <v>42746</v>
      </c>
      <c r="E3" s="5"/>
      <c r="F3" s="5"/>
      <c r="G3" s="5"/>
      <c r="H3" s="5"/>
      <c r="I3" s="5" t="s">
        <v>15</v>
      </c>
      <c r="J3" s="5" t="s">
        <v>15</v>
      </c>
      <c r="K3" s="6" t="s">
        <v>14</v>
      </c>
      <c r="L3" s="6" t="s">
        <v>14</v>
      </c>
      <c r="M3" s="5" t="s">
        <v>23</v>
      </c>
      <c r="N3" s="7"/>
    </row>
    <row r="4" spans="1:14">
      <c r="A4" s="15"/>
      <c r="B4" s="16" t="s">
        <v>24</v>
      </c>
      <c r="C4" s="17">
        <v>42746</v>
      </c>
      <c r="D4" s="8">
        <v>42746</v>
      </c>
      <c r="E4" s="9"/>
      <c r="F4" s="9"/>
      <c r="G4" s="9"/>
      <c r="H4" s="9"/>
      <c r="I4" s="9" t="s">
        <v>16</v>
      </c>
      <c r="J4" s="9" t="s">
        <v>16</v>
      </c>
      <c r="K4" s="10">
        <f>J4-L4</f>
        <v>445178.81355932204</v>
      </c>
      <c r="L4" s="10">
        <f>J4*18/118</f>
        <v>80132.186440677964</v>
      </c>
      <c r="M4" s="9" t="s">
        <v>31</v>
      </c>
      <c r="N4" s="11"/>
    </row>
    <row r="5" spans="1:14">
      <c r="A5" s="15"/>
      <c r="B5" s="16" t="s">
        <v>36</v>
      </c>
      <c r="C5" s="17">
        <v>42748</v>
      </c>
      <c r="D5" s="8">
        <v>42748</v>
      </c>
      <c r="E5" s="9"/>
      <c r="F5" s="9"/>
      <c r="G5" s="9"/>
      <c r="H5" s="9"/>
      <c r="I5" s="9" t="s">
        <v>17</v>
      </c>
      <c r="J5" s="9" t="s">
        <v>17</v>
      </c>
      <c r="K5" s="10">
        <f>J5-L5</f>
        <v>257177.96610169491</v>
      </c>
      <c r="L5" s="10">
        <f>J5*18/118</f>
        <v>46292.033898305082</v>
      </c>
      <c r="M5" s="9" t="s">
        <v>37</v>
      </c>
      <c r="N5" s="9"/>
    </row>
    <row r="6" spans="1:14">
      <c r="A6" s="15"/>
      <c r="B6" s="16" t="s">
        <v>25</v>
      </c>
      <c r="C6" s="17">
        <v>42752</v>
      </c>
      <c r="D6" s="8">
        <v>42752</v>
      </c>
      <c r="E6" s="9"/>
      <c r="F6" s="9"/>
      <c r="G6" s="9"/>
      <c r="H6" s="9"/>
      <c r="I6" s="9" t="s">
        <v>18</v>
      </c>
      <c r="J6" s="9" t="s">
        <v>18</v>
      </c>
      <c r="K6" s="10">
        <f t="shared" ref="K6:K12" si="0">J6-L6</f>
        <v>267108.4745762712</v>
      </c>
      <c r="L6" s="10">
        <f t="shared" ref="L6:L12" si="1">J6*18/118</f>
        <v>48079.52542372881</v>
      </c>
      <c r="M6" s="9" t="s">
        <v>31</v>
      </c>
      <c r="N6" s="11"/>
    </row>
    <row r="7" spans="1:14">
      <c r="A7" s="15"/>
      <c r="B7" s="16" t="s">
        <v>26</v>
      </c>
      <c r="C7" s="17">
        <v>42753</v>
      </c>
      <c r="D7" s="8">
        <v>42753</v>
      </c>
      <c r="E7" s="9"/>
      <c r="F7" s="9"/>
      <c r="G7" s="9"/>
      <c r="H7" s="9"/>
      <c r="I7" s="9" t="s">
        <v>19</v>
      </c>
      <c r="J7" s="9" t="s">
        <v>19</v>
      </c>
      <c r="K7" s="10">
        <f t="shared" si="0"/>
        <v>356800.84745762713</v>
      </c>
      <c r="L7" s="10">
        <f t="shared" si="1"/>
        <v>64224.152542372882</v>
      </c>
      <c r="M7" s="9" t="s">
        <v>31</v>
      </c>
      <c r="N7" s="11"/>
    </row>
    <row r="8" spans="1:14">
      <c r="A8" s="15"/>
      <c r="B8" s="16" t="s">
        <v>27</v>
      </c>
      <c r="C8" s="17">
        <v>42759</v>
      </c>
      <c r="D8" s="8">
        <v>42759</v>
      </c>
      <c r="E8" s="9"/>
      <c r="F8" s="9"/>
      <c r="G8" s="9"/>
      <c r="H8" s="9"/>
      <c r="I8" s="9" t="s">
        <v>20</v>
      </c>
      <c r="J8" s="9" t="s">
        <v>20</v>
      </c>
      <c r="K8" s="10">
        <f t="shared" si="0"/>
        <v>445543.22033898305</v>
      </c>
      <c r="L8" s="10">
        <f t="shared" si="1"/>
        <v>80197.779661016946</v>
      </c>
      <c r="M8" s="9" t="s">
        <v>31</v>
      </c>
      <c r="N8" s="11"/>
    </row>
    <row r="9" spans="1:14">
      <c r="A9" s="15"/>
      <c r="B9" s="16" t="s">
        <v>28</v>
      </c>
      <c r="C9" s="17">
        <v>42761</v>
      </c>
      <c r="D9" s="8">
        <v>42761</v>
      </c>
      <c r="E9" s="9"/>
      <c r="F9" s="9"/>
      <c r="G9" s="9"/>
      <c r="H9" s="9"/>
      <c r="I9" s="9" t="s">
        <v>21</v>
      </c>
      <c r="J9" s="9" t="s">
        <v>21</v>
      </c>
      <c r="K9" s="10">
        <f t="shared" si="0"/>
        <v>489686.44067796611</v>
      </c>
      <c r="L9" s="10">
        <f t="shared" si="1"/>
        <v>88143.559322033892</v>
      </c>
      <c r="M9" s="9" t="s">
        <v>31</v>
      </c>
      <c r="N9" s="9"/>
    </row>
    <row r="10" spans="1:14">
      <c r="A10" s="15"/>
      <c r="B10" s="16" t="s">
        <v>29</v>
      </c>
      <c r="C10" s="17">
        <v>42765</v>
      </c>
      <c r="D10" s="12">
        <v>42765</v>
      </c>
      <c r="E10" s="13"/>
      <c r="F10" s="9"/>
      <c r="G10" s="9"/>
      <c r="H10" s="13"/>
      <c r="I10" s="14">
        <v>472770</v>
      </c>
      <c r="J10" s="14">
        <v>472770</v>
      </c>
      <c r="K10" s="10">
        <f t="shared" si="0"/>
        <v>400652.54237288138</v>
      </c>
      <c r="L10" s="10">
        <f t="shared" si="1"/>
        <v>72117.457627118638</v>
      </c>
      <c r="M10" s="9" t="s">
        <v>31</v>
      </c>
      <c r="N10" s="13"/>
    </row>
    <row r="11" spans="1:14">
      <c r="A11" s="15"/>
      <c r="B11" s="16" t="s">
        <v>30</v>
      </c>
      <c r="C11" s="17">
        <v>42766</v>
      </c>
      <c r="D11" s="8">
        <v>42766</v>
      </c>
      <c r="E11" s="9"/>
      <c r="F11" s="9"/>
      <c r="G11" s="9"/>
      <c r="H11" s="9"/>
      <c r="I11" s="9" t="s">
        <v>22</v>
      </c>
      <c r="J11" s="9" t="s">
        <v>22</v>
      </c>
      <c r="K11" s="10">
        <f t="shared" si="0"/>
        <v>267101.69491525425</v>
      </c>
      <c r="L11" s="10">
        <f t="shared" si="1"/>
        <v>48078.305084745763</v>
      </c>
      <c r="M11" s="9" t="s">
        <v>31</v>
      </c>
      <c r="N11" s="9"/>
    </row>
    <row r="12" spans="1:14">
      <c r="A12" s="15"/>
      <c r="B12" s="16" t="s">
        <v>39</v>
      </c>
      <c r="C12" s="17">
        <v>42768</v>
      </c>
      <c r="D12" s="8">
        <v>42768</v>
      </c>
      <c r="E12" s="9"/>
      <c r="F12" s="9"/>
      <c r="G12" s="9"/>
      <c r="H12" s="9"/>
      <c r="I12" s="9" t="s">
        <v>32</v>
      </c>
      <c r="J12" s="9" t="s">
        <v>32</v>
      </c>
      <c r="K12" s="10">
        <f t="shared" si="0"/>
        <v>446028.81355932204</v>
      </c>
      <c r="L12" s="10">
        <f t="shared" si="1"/>
        <v>80285.186440677964</v>
      </c>
      <c r="M12" s="9" t="s">
        <v>31</v>
      </c>
      <c r="N12" s="9"/>
    </row>
    <row r="13" spans="1:14">
      <c r="A13" s="15"/>
      <c r="B13" s="16"/>
      <c r="C13" s="17"/>
      <c r="D13" s="8">
        <v>42773</v>
      </c>
      <c r="E13" s="9"/>
      <c r="F13" s="9"/>
      <c r="G13" s="9"/>
      <c r="H13" s="9"/>
      <c r="I13" s="9" t="s">
        <v>15</v>
      </c>
      <c r="J13" s="9" t="s">
        <v>15</v>
      </c>
      <c r="K13" s="10" t="s">
        <v>14</v>
      </c>
      <c r="L13" s="10" t="s">
        <v>14</v>
      </c>
      <c r="M13" s="9" t="s">
        <v>23</v>
      </c>
      <c r="N13" s="9"/>
    </row>
    <row r="14" spans="1:14">
      <c r="A14" s="15"/>
      <c r="B14" s="16" t="s">
        <v>40</v>
      </c>
      <c r="C14" s="17">
        <v>42775</v>
      </c>
      <c r="D14" s="8">
        <v>42775</v>
      </c>
      <c r="E14" s="9"/>
      <c r="F14" s="9"/>
      <c r="G14" s="9"/>
      <c r="H14" s="9"/>
      <c r="I14" s="9" t="s">
        <v>21</v>
      </c>
      <c r="J14" s="9" t="s">
        <v>21</v>
      </c>
      <c r="K14" s="10">
        <f t="shared" ref="K14:K35" si="2">J14-L14</f>
        <v>489686.44067796611</v>
      </c>
      <c r="L14" s="10">
        <f t="shared" ref="L14:L35" si="3">J14*18/118</f>
        <v>88143.559322033892</v>
      </c>
      <c r="M14" s="9" t="s">
        <v>31</v>
      </c>
      <c r="N14" s="9"/>
    </row>
    <row r="15" spans="1:14">
      <c r="A15" s="15"/>
      <c r="B15" s="16" t="s">
        <v>41</v>
      </c>
      <c r="C15" s="17">
        <v>42776</v>
      </c>
      <c r="D15" s="8">
        <v>42776</v>
      </c>
      <c r="E15" s="9"/>
      <c r="F15" s="9"/>
      <c r="G15" s="9"/>
      <c r="H15" s="9"/>
      <c r="I15" s="9" t="s">
        <v>33</v>
      </c>
      <c r="J15" s="9" t="s">
        <v>33</v>
      </c>
      <c r="K15" s="10">
        <f t="shared" si="2"/>
        <v>445774.57627118647</v>
      </c>
      <c r="L15" s="10">
        <f t="shared" si="3"/>
        <v>80239.423728813563</v>
      </c>
      <c r="M15" s="9" t="s">
        <v>31</v>
      </c>
      <c r="N15" s="9"/>
    </row>
    <row r="16" spans="1:14">
      <c r="A16" s="15"/>
      <c r="B16" s="16" t="s">
        <v>42</v>
      </c>
      <c r="C16" s="17">
        <v>42780</v>
      </c>
      <c r="D16" s="8">
        <v>42780</v>
      </c>
      <c r="E16" s="9"/>
      <c r="F16" s="9"/>
      <c r="G16" s="9"/>
      <c r="H16" s="9"/>
      <c r="I16" s="9" t="s">
        <v>34</v>
      </c>
      <c r="J16" s="9" t="s">
        <v>34</v>
      </c>
      <c r="K16" s="10">
        <f t="shared" si="2"/>
        <v>266955.0847457627</v>
      </c>
      <c r="L16" s="10">
        <f t="shared" si="3"/>
        <v>48051.91525423729</v>
      </c>
      <c r="M16" s="9" t="s">
        <v>31</v>
      </c>
      <c r="N16" s="9"/>
    </row>
    <row r="17" spans="1:14">
      <c r="A17" s="15"/>
      <c r="B17" s="16" t="s">
        <v>43</v>
      </c>
      <c r="C17" s="17">
        <v>42782</v>
      </c>
      <c r="D17" s="8">
        <v>42782</v>
      </c>
      <c r="E17" s="9"/>
      <c r="F17" s="9"/>
      <c r="G17" s="9"/>
      <c r="H17" s="9"/>
      <c r="I17" s="9" t="s">
        <v>35</v>
      </c>
      <c r="J17" s="9" t="s">
        <v>35</v>
      </c>
      <c r="K17" s="10">
        <f t="shared" si="2"/>
        <v>445213.55932203389</v>
      </c>
      <c r="L17" s="10">
        <f t="shared" si="3"/>
        <v>80138.440677966108</v>
      </c>
      <c r="M17" s="9" t="s">
        <v>31</v>
      </c>
      <c r="N17" s="9"/>
    </row>
    <row r="18" spans="1:14">
      <c r="A18" s="15"/>
      <c r="B18" s="16" t="s">
        <v>44</v>
      </c>
      <c r="C18" s="17">
        <v>42787</v>
      </c>
      <c r="D18" s="8">
        <v>42787</v>
      </c>
      <c r="E18" s="9"/>
      <c r="F18" s="9"/>
      <c r="G18" s="9"/>
      <c r="H18" s="9"/>
      <c r="I18" s="9" t="s">
        <v>38</v>
      </c>
      <c r="J18" s="9" t="s">
        <v>38</v>
      </c>
      <c r="K18" s="10">
        <f t="shared" si="2"/>
        <v>436644.9152542373</v>
      </c>
      <c r="L18" s="10">
        <f t="shared" si="3"/>
        <v>78596.08474576271</v>
      </c>
      <c r="M18" s="9" t="s">
        <v>31</v>
      </c>
      <c r="N18" s="11"/>
    </row>
    <row r="19" spans="1:14">
      <c r="A19" s="15"/>
      <c r="B19" s="16" t="s">
        <v>50</v>
      </c>
      <c r="C19" s="17">
        <v>42801</v>
      </c>
      <c r="D19" s="8">
        <v>42800</v>
      </c>
      <c r="E19" s="9"/>
      <c r="F19" s="9"/>
      <c r="G19" s="9"/>
      <c r="H19" s="9"/>
      <c r="I19" s="9" t="s">
        <v>45</v>
      </c>
      <c r="J19" s="18">
        <f>367718+I20</f>
        <v>630375</v>
      </c>
      <c r="K19" s="10">
        <f t="shared" si="2"/>
        <v>534216.10169491521</v>
      </c>
      <c r="L19" s="10">
        <f t="shared" si="3"/>
        <v>96158.898305084746</v>
      </c>
      <c r="M19" s="9" t="s">
        <v>31</v>
      </c>
      <c r="N19" s="9"/>
    </row>
    <row r="20" spans="1:14" s="20" customFormat="1">
      <c r="B20" s="27"/>
      <c r="D20" s="19">
        <v>42801</v>
      </c>
      <c r="F20" s="21"/>
      <c r="G20" s="21"/>
      <c r="H20" s="22"/>
      <c r="I20" s="23">
        <v>262657</v>
      </c>
      <c r="J20" s="23" t="s">
        <v>51</v>
      </c>
      <c r="K20" s="24" t="e">
        <f t="shared" si="2"/>
        <v>#VALUE!</v>
      </c>
      <c r="L20" s="24" t="e">
        <f t="shared" si="3"/>
        <v>#VALUE!</v>
      </c>
      <c r="M20" s="22"/>
      <c r="N20" s="22"/>
    </row>
    <row r="21" spans="1:14">
      <c r="A21" s="15"/>
      <c r="B21" s="16" t="s">
        <v>53</v>
      </c>
      <c r="C21" s="17">
        <v>42807</v>
      </c>
      <c r="D21" s="8">
        <v>42803</v>
      </c>
      <c r="E21" s="9"/>
      <c r="F21" s="9"/>
      <c r="G21" s="9"/>
      <c r="H21" s="9"/>
      <c r="I21" s="9" t="s">
        <v>46</v>
      </c>
      <c r="J21" s="9">
        <f>210124+I24</f>
        <v>525312</v>
      </c>
      <c r="K21" s="10">
        <f t="shared" si="2"/>
        <v>445179.66101694916</v>
      </c>
      <c r="L21" s="10">
        <f t="shared" si="3"/>
        <v>80132.338983050853</v>
      </c>
      <c r="M21" s="9" t="s">
        <v>31</v>
      </c>
      <c r="N21" s="9"/>
    </row>
    <row r="22" spans="1:14">
      <c r="A22" s="15"/>
      <c r="B22" s="16"/>
      <c r="D22" s="8">
        <v>42803</v>
      </c>
      <c r="E22" s="9"/>
      <c r="F22" s="9"/>
      <c r="G22" s="9"/>
      <c r="H22" s="9"/>
      <c r="I22" s="9" t="s">
        <v>15</v>
      </c>
      <c r="J22" s="9" t="s">
        <v>15</v>
      </c>
      <c r="K22" s="10" t="s">
        <v>14</v>
      </c>
      <c r="L22" s="10" t="s">
        <v>14</v>
      </c>
      <c r="M22" s="9" t="s">
        <v>23</v>
      </c>
      <c r="N22" s="9"/>
    </row>
    <row r="23" spans="1:14">
      <c r="A23" s="15"/>
      <c r="B23" s="16"/>
      <c r="D23" s="8">
        <v>42807</v>
      </c>
      <c r="E23" s="9"/>
      <c r="F23" s="9"/>
      <c r="G23" s="9"/>
      <c r="H23" s="9"/>
      <c r="I23" s="9" t="s">
        <v>47</v>
      </c>
      <c r="J23" s="9" t="s">
        <v>47</v>
      </c>
      <c r="K23" s="10">
        <f t="shared" si="2"/>
        <v>10423.728813559323</v>
      </c>
      <c r="L23" s="10">
        <f t="shared" si="3"/>
        <v>1876.2711864406779</v>
      </c>
      <c r="M23" s="9" t="s">
        <v>49</v>
      </c>
      <c r="N23" s="11"/>
    </row>
    <row r="24" spans="1:14" s="20" customFormat="1">
      <c r="D24" s="25">
        <v>42807</v>
      </c>
      <c r="E24" s="21"/>
      <c r="F24" s="21"/>
      <c r="G24" s="21"/>
      <c r="H24" s="21"/>
      <c r="I24" s="21" t="s">
        <v>18</v>
      </c>
      <c r="J24" s="26" t="s">
        <v>52</v>
      </c>
      <c r="K24" s="24" t="e">
        <f t="shared" si="2"/>
        <v>#VALUE!</v>
      </c>
      <c r="L24" s="24" t="e">
        <f t="shared" si="3"/>
        <v>#VALUE!</v>
      </c>
      <c r="M24" s="21"/>
      <c r="N24" s="21"/>
    </row>
    <row r="25" spans="1:14">
      <c r="A25" s="15"/>
      <c r="B25" s="16" t="s">
        <v>60</v>
      </c>
      <c r="C25" s="17">
        <v>42810</v>
      </c>
      <c r="D25" s="8">
        <v>42810</v>
      </c>
      <c r="E25" s="9"/>
      <c r="F25" s="9"/>
      <c r="G25" s="9"/>
      <c r="H25" s="9"/>
      <c r="I25" s="9" t="s">
        <v>48</v>
      </c>
      <c r="J25" s="9" t="s">
        <v>48</v>
      </c>
      <c r="K25" s="10">
        <f t="shared" si="2"/>
        <v>400758.4745762712</v>
      </c>
      <c r="L25" s="10">
        <f t="shared" si="3"/>
        <v>72136.525423728817</v>
      </c>
      <c r="M25" s="9" t="s">
        <v>31</v>
      </c>
      <c r="N25" s="9"/>
    </row>
    <row r="26" spans="1:14">
      <c r="A26" s="15"/>
      <c r="B26" s="16" t="s">
        <v>61</v>
      </c>
      <c r="C26" s="17">
        <v>42818</v>
      </c>
      <c r="D26" s="8">
        <v>42818</v>
      </c>
      <c r="E26" s="9"/>
      <c r="F26" s="9"/>
      <c r="G26" s="9"/>
      <c r="H26" s="9"/>
      <c r="I26" s="9" t="s">
        <v>54</v>
      </c>
      <c r="J26" s="9" t="s">
        <v>54</v>
      </c>
      <c r="K26" s="10">
        <f t="shared" si="2"/>
        <v>268399.15254237287</v>
      </c>
      <c r="L26" s="10">
        <f t="shared" si="3"/>
        <v>48311.847457627118</v>
      </c>
      <c r="M26" s="9" t="s">
        <v>31</v>
      </c>
      <c r="N26" s="9"/>
    </row>
    <row r="27" spans="1:14">
      <c r="A27" s="15"/>
      <c r="B27" s="16" t="s">
        <v>63</v>
      </c>
      <c r="C27" s="17">
        <v>42818</v>
      </c>
      <c r="D27" s="8">
        <v>42818</v>
      </c>
      <c r="E27" s="9"/>
      <c r="F27" s="9"/>
      <c r="G27" s="9"/>
      <c r="H27" s="9"/>
      <c r="I27" s="9" t="s">
        <v>55</v>
      </c>
      <c r="J27" s="9" t="s">
        <v>55</v>
      </c>
      <c r="K27" s="10">
        <f t="shared" si="2"/>
        <v>1016949.1525423729</v>
      </c>
      <c r="L27" s="10">
        <f t="shared" si="3"/>
        <v>183050.84745762713</v>
      </c>
      <c r="M27" s="9" t="s">
        <v>62</v>
      </c>
      <c r="N27" s="11"/>
    </row>
    <row r="28" spans="1:14">
      <c r="A28" s="15"/>
      <c r="B28" s="16" t="s">
        <v>58</v>
      </c>
      <c r="C28" s="17">
        <v>42823</v>
      </c>
      <c r="D28" s="8">
        <v>42824</v>
      </c>
      <c r="E28" s="9"/>
      <c r="F28" s="9"/>
      <c r="G28" s="9"/>
      <c r="H28" s="9"/>
      <c r="I28" s="9" t="s">
        <v>56</v>
      </c>
      <c r="J28" s="9" t="s">
        <v>56</v>
      </c>
      <c r="K28" s="10">
        <f t="shared" si="2"/>
        <v>354609.78813559323</v>
      </c>
      <c r="L28" s="10">
        <f t="shared" si="3"/>
        <v>63829.761864406777</v>
      </c>
      <c r="M28" s="9" t="s">
        <v>31</v>
      </c>
      <c r="N28" s="9"/>
    </row>
    <row r="29" spans="1:14">
      <c r="A29" s="15"/>
      <c r="B29" s="16" t="s">
        <v>59</v>
      </c>
      <c r="C29" s="17">
        <v>42824</v>
      </c>
      <c r="D29" s="8">
        <v>42824</v>
      </c>
      <c r="E29" s="9"/>
      <c r="F29" s="9"/>
      <c r="G29" s="9"/>
      <c r="H29" s="9"/>
      <c r="I29" s="9" t="s">
        <v>57</v>
      </c>
      <c r="J29" s="9" t="s">
        <v>57</v>
      </c>
      <c r="K29" s="10">
        <f t="shared" si="2"/>
        <v>489757.62711864407</v>
      </c>
      <c r="L29" s="10">
        <f t="shared" si="3"/>
        <v>88156.372881355928</v>
      </c>
      <c r="M29" s="9" t="s">
        <v>31</v>
      </c>
      <c r="N29" s="9"/>
    </row>
    <row r="30" spans="1:14">
      <c r="A30" s="15"/>
      <c r="B30" s="16"/>
      <c r="C30" s="17"/>
      <c r="D30" s="8"/>
      <c r="E30" s="9"/>
      <c r="F30" s="9"/>
      <c r="G30" s="9"/>
      <c r="H30" s="9"/>
      <c r="I30" s="9"/>
      <c r="J30" s="9"/>
      <c r="K30" s="10"/>
      <c r="L30" s="10"/>
      <c r="M30" s="9"/>
      <c r="N30" s="9"/>
    </row>
    <row r="31" spans="1:14" s="34" customFormat="1">
      <c r="B31" s="35"/>
      <c r="C31" s="36"/>
      <c r="D31" s="37"/>
      <c r="E31" s="38"/>
      <c r="F31" s="38"/>
      <c r="G31" s="40"/>
      <c r="H31" s="38"/>
      <c r="I31" s="38"/>
      <c r="J31" s="38"/>
      <c r="K31" s="39"/>
      <c r="L31" s="39"/>
      <c r="M31" s="38"/>
      <c r="N31" s="38"/>
    </row>
    <row r="32" spans="1:14">
      <c r="A32" s="15"/>
      <c r="B32" s="16"/>
      <c r="C32" s="17"/>
      <c r="D32" s="8"/>
      <c r="E32" s="9"/>
      <c r="F32" s="9"/>
      <c r="G32" s="9"/>
      <c r="H32" s="9"/>
      <c r="I32" s="9"/>
      <c r="J32" s="9"/>
      <c r="K32" s="10"/>
      <c r="L32" s="10"/>
      <c r="M32" s="9"/>
      <c r="N32" s="9"/>
    </row>
    <row r="33" spans="1:15">
      <c r="A33" s="15"/>
      <c r="B33" s="16" t="s">
        <v>70</v>
      </c>
      <c r="C33" s="17">
        <v>42831</v>
      </c>
      <c r="D33" s="33">
        <v>42832</v>
      </c>
      <c r="F33" s="9"/>
      <c r="G33" s="9"/>
      <c r="H33" s="9"/>
      <c r="I33" s="9" t="s">
        <v>64</v>
      </c>
      <c r="J33" s="9" t="s">
        <v>64</v>
      </c>
      <c r="K33" s="10">
        <f t="shared" si="2"/>
        <v>705350</v>
      </c>
      <c r="L33" s="10">
        <f t="shared" si="3"/>
        <v>126963</v>
      </c>
      <c r="M33" s="9"/>
      <c r="N33" s="11"/>
    </row>
    <row r="34" spans="1:15">
      <c r="D34" s="33">
        <v>42832</v>
      </c>
      <c r="F34" s="28"/>
      <c r="G34" s="9"/>
      <c r="H34" s="9"/>
      <c r="I34" s="9" t="s">
        <v>65</v>
      </c>
      <c r="J34" s="9" t="s">
        <v>65</v>
      </c>
      <c r="K34" s="10">
        <f t="shared" si="2"/>
        <v>982165.25423728814</v>
      </c>
      <c r="L34" s="10">
        <f t="shared" si="3"/>
        <v>176789.74576271186</v>
      </c>
      <c r="M34" s="28"/>
      <c r="N34" s="11"/>
    </row>
    <row r="35" spans="1:15">
      <c r="D35" s="33">
        <v>42835</v>
      </c>
      <c r="F35" s="28"/>
      <c r="G35" s="9"/>
      <c r="H35" s="9"/>
      <c r="I35" s="9" t="s">
        <v>66</v>
      </c>
      <c r="J35" s="9" t="s">
        <v>66</v>
      </c>
      <c r="K35" s="10">
        <f t="shared" si="2"/>
        <v>407464.40677966102</v>
      </c>
      <c r="L35" s="10">
        <f t="shared" si="3"/>
        <v>73343.593220338982</v>
      </c>
      <c r="M35" s="28"/>
      <c r="N35" s="29"/>
    </row>
    <row r="36" spans="1:15">
      <c r="D36" s="33">
        <v>42837</v>
      </c>
      <c r="F36" s="9"/>
      <c r="G36" s="9"/>
      <c r="H36" s="9"/>
      <c r="I36" s="9" t="s">
        <v>15</v>
      </c>
      <c r="J36" s="9" t="s">
        <v>15</v>
      </c>
      <c r="K36" s="10" t="s">
        <v>14</v>
      </c>
      <c r="L36" s="10" t="s">
        <v>14</v>
      </c>
      <c r="M36" s="9" t="s">
        <v>23</v>
      </c>
      <c r="N36" s="9"/>
    </row>
    <row r="37" spans="1:15">
      <c r="D37" s="12">
        <v>42839</v>
      </c>
      <c r="E37" s="32"/>
      <c r="F37" s="32"/>
      <c r="G37" s="30"/>
      <c r="H37" s="32"/>
      <c r="I37" s="14">
        <v>1001257</v>
      </c>
      <c r="J37" s="14">
        <v>1001257</v>
      </c>
      <c r="K37" s="14">
        <f>J37-L37</f>
        <v>848522.88135593222</v>
      </c>
      <c r="L37" s="31">
        <f>J37*18/118</f>
        <v>152734.11864406778</v>
      </c>
      <c r="M37" s="32"/>
      <c r="N37" s="32"/>
    </row>
    <row r="38" spans="1:15">
      <c r="A38" s="15"/>
      <c r="B38">
        <v>1704181</v>
      </c>
      <c r="C38" s="17">
        <v>42843</v>
      </c>
      <c r="D38" s="8">
        <v>42843</v>
      </c>
      <c r="E38" s="9"/>
      <c r="F38" s="9"/>
      <c r="G38" s="9"/>
      <c r="H38" s="9"/>
      <c r="I38" s="10">
        <v>315798</v>
      </c>
      <c r="J38" s="10">
        <v>315798</v>
      </c>
      <c r="K38" s="18">
        <f t="shared" ref="K38:K55" si="4">J38-L38</f>
        <v>267625.42372881353</v>
      </c>
      <c r="L38" s="31">
        <f t="shared" ref="L38:L55" si="5">J38*18/118</f>
        <v>48172.576271186437</v>
      </c>
      <c r="M38" s="9"/>
      <c r="N38" s="9"/>
      <c r="O38" s="9"/>
    </row>
    <row r="39" spans="1:15">
      <c r="A39" s="15"/>
      <c r="B39">
        <v>2</v>
      </c>
      <c r="C39" s="17">
        <v>42843</v>
      </c>
      <c r="D39" s="8">
        <v>42843</v>
      </c>
      <c r="E39" s="9"/>
      <c r="F39" s="9"/>
      <c r="G39" s="9"/>
      <c r="H39" s="9"/>
      <c r="I39" s="10">
        <v>382663</v>
      </c>
      <c r="J39" s="10">
        <v>382663</v>
      </c>
      <c r="K39" s="18">
        <f t="shared" si="4"/>
        <v>324290.67796610168</v>
      </c>
      <c r="L39" s="31">
        <f t="shared" si="5"/>
        <v>58372.322033898308</v>
      </c>
      <c r="M39" s="9"/>
      <c r="N39" s="9"/>
      <c r="O39" s="9"/>
    </row>
    <row r="40" spans="1:15">
      <c r="A40" s="15"/>
      <c r="B40">
        <v>1704191</v>
      </c>
      <c r="C40" s="17">
        <v>42844</v>
      </c>
      <c r="D40" s="8">
        <v>42844</v>
      </c>
      <c r="E40" s="9"/>
      <c r="F40" s="9"/>
      <c r="G40" s="9"/>
      <c r="H40" s="9"/>
      <c r="I40" s="18">
        <v>368461</v>
      </c>
      <c r="J40" s="18">
        <v>368461</v>
      </c>
      <c r="K40" s="18">
        <f t="shared" si="4"/>
        <v>312255.0847457627</v>
      </c>
      <c r="L40" s="31">
        <f t="shared" si="5"/>
        <v>56205.91525423729</v>
      </c>
      <c r="M40" s="9"/>
      <c r="N40" s="9"/>
    </row>
    <row r="41" spans="1:15">
      <c r="A41" s="15"/>
      <c r="B41">
        <v>3</v>
      </c>
      <c r="C41" s="17">
        <v>42844</v>
      </c>
      <c r="D41" s="8">
        <v>42844</v>
      </c>
      <c r="E41" s="9"/>
      <c r="F41" s="9"/>
      <c r="G41" s="9"/>
      <c r="H41" s="9"/>
      <c r="I41" s="18">
        <v>393471</v>
      </c>
      <c r="J41" s="18">
        <v>393471</v>
      </c>
      <c r="K41" s="18">
        <f t="shared" si="4"/>
        <v>333450</v>
      </c>
      <c r="L41" s="31">
        <f t="shared" si="5"/>
        <v>60021</v>
      </c>
      <c r="M41" s="9"/>
      <c r="N41" s="9"/>
    </row>
    <row r="42" spans="1:15">
      <c r="A42" s="15"/>
      <c r="B42">
        <v>1704201</v>
      </c>
      <c r="C42" s="17">
        <v>42845</v>
      </c>
      <c r="D42" s="8">
        <v>42845</v>
      </c>
      <c r="E42" s="9"/>
      <c r="F42" s="9"/>
      <c r="G42" s="9"/>
      <c r="H42" s="9"/>
      <c r="I42" s="10">
        <v>526385</v>
      </c>
      <c r="J42" s="10">
        <v>526385</v>
      </c>
      <c r="K42" s="18">
        <f t="shared" si="4"/>
        <v>446088.98305084743</v>
      </c>
      <c r="L42" s="31">
        <f t="shared" si="5"/>
        <v>80296.016949152545</v>
      </c>
      <c r="M42" s="9"/>
      <c r="N42" s="9"/>
    </row>
    <row r="43" spans="1:15">
      <c r="A43" s="15"/>
      <c r="B43">
        <v>5</v>
      </c>
      <c r="C43" s="17">
        <v>42846</v>
      </c>
      <c r="D43" s="8">
        <v>42846</v>
      </c>
      <c r="E43" s="9"/>
      <c r="F43" s="9"/>
      <c r="G43" s="9"/>
      <c r="H43" s="9"/>
      <c r="I43" s="9" t="s">
        <v>67</v>
      </c>
      <c r="J43" s="9" t="s">
        <v>67</v>
      </c>
      <c r="K43" s="18">
        <f t="shared" si="4"/>
        <v>332850</v>
      </c>
      <c r="L43" s="31">
        <f t="shared" si="5"/>
        <v>59913</v>
      </c>
      <c r="M43" s="9"/>
      <c r="N43" s="9"/>
    </row>
    <row r="44" spans="1:15">
      <c r="A44" s="15"/>
      <c r="B44">
        <v>1704211</v>
      </c>
      <c r="C44" s="17">
        <v>42846</v>
      </c>
      <c r="D44" s="8">
        <v>42846</v>
      </c>
      <c r="E44" s="9"/>
      <c r="F44" s="9"/>
      <c r="G44" s="9"/>
      <c r="H44" s="9"/>
      <c r="I44" s="9" t="s">
        <v>68</v>
      </c>
      <c r="J44" s="9" t="s">
        <v>68</v>
      </c>
      <c r="K44" s="18">
        <f t="shared" si="4"/>
        <v>490689.83050847461</v>
      </c>
      <c r="L44" s="31">
        <f t="shared" si="5"/>
        <v>88324.169491525419</v>
      </c>
      <c r="M44" s="9"/>
      <c r="N44" s="9"/>
    </row>
    <row r="45" spans="1:15">
      <c r="A45" s="15"/>
      <c r="B45">
        <v>6</v>
      </c>
      <c r="C45" s="17">
        <v>42849</v>
      </c>
      <c r="D45" s="8">
        <v>42849</v>
      </c>
      <c r="E45" s="9"/>
      <c r="F45" s="9"/>
      <c r="G45" s="9"/>
      <c r="H45" s="9"/>
      <c r="I45" s="18">
        <v>385269</v>
      </c>
      <c r="J45" s="18">
        <v>385269</v>
      </c>
      <c r="K45" s="18">
        <f t="shared" si="4"/>
        <v>326499.15254237287</v>
      </c>
      <c r="L45" s="31">
        <f t="shared" si="5"/>
        <v>58769.847457627118</v>
      </c>
      <c r="M45" s="9"/>
      <c r="N45" s="9"/>
    </row>
    <row r="46" spans="1:15">
      <c r="A46" s="15"/>
      <c r="B46">
        <v>1704251</v>
      </c>
      <c r="C46" s="17">
        <v>42850</v>
      </c>
      <c r="D46" s="8">
        <v>42850</v>
      </c>
      <c r="E46" s="9"/>
      <c r="F46" s="9"/>
      <c r="G46" s="9"/>
      <c r="H46" s="9"/>
      <c r="I46" s="18">
        <v>525987</v>
      </c>
      <c r="J46" s="18">
        <v>525987</v>
      </c>
      <c r="K46" s="18">
        <f t="shared" si="4"/>
        <v>445751.69491525425</v>
      </c>
      <c r="L46" s="31">
        <f t="shared" si="5"/>
        <v>80235.305084745763</v>
      </c>
      <c r="M46" s="9"/>
      <c r="N46" s="9"/>
    </row>
    <row r="47" spans="1:15">
      <c r="D47" s="8">
        <v>42852</v>
      </c>
      <c r="E47" s="9"/>
      <c r="F47" s="9"/>
      <c r="G47" s="9"/>
      <c r="H47" s="9"/>
      <c r="I47" s="9" t="s">
        <v>15</v>
      </c>
      <c r="J47" s="9" t="s">
        <v>15</v>
      </c>
      <c r="K47" s="18" t="s">
        <v>14</v>
      </c>
      <c r="L47" s="31"/>
      <c r="M47" s="9" t="s">
        <v>23</v>
      </c>
      <c r="N47" s="9"/>
    </row>
    <row r="48" spans="1:15">
      <c r="A48" s="15"/>
      <c r="B48">
        <v>1704271</v>
      </c>
      <c r="C48" s="17">
        <v>42852</v>
      </c>
      <c r="D48" s="8">
        <v>42852</v>
      </c>
      <c r="E48" s="9"/>
      <c r="F48" s="9"/>
      <c r="G48" s="9"/>
      <c r="H48" s="9"/>
      <c r="I48" s="9" t="s">
        <v>69</v>
      </c>
      <c r="J48" s="9" t="s">
        <v>69</v>
      </c>
      <c r="K48" s="18">
        <f t="shared" si="4"/>
        <v>446488.98305084743</v>
      </c>
      <c r="L48" s="31">
        <f t="shared" si="5"/>
        <v>80368.016949152545</v>
      </c>
      <c r="M48" s="9"/>
      <c r="N48" s="9"/>
    </row>
    <row r="49" spans="1:14">
      <c r="A49" s="15"/>
      <c r="B49">
        <v>1705031</v>
      </c>
      <c r="C49" s="8">
        <v>42858</v>
      </c>
      <c r="D49" s="8">
        <v>42858</v>
      </c>
      <c r="E49" s="9"/>
      <c r="F49" s="9"/>
      <c r="G49" s="9"/>
      <c r="H49" s="9"/>
      <c r="I49" s="10">
        <v>525976</v>
      </c>
      <c r="J49" s="18">
        <v>525976</v>
      </c>
      <c r="K49" s="31">
        <f t="shared" si="4"/>
        <v>445742.37288135593</v>
      </c>
      <c r="L49" s="41">
        <f t="shared" si="5"/>
        <v>80233.627118644072</v>
      </c>
      <c r="M49" s="9"/>
      <c r="N49" s="8"/>
    </row>
    <row r="50" spans="1:14">
      <c r="A50" s="15"/>
      <c r="B50">
        <v>1705041</v>
      </c>
      <c r="C50" s="17">
        <v>42859</v>
      </c>
      <c r="D50" s="8">
        <v>42859</v>
      </c>
      <c r="E50" s="9"/>
      <c r="F50" s="9"/>
      <c r="G50" s="9"/>
      <c r="H50" s="9"/>
      <c r="I50" s="10">
        <v>579287</v>
      </c>
      <c r="J50" s="18">
        <v>579287</v>
      </c>
      <c r="K50" s="31">
        <f t="shared" si="4"/>
        <v>490921.18644067796</v>
      </c>
      <c r="L50" s="41">
        <f t="shared" si="5"/>
        <v>88365.813559322036</v>
      </c>
      <c r="M50" s="9"/>
      <c r="N50" s="8"/>
    </row>
    <row r="51" spans="1:14">
      <c r="A51" s="15"/>
      <c r="B51">
        <v>1705051</v>
      </c>
      <c r="C51" s="17">
        <v>42860</v>
      </c>
      <c r="D51" s="8">
        <v>42860</v>
      </c>
      <c r="E51" s="9"/>
      <c r="F51" s="9"/>
      <c r="G51" s="9"/>
      <c r="H51" s="9"/>
      <c r="I51" s="10">
        <v>631857</v>
      </c>
      <c r="J51" s="18">
        <v>631857</v>
      </c>
      <c r="K51" s="31">
        <f t="shared" si="4"/>
        <v>535472.03389830515</v>
      </c>
      <c r="L51" s="41">
        <f t="shared" si="5"/>
        <v>96384.96610169491</v>
      </c>
      <c r="M51" s="9"/>
      <c r="N51" s="8"/>
    </row>
    <row r="52" spans="1:14">
      <c r="A52" s="15"/>
      <c r="B52">
        <v>1705101</v>
      </c>
      <c r="C52" s="17">
        <v>42865</v>
      </c>
      <c r="D52" s="8">
        <v>42865</v>
      </c>
      <c r="E52" s="9"/>
      <c r="F52" s="9"/>
      <c r="G52" s="9"/>
      <c r="H52" s="9"/>
      <c r="I52" s="10">
        <v>578857</v>
      </c>
      <c r="J52" s="18">
        <v>578857</v>
      </c>
      <c r="K52" s="31">
        <f t="shared" si="4"/>
        <v>490556.77966101695</v>
      </c>
      <c r="L52" s="41">
        <f t="shared" si="5"/>
        <v>88300.220338983054</v>
      </c>
      <c r="M52" s="9"/>
      <c r="N52" s="8"/>
    </row>
    <row r="53" spans="1:14">
      <c r="A53" s="15"/>
      <c r="B53">
        <v>1705111</v>
      </c>
      <c r="C53" s="17">
        <v>42866</v>
      </c>
      <c r="D53" s="8">
        <v>42866</v>
      </c>
      <c r="E53" s="9"/>
      <c r="F53" s="9"/>
      <c r="G53" s="9"/>
      <c r="H53" s="9"/>
      <c r="I53" s="10">
        <v>473697</v>
      </c>
      <c r="J53" s="18">
        <v>473697</v>
      </c>
      <c r="K53" s="31">
        <f t="shared" si="4"/>
        <v>401438.13559322036</v>
      </c>
      <c r="L53" s="41">
        <f t="shared" si="5"/>
        <v>72258.864406779656</v>
      </c>
      <c r="M53" s="9"/>
      <c r="N53" s="8"/>
    </row>
    <row r="54" spans="1:14">
      <c r="A54" s="15"/>
      <c r="B54">
        <v>1705161</v>
      </c>
      <c r="C54" s="17">
        <v>42871</v>
      </c>
      <c r="D54" s="8">
        <v>42871</v>
      </c>
      <c r="E54" s="9"/>
      <c r="F54" s="9"/>
      <c r="G54" s="9"/>
      <c r="H54" s="9"/>
      <c r="I54" s="9" t="s">
        <v>71</v>
      </c>
      <c r="J54" s="9" t="s">
        <v>71</v>
      </c>
      <c r="K54" s="31">
        <f t="shared" si="4"/>
        <v>446088.13559322036</v>
      </c>
      <c r="L54" s="41">
        <f t="shared" si="5"/>
        <v>80295.864406779656</v>
      </c>
      <c r="M54" s="9"/>
      <c r="N54" s="9"/>
    </row>
    <row r="55" spans="1:14">
      <c r="A55" s="15"/>
      <c r="B55" t="s">
        <v>72</v>
      </c>
      <c r="C55" s="17">
        <v>42880</v>
      </c>
      <c r="D55" s="12">
        <v>42880</v>
      </c>
      <c r="E55" s="13"/>
      <c r="F55" s="13"/>
      <c r="G55" s="13"/>
      <c r="H55" s="13"/>
      <c r="I55" s="14">
        <v>526716</v>
      </c>
      <c r="J55" s="14">
        <v>526716</v>
      </c>
      <c r="K55" s="31">
        <f t="shared" si="4"/>
        <v>446369.49152542371</v>
      </c>
      <c r="L55" s="41">
        <f t="shared" si="5"/>
        <v>80346.508474576272</v>
      </c>
      <c r="M55" s="13"/>
      <c r="N55" s="13"/>
    </row>
    <row r="56" spans="1:14">
      <c r="D56" s="12">
        <v>42886</v>
      </c>
      <c r="E56" s="13"/>
      <c r="F56" s="9"/>
      <c r="G56" s="9"/>
      <c r="H56" s="9"/>
      <c r="I56" s="9" t="s">
        <v>15</v>
      </c>
      <c r="J56" s="9" t="s">
        <v>15</v>
      </c>
      <c r="K56" s="18" t="s">
        <v>14</v>
      </c>
      <c r="L56" s="31"/>
      <c r="M56" s="9" t="s">
        <v>23</v>
      </c>
      <c r="N56" s="9"/>
    </row>
    <row r="57" spans="1:14">
      <c r="D57" s="8">
        <v>42899</v>
      </c>
      <c r="E57" s="9"/>
      <c r="F57" s="9"/>
      <c r="G57" s="9"/>
      <c r="H57" s="9"/>
      <c r="I57" s="9" t="s">
        <v>73</v>
      </c>
      <c r="J57" s="9" t="s">
        <v>73</v>
      </c>
      <c r="K57" s="41">
        <f>J57-L57</f>
        <v>454057.62711864407</v>
      </c>
      <c r="L57" s="42">
        <f>J57*18/118</f>
        <v>81730.372881355928</v>
      </c>
      <c r="M57" s="9"/>
      <c r="N57" s="11"/>
    </row>
    <row r="58" spans="1:14">
      <c r="D58" s="8">
        <v>42900</v>
      </c>
      <c r="E58" s="9"/>
      <c r="F58" s="9"/>
      <c r="G58" s="9"/>
      <c r="H58" s="9"/>
      <c r="I58" s="9" t="s">
        <v>74</v>
      </c>
      <c r="J58" s="9" t="s">
        <v>74</v>
      </c>
      <c r="K58" s="41">
        <f>J58-L58</f>
        <v>303218.64406779659</v>
      </c>
      <c r="L58" s="42">
        <f>J58*18/118</f>
        <v>54579.355932203391</v>
      </c>
      <c r="M58" s="9"/>
      <c r="N58" s="11"/>
    </row>
    <row r="59" spans="1:14">
      <c r="A59" s="15"/>
      <c r="B59">
        <v>113</v>
      </c>
      <c r="C59" s="17">
        <v>42908</v>
      </c>
      <c r="D59" s="43">
        <v>42907</v>
      </c>
      <c r="E59" s="44"/>
      <c r="F59" s="44"/>
      <c r="G59" s="30"/>
      <c r="H59" s="44"/>
      <c r="I59" s="45">
        <v>2408611.33</v>
      </c>
      <c r="J59" s="45">
        <v>2408611.33</v>
      </c>
      <c r="K59" s="41">
        <f>J59-L59</f>
        <v>2041196.0423728814</v>
      </c>
      <c r="L59" s="42">
        <f>J59*18/118</f>
        <v>367415.28762711864</v>
      </c>
      <c r="M59" s="44"/>
      <c r="N59" s="44"/>
    </row>
    <row r="60" spans="1:14">
      <c r="D60" s="12">
        <v>42914</v>
      </c>
      <c r="E60" s="13"/>
      <c r="F60" s="30"/>
      <c r="G60" s="30"/>
      <c r="H60" s="13"/>
      <c r="I60" s="13">
        <v>416200</v>
      </c>
      <c r="J60" s="13">
        <v>416200</v>
      </c>
      <c r="K60" s="41">
        <f>J60-L60</f>
        <v>352711.86440677964</v>
      </c>
      <c r="L60" s="42">
        <f>J60*18/118</f>
        <v>63488.135593220337</v>
      </c>
      <c r="M60" s="13"/>
      <c r="N60" s="13"/>
    </row>
    <row r="61" spans="1:14">
      <c r="D61" s="8">
        <v>42915</v>
      </c>
      <c r="E61" s="9"/>
      <c r="F61" s="9"/>
      <c r="G61" s="9"/>
      <c r="H61" s="9"/>
      <c r="I61" s="9" t="s">
        <v>75</v>
      </c>
      <c r="J61" s="9" t="s">
        <v>75</v>
      </c>
      <c r="K61" s="41">
        <f>J61-L61</f>
        <v>2975824.5762711866</v>
      </c>
      <c r="L61" s="42">
        <f>J61*18/118</f>
        <v>535648.42372881353</v>
      </c>
      <c r="M61" s="9"/>
      <c r="N61" s="11"/>
    </row>
    <row r="62" spans="1:14">
      <c r="D62" s="8">
        <v>42916</v>
      </c>
      <c r="E62" s="9"/>
      <c r="F62" s="9"/>
      <c r="G62" s="9"/>
      <c r="H62" s="9"/>
      <c r="I62" s="9" t="s">
        <v>76</v>
      </c>
      <c r="J62" s="9" t="s">
        <v>76</v>
      </c>
      <c r="K62" s="41">
        <f t="shared" ref="K62:K63" si="6">J62-L62</f>
        <v>254794.06779661018</v>
      </c>
      <c r="L62" s="42">
        <f t="shared" ref="L62:L63" si="7">J62*18/118</f>
        <v>45862.932203389828</v>
      </c>
      <c r="M62" s="9"/>
      <c r="N62" s="11"/>
    </row>
    <row r="63" spans="1:14">
      <c r="D63" s="8">
        <v>42916</v>
      </c>
      <c r="E63" s="9"/>
      <c r="F63" s="9"/>
      <c r="G63" s="9"/>
      <c r="H63" s="9"/>
      <c r="I63" s="9" t="s">
        <v>77</v>
      </c>
      <c r="J63" s="9" t="s">
        <v>77</v>
      </c>
      <c r="K63" s="41">
        <f t="shared" si="6"/>
        <v>437327.11864406778</v>
      </c>
      <c r="L63" s="42">
        <f t="shared" si="7"/>
        <v>78718.881355932201</v>
      </c>
      <c r="M63" s="9"/>
      <c r="N63" s="11"/>
    </row>
  </sheetData>
  <mergeCells count="1">
    <mergeCell ref="A1:N1"/>
  </mergeCells>
  <pageMargins left="0.7" right="0.7" top="0.75" bottom="0.75" header="0.3" footer="0.3"/>
  <pageSetup paperSize="9" orientation="portrait" r:id="rId1"/>
  <ignoredErrors>
    <ignoredError sqref="I3:J4 I5:I7 J5:J7 I8:J9 I11:J13 I14:J18 I19 J22:J23 I21:I24 I25:J25 I26:J27 I28:J28 I29:J29 I33:I35 J33:J35 I36:J36 I43:I44 I47:I48 J43:J48 I54:J54 I56:J58 I61:J61 I62:I63 J62:J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2017-07-09T18:43:39Z</dcterms:modified>
</cp:coreProperties>
</file>