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lls\Desktop\"/>
    </mc:Choice>
  </mc:AlternateContent>
  <bookViews>
    <workbookView xWindow="0" yWindow="0" windowWidth="12855" windowHeight="5865" tabRatio="883" firstSheet="4" activeTab="4"/>
  </bookViews>
  <sheets>
    <sheet name="Вентиляция" sheetId="1" state="hidden" r:id="rId1"/>
    <sheet name="Система кондиционирования" sheetId="2" state="hidden" r:id="rId2"/>
    <sheet name="письмо" sheetId="3" state="hidden" r:id="rId3"/>
    <sheet name="мозаика (у.е.) " sheetId="4" state="hidden" r:id="rId4"/>
    <sheet name="пленка ПВХ" sheetId="5" r:id="rId5"/>
    <sheet name="пленка ПВХ (у.е.)" sheetId="6" state="hidden" r:id="rId6"/>
  </sheets>
  <definedNames>
    <definedName name="_xlnm.Print_Area" localSheetId="0">Вентиляция!$A$1:$K$113</definedName>
    <definedName name="_xlnm.Print_Area" localSheetId="3">'мозаика (у.е.) '!$A$1:$K$119</definedName>
    <definedName name="_xlnm.Print_Area" localSheetId="2">письмо!$A$1:$I$49</definedName>
    <definedName name="_xlnm.Print_Area" localSheetId="5">'пленка ПВХ (у.е.)'!$A$1:$J$116</definedName>
    <definedName name="_xlnm.Print_Area" localSheetId="1">'Система кондиционирования'!$A$1:$L$55</definedName>
  </definedNames>
  <calcPr calcId="152511" refMode="R1C1"/>
</workbook>
</file>

<file path=xl/calcChain.xml><?xml version="1.0" encoding="utf-8"?>
<calcChain xmlns="http://schemas.openxmlformats.org/spreadsheetml/2006/main">
  <c r="K41" i="5" l="1"/>
  <c r="K23" i="5" l="1"/>
  <c r="J24" i="5"/>
  <c r="K24" i="5" s="1"/>
  <c r="K25" i="5"/>
  <c r="J29" i="5"/>
  <c r="K29" i="5" s="1"/>
  <c r="J30" i="5"/>
  <c r="K30" i="5" s="1"/>
  <c r="K33" i="5"/>
  <c r="K31" i="5"/>
  <c r="K32" i="5"/>
  <c r="K34" i="5"/>
  <c r="J18" i="5"/>
  <c r="C11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3" i="1"/>
  <c r="J45" i="1"/>
  <c r="I9" i="4"/>
  <c r="I63" i="4"/>
  <c r="B10" i="4"/>
  <c r="B11" i="4"/>
  <c r="J14" i="4"/>
  <c r="J15" i="4"/>
  <c r="J16" i="4"/>
  <c r="J17" i="4"/>
  <c r="J18" i="4"/>
  <c r="C22" i="4"/>
  <c r="I22" i="4"/>
  <c r="J22" i="4"/>
  <c r="J33" i="4"/>
  <c r="C23" i="4"/>
  <c r="I23" i="4"/>
  <c r="J23" i="4"/>
  <c r="J24" i="4"/>
  <c r="J25" i="4"/>
  <c r="J26" i="4"/>
  <c r="J27" i="4"/>
  <c r="J28" i="4"/>
  <c r="J29" i="4"/>
  <c r="J30" i="4"/>
  <c r="J31" i="4"/>
  <c r="J32" i="4"/>
  <c r="J34" i="4"/>
  <c r="J38" i="4"/>
  <c r="J39" i="4"/>
  <c r="J44" i="4"/>
  <c r="J40" i="4"/>
  <c r="J41" i="4"/>
  <c r="J42" i="4"/>
  <c r="J43" i="4"/>
  <c r="H48" i="4"/>
  <c r="J48" i="4"/>
  <c r="J55" i="4"/>
  <c r="H49" i="4"/>
  <c r="J49" i="4"/>
  <c r="H50" i="4"/>
  <c r="J50" i="4"/>
  <c r="H51" i="4"/>
  <c r="J51" i="4"/>
  <c r="H52" i="4"/>
  <c r="J52" i="4"/>
  <c r="H53" i="4"/>
  <c r="J53" i="4"/>
  <c r="J54" i="4"/>
  <c r="B65" i="4"/>
  <c r="B68" i="4"/>
  <c r="J68" i="4"/>
  <c r="B69" i="4"/>
  <c r="J69" i="4"/>
  <c r="B70" i="4"/>
  <c r="J70" i="4"/>
  <c r="B71" i="4"/>
  <c r="J71" i="4"/>
  <c r="B72" i="4"/>
  <c r="J72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103" i="4"/>
  <c r="J104" i="4"/>
  <c r="J109" i="4"/>
  <c r="J111" i="4"/>
  <c r="J114" i="4"/>
  <c r="J105" i="4"/>
  <c r="J106" i="4"/>
  <c r="J107" i="4"/>
  <c r="J108" i="4"/>
  <c r="I9" i="6"/>
  <c r="B10" i="6"/>
  <c r="B11" i="6"/>
  <c r="J14" i="6"/>
  <c r="J15" i="6"/>
  <c r="J68" i="6"/>
  <c r="J16" i="6"/>
  <c r="J17" i="6"/>
  <c r="J70" i="6"/>
  <c r="J18" i="6"/>
  <c r="C22" i="6"/>
  <c r="I22" i="6"/>
  <c r="J22" i="6"/>
  <c r="J33" i="6"/>
  <c r="C23" i="6"/>
  <c r="I23" i="6"/>
  <c r="J23" i="6"/>
  <c r="J24" i="6"/>
  <c r="J25" i="6"/>
  <c r="J26" i="6"/>
  <c r="J27" i="6"/>
  <c r="J28" i="6"/>
  <c r="J29" i="6"/>
  <c r="J30" i="6"/>
  <c r="J31" i="6"/>
  <c r="J32" i="6"/>
  <c r="J34" i="6"/>
  <c r="J38" i="6"/>
  <c r="J39" i="6"/>
  <c r="J44" i="6"/>
  <c r="J40" i="6"/>
  <c r="J41" i="6"/>
  <c r="J42" i="6"/>
  <c r="J43" i="6"/>
  <c r="H48" i="6"/>
  <c r="J48" i="6"/>
  <c r="J54" i="6"/>
  <c r="H49" i="6"/>
  <c r="J49" i="6"/>
  <c r="H50" i="6"/>
  <c r="J50" i="6"/>
  <c r="H51" i="6"/>
  <c r="J51" i="6"/>
  <c r="J52" i="6"/>
  <c r="J53" i="6"/>
  <c r="I62" i="6"/>
  <c r="C64" i="6"/>
  <c r="B67" i="6"/>
  <c r="J67" i="6"/>
  <c r="B68" i="6"/>
  <c r="B69" i="6"/>
  <c r="J69" i="6"/>
  <c r="B70" i="6"/>
  <c r="B71" i="6"/>
  <c r="J71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9" i="6"/>
  <c r="J100" i="6"/>
  <c r="J105" i="6"/>
  <c r="J107" i="6"/>
  <c r="J110" i="6"/>
  <c r="J101" i="6"/>
  <c r="J102" i="6"/>
  <c r="J103" i="6"/>
  <c r="J104" i="6"/>
  <c r="C11" i="2"/>
  <c r="J18" i="2"/>
  <c r="J19" i="2"/>
  <c r="J21" i="2"/>
  <c r="J37" i="2"/>
  <c r="J25" i="2"/>
  <c r="J26" i="2"/>
  <c r="J27" i="2"/>
  <c r="J28" i="2"/>
  <c r="J29" i="2"/>
  <c r="J30" i="2"/>
  <c r="J31" i="2"/>
  <c r="J32" i="2"/>
  <c r="J34" i="2"/>
  <c r="J56" i="6"/>
  <c r="J57" i="4"/>
  <c r="H35" i="5" l="1"/>
  <c r="K26" i="5"/>
</calcChain>
</file>

<file path=xl/sharedStrings.xml><?xml version="1.0" encoding="utf-8"?>
<sst xmlns="http://schemas.openxmlformats.org/spreadsheetml/2006/main" count="416" uniqueCount="226">
  <si>
    <t xml:space="preserve">  Российская Федерация, Ставропольский край, город Ставрополь</t>
  </si>
  <si>
    <t xml:space="preserve"> "АКВА СТРОЙ"</t>
  </si>
  <si>
    <t>общество с ограниченной ответственностью</t>
  </si>
  <si>
    <t xml:space="preserve"> 355002, г, Ставрополь, ул. Пушкина, 63. Тел/факс.: 241-831.</t>
  </si>
  <si>
    <t>Е-Mail: stavaqua@mail.ru</t>
  </si>
  <si>
    <t>Internet Site: www.stavaqua.narod.ru</t>
  </si>
  <si>
    <t>Дата:</t>
  </si>
  <si>
    <t xml:space="preserve">Коммерческое предложение № ___ .                                        </t>
  </si>
  <si>
    <t xml:space="preserve">                                       Утверждаю ______________Заказчик </t>
  </si>
  <si>
    <t>Система вентиляции</t>
  </si>
  <si>
    <t xml:space="preserve"> </t>
  </si>
  <si>
    <t xml:space="preserve"> Необходимое оборудование</t>
  </si>
  <si>
    <t>№</t>
  </si>
  <si>
    <t>Наименование</t>
  </si>
  <si>
    <t>Кол-во</t>
  </si>
  <si>
    <t>Цена,
 у.е.</t>
  </si>
  <si>
    <t>Стоимость, у.е.</t>
  </si>
  <si>
    <t>Приточная  вентиляция</t>
  </si>
  <si>
    <t>Вентилятор Ostberg CK 200A, 970м3/час; 230В 0,5А</t>
  </si>
  <si>
    <t>Наружная решетка USAV 200</t>
  </si>
  <si>
    <t xml:space="preserve">Фильтр ФАК 200 с фильтрующ. элементом </t>
  </si>
  <si>
    <t>Регулятор скорости вращения вент. Ostberg VRS 1,5U</t>
  </si>
  <si>
    <t>Электронагреватель канальный РВЕС 200/6</t>
  </si>
  <si>
    <t>Шумоглушитель CSА 200/900</t>
  </si>
  <si>
    <t>Канальный датчик температуры ТС К 330</t>
  </si>
  <si>
    <t>Регулятор нагревателя ТТС 25</t>
  </si>
  <si>
    <t>Обратный клапан Osterg RSK 200</t>
  </si>
  <si>
    <t>Приточный диффузор d100</t>
  </si>
  <si>
    <t>Расходные материалы  (воздуховоды, крепления)</t>
  </si>
  <si>
    <t>Вытяжная вентиляция</t>
  </si>
  <si>
    <t>Вентилятор Ostberg CK 100С, 340м3/час; 230В 0,32А</t>
  </si>
  <si>
    <t>Вентилятор Ostberg CK 160С, 465м3/час; 230В 0,31А</t>
  </si>
  <si>
    <t>Вентилятор Ostberg CK 160В, 860м3/час; 230В 0,44А</t>
  </si>
  <si>
    <t>Наружная решетка USAV 160</t>
  </si>
  <si>
    <t>Наружная решетка USAV 100</t>
  </si>
  <si>
    <t>Вытяжной диффузор d100</t>
  </si>
  <si>
    <t>Вытяжной диффузор d160</t>
  </si>
  <si>
    <t>Обратный клапан Osterg RSK 100</t>
  </si>
  <si>
    <t>Обратный клапан Osterg RSK 160</t>
  </si>
  <si>
    <t>Регулятор скорости вращения вент. Ostberg VRS 0,5U</t>
  </si>
  <si>
    <t>Итого, у.е.:</t>
  </si>
  <si>
    <t>Монтадные работы, у.е.:</t>
  </si>
  <si>
    <t>Итого по вентиляции, у.е.:</t>
  </si>
  <si>
    <t>Система центрального кондиционирования</t>
  </si>
  <si>
    <t>Чиллер RHOSS (Италия) TCAE 260 62,9kWt</t>
  </si>
  <si>
    <t>Гидромодуль AS3/150</t>
  </si>
  <si>
    <t>Фанкойл RHOSS Brio VT 25</t>
  </si>
  <si>
    <t>Фанкойл RHOSS Brio VT 35</t>
  </si>
  <si>
    <t>Фанкойл RHOSS Brio VT 40</t>
  </si>
  <si>
    <t>Фанкойл RHOSS Brio VT 45</t>
  </si>
  <si>
    <t>Фанкойл RHOSS Brio VT 60</t>
  </si>
  <si>
    <t>Фанкойл RHOSS Brio VT 80</t>
  </si>
  <si>
    <t>Пульт управления KTCV2</t>
  </si>
  <si>
    <t>Трехходовой распред. вентиль с сервоприводом</t>
  </si>
  <si>
    <t>Разводка (медные трубы, крепления, фитинги и тепл-я), у.е.:</t>
  </si>
  <si>
    <t>Монтажные работы, у.е.:</t>
  </si>
  <si>
    <t>Итого по системе центрального кондиционирования, у.е.:</t>
  </si>
  <si>
    <t>Уважаемые Господа!</t>
  </si>
  <si>
    <t xml:space="preserve">      Благодарим Вас за обращение в нашу фирму!</t>
  </si>
  <si>
    <t xml:space="preserve">      Предлагаем Вам коммерческое предложение по обустройству чаши фонтана.</t>
  </si>
  <si>
    <t>Для очистки воды в фонтане предусмотрена песочная фильтровальная установка.</t>
  </si>
  <si>
    <t xml:space="preserve">      Из бассейна вода через скиммеры поступает в фильтровальную установку, где</t>
  </si>
  <si>
    <t>очищается, и затем поступает в бассейн через форсунки, расположенные на дне.</t>
  </si>
  <si>
    <t xml:space="preserve">Для обеззараживания воды в бассейне предлагается  станция автоматического дозирования </t>
  </si>
  <si>
    <t>брома. Управление режимами фильтровальной установки осуществляется вручную.</t>
  </si>
  <si>
    <t xml:space="preserve">     Для надежной и долговременной эксплуатации предлагается установить закладное обору-</t>
  </si>
  <si>
    <t xml:space="preserve">дование, а именно: скиммера, прожектора и форсунки из нержавеющей стали. </t>
  </si>
  <si>
    <t xml:space="preserve">     Все оборудование для фильтрации и обработки воды в чаше фонтана произведено испанской </t>
  </si>
  <si>
    <r>
      <t xml:space="preserve">фирмой  </t>
    </r>
    <r>
      <rPr>
        <i/>
        <sz val="12"/>
        <rFont val="Times New Roman"/>
        <family val="1"/>
        <charset val="204"/>
      </rPr>
      <t>"ASTRAL"</t>
    </r>
    <r>
      <rPr>
        <sz val="12"/>
        <rFont val="Times New Roman"/>
        <family val="1"/>
        <charset val="204"/>
      </rPr>
      <t xml:space="preserve">, являющейся европейским лидером в производстве фильтровального  </t>
    </r>
  </si>
  <si>
    <t>оборудования для бассейнов и аквапарков.</t>
  </si>
  <si>
    <t xml:space="preserve">    Материалы для оснащения фонтана (форсунки, освещение, насосы)  изготовлены европейс-</t>
  </si>
  <si>
    <t>кими производителями оборудования для фонтанов "OASE" и  "Fantana".</t>
  </si>
  <si>
    <t xml:space="preserve">     Для облицовки чаши фонтана мы предлагаем Вам применить мозаику из закаленного стекла. </t>
  </si>
  <si>
    <t xml:space="preserve">Стеклянная мозаика имеет широкую цветовую палитру и является идеальным отделочным </t>
  </si>
  <si>
    <t>материалом для облицовки водных сооружений.</t>
  </si>
  <si>
    <t xml:space="preserve">     Дополнительно мы можем выполнить работы по изготовлению мозаичных пано, которые </t>
  </si>
  <si>
    <t xml:space="preserve">подчеркнут индивидуальность того или иного объекта. </t>
  </si>
  <si>
    <t xml:space="preserve">      Гидроизоляционные и отделочные материалы произведены фирмой "INDEX" (Италия).</t>
  </si>
  <si>
    <t xml:space="preserve">      Все оборудование, материалы для облицовки применяемые для оснащения фонтана имеют </t>
  </si>
  <si>
    <t>гигиенические сертификаты и сертификаты соответствия.</t>
  </si>
  <si>
    <t>Стоимость монтажных работ (без работ по гидроизоляции и отделке чаши)</t>
  </si>
  <si>
    <t>15% от стоимости оборудования.</t>
  </si>
  <si>
    <t>Гарантия на оборудование (гарантийное обслуживание)</t>
  </si>
  <si>
    <t>1 год</t>
  </si>
  <si>
    <t xml:space="preserve">Гарантия на произведенные монтажные работы </t>
  </si>
  <si>
    <t>Срок поставки оборудования со дня перечисления аванса</t>
  </si>
  <si>
    <t>6 недель</t>
  </si>
  <si>
    <t>Продолжительность монтажа оборудования  и облицовочных работ, размеры авансов по оплате</t>
  </si>
  <si>
    <t>отделочных материалов и оборудования оговаривается при заключении договора.</t>
  </si>
  <si>
    <t xml:space="preserve">Изменение стоимости оборудования и материалов, а также монтажных работ после заключения </t>
  </si>
  <si>
    <t>договора отражается в дополнительном соглашении.</t>
  </si>
  <si>
    <t>Генеральный директор ООО "Аква Строй"</t>
  </si>
  <si>
    <t>Губарев К.В.__________________</t>
  </si>
  <si>
    <r>
      <t xml:space="preserve">              </t>
    </r>
    <r>
      <rPr>
        <vertAlign val="superscript"/>
        <sz val="11"/>
        <rFont val="Times New Roman Cyr"/>
        <family val="1"/>
        <charset val="204"/>
      </rPr>
      <t>(подпись)</t>
    </r>
  </si>
  <si>
    <t xml:space="preserve"> 355002, г, Ставрополь, ул. Пушкина, 63. Тел/факс.: 23-26-48.</t>
  </si>
  <si>
    <t xml:space="preserve">Коммерческое предложение №____ .                                        </t>
  </si>
  <si>
    <t>Адрес объекта:</t>
  </si>
  <si>
    <t>Заказчик:</t>
  </si>
  <si>
    <t>Утверждаю ______________</t>
  </si>
  <si>
    <t>(подпись заказчика)</t>
  </si>
  <si>
    <t xml:space="preserve">Параметры бассейна:                                                                            </t>
  </si>
  <si>
    <t xml:space="preserve">      Геометрические параметры:</t>
  </si>
  <si>
    <t xml:space="preserve">Частный                                                  </t>
  </si>
  <si>
    <t xml:space="preserve">            Длина, м =               </t>
  </si>
  <si>
    <t>Скиммерный</t>
  </si>
  <si>
    <t xml:space="preserve">         Ширина, м =</t>
  </si>
  <si>
    <t>Прямоугольный</t>
  </si>
  <si>
    <t xml:space="preserve">      Глубина 1, м = </t>
  </si>
  <si>
    <t>Закрытый</t>
  </si>
  <si>
    <t xml:space="preserve">      Глубина 2, м =</t>
  </si>
  <si>
    <t>Отделка мозаикой</t>
  </si>
  <si>
    <r>
      <t xml:space="preserve">                                             Объем бассейна, м</t>
    </r>
    <r>
      <rPr>
        <vertAlign val="superscript"/>
        <sz val="10"/>
        <rFont val="Century"/>
        <family val="1"/>
        <charset val="204"/>
      </rPr>
      <t>3</t>
    </r>
    <r>
      <rPr>
        <sz val="10"/>
        <rFont val="Century"/>
        <family val="1"/>
        <charset val="204"/>
      </rPr>
      <t xml:space="preserve"> =</t>
    </r>
  </si>
  <si>
    <t xml:space="preserve">Песок кварцевый, мешок 25 кг (Россия)  </t>
  </si>
  <si>
    <t>Форсунка боковая под плитку (пластик)</t>
  </si>
  <si>
    <t>Скиммер 17,5 L  для плитки (пластик)</t>
  </si>
  <si>
    <t>Трубы и фурнитура из ПВХ (ориентировочно)</t>
  </si>
  <si>
    <t>Теплообменник "PAHLEN" 40 кВт (колба, насос, термостат, обр. клапан)</t>
  </si>
  <si>
    <t xml:space="preserve">Донный очиститель (щетка, штанга, шланг  7,5 м) </t>
  </si>
  <si>
    <t>Электроавтоматика (УЗО, таймер, автоматы включ.)</t>
  </si>
  <si>
    <t>Комплект необходимых химических препаратов с тестером Cl/Ph</t>
  </si>
  <si>
    <t>Лестница "STANDARD", 4СТ. "LUXE", AISI -304 (нерж. сталь)</t>
  </si>
  <si>
    <t>Монтаж и наладка оборудования</t>
  </si>
  <si>
    <t>Итого</t>
  </si>
  <si>
    <t>Осветительное оборудование</t>
  </si>
  <si>
    <t>Цена, 
у.е.</t>
  </si>
  <si>
    <t>Прожектор 300 Вт,12В., для плитки (пластик)</t>
  </si>
  <si>
    <t>Трансформатор герметичный 300 Вт (Испания)</t>
  </si>
  <si>
    <t>Распределительная коробка герметичная (пластик)</t>
  </si>
  <si>
    <t>Гибкий шланг для прожектора 0,9 м</t>
  </si>
  <si>
    <t>Электрофурнитура (провод, гофр.шланг и др.)</t>
  </si>
  <si>
    <t xml:space="preserve">Материалы для отделки чаши мозаикой </t>
  </si>
  <si>
    <t>Цена, у.е.</t>
  </si>
  <si>
    <r>
      <t>Мозаика из закаленного стекла 20х20 мм, м</t>
    </r>
    <r>
      <rPr>
        <vertAlign val="superscript"/>
        <sz val="10"/>
        <rFont val="Century"/>
        <family val="1"/>
        <charset val="204"/>
      </rPr>
      <t>2</t>
    </r>
  </si>
  <si>
    <t>Сетка армирующая из стекловолокна (ячейка 4х4 мм), м2</t>
  </si>
  <si>
    <t>Гидроизоляция 33,7 кг, мешок + канистра (расход 3 кг/м2/2мм)</t>
  </si>
  <si>
    <t>Клей белый для кладки мозаики 25 кг, мешок (расход 4 кг/м2)</t>
  </si>
  <si>
    <t>Затирка для мозаики 5 кг, мешок (расход 1 кг/м2)</t>
  </si>
  <si>
    <t>Добавка водостойкая в затирку 5 л, канистра (расход 30% от веса затирки)</t>
  </si>
  <si>
    <t>Работа по облицовке и гидроизоляции, м2</t>
  </si>
  <si>
    <t>ИТОГО в у.е.:</t>
  </si>
  <si>
    <t>Примечание: 1 у.е. соответственно равна 1 Евро по курсу ЦБ РФ на день оплаты.</t>
  </si>
  <si>
    <t xml:space="preserve">                                Директор ООО "АКВА СТРОЙ"______________Губарев К.В.</t>
  </si>
  <si>
    <t xml:space="preserve">Приложение № 2 к договору №_____.                                               </t>
  </si>
  <si>
    <t>Утверждаю ___________________</t>
  </si>
  <si>
    <t xml:space="preserve">Параметры бассейна:                                      </t>
  </si>
  <si>
    <t xml:space="preserve">       Геометрические параметры:</t>
  </si>
  <si>
    <t xml:space="preserve">           Ширина, м =</t>
  </si>
  <si>
    <t>Глубина 2, м =</t>
  </si>
  <si>
    <r>
      <t xml:space="preserve">               Объем бассейна, м</t>
    </r>
    <r>
      <rPr>
        <vertAlign val="superscript"/>
        <sz val="10"/>
        <rFont val="Century"/>
        <family val="1"/>
        <charset val="204"/>
      </rPr>
      <t xml:space="preserve">3 </t>
    </r>
    <r>
      <rPr>
        <sz val="10"/>
        <rFont val="Century"/>
        <family val="1"/>
        <charset val="204"/>
      </rPr>
      <t>=</t>
    </r>
  </si>
  <si>
    <t>Необходимые материалы</t>
  </si>
  <si>
    <t>Цена, руб.</t>
  </si>
  <si>
    <t>Стоимость, руб.</t>
  </si>
  <si>
    <t>Арматура А 8, тн</t>
  </si>
  <si>
    <t>Арматура А 12, тн</t>
  </si>
  <si>
    <r>
      <t>Бетон М 350, м</t>
    </r>
    <r>
      <rPr>
        <vertAlign val="superscript"/>
        <sz val="10"/>
        <rFont val="Century"/>
        <family val="1"/>
        <charset val="204"/>
      </rPr>
      <t>3</t>
    </r>
  </si>
  <si>
    <r>
      <t>Брус 50х100, м</t>
    </r>
    <r>
      <rPr>
        <vertAlign val="superscript"/>
        <sz val="10"/>
        <rFont val="Century"/>
        <family val="1"/>
        <charset val="204"/>
      </rPr>
      <t>3</t>
    </r>
  </si>
  <si>
    <t>Дюбель-гвоздь,шт</t>
  </si>
  <si>
    <t>Добавка к бетону ИР-1</t>
  </si>
  <si>
    <t>Песок, тонн</t>
  </si>
  <si>
    <t>Саморезы, шт</t>
  </si>
  <si>
    <t>Проволка вязальная, кг</t>
  </si>
  <si>
    <r>
      <t>Сетка, м</t>
    </r>
    <r>
      <rPr>
        <vertAlign val="superscript"/>
        <sz val="10"/>
        <rFont val="Century"/>
        <family val="1"/>
        <charset val="204"/>
      </rPr>
      <t>2</t>
    </r>
  </si>
  <si>
    <t>Фанера, шт</t>
  </si>
  <si>
    <t>Электроды, кг</t>
  </si>
  <si>
    <t>Доставка бетона</t>
  </si>
  <si>
    <t>Цемент, мешок</t>
  </si>
  <si>
    <t>Битум, мешок</t>
  </si>
  <si>
    <t>Доставка других строительных материалов</t>
  </si>
  <si>
    <r>
      <t>Доска 25, м</t>
    </r>
    <r>
      <rPr>
        <vertAlign val="superscript"/>
        <sz val="10"/>
        <rFont val="Century"/>
        <family val="1"/>
        <charset val="204"/>
      </rPr>
      <t>3</t>
    </r>
  </si>
  <si>
    <t>Щебень, тонн</t>
  </si>
  <si>
    <t>Строительные работы</t>
  </si>
  <si>
    <r>
      <t>Выемка грунта с вывозом, м</t>
    </r>
    <r>
      <rPr>
        <vertAlign val="superscript"/>
        <sz val="10"/>
        <rFont val="Century"/>
        <family val="1"/>
        <charset val="204"/>
      </rPr>
      <t>3</t>
    </r>
  </si>
  <si>
    <r>
      <t>Бетонная подготовка, м</t>
    </r>
    <r>
      <rPr>
        <vertAlign val="superscript"/>
        <sz val="10"/>
        <rFont val="Century"/>
        <family val="1"/>
        <charset val="204"/>
      </rPr>
      <t>2</t>
    </r>
  </si>
  <si>
    <t>Изготовление армокаркаса, тн</t>
  </si>
  <si>
    <r>
      <t>Изготовление опалубки с бетонированием, м</t>
    </r>
    <r>
      <rPr>
        <vertAlign val="superscript"/>
        <sz val="10"/>
        <rFont val="Century"/>
        <family val="1"/>
        <charset val="204"/>
      </rPr>
      <t>3</t>
    </r>
  </si>
  <si>
    <r>
      <t>Штукатурка дна бассейна по маякам, м</t>
    </r>
    <r>
      <rPr>
        <vertAlign val="superscript"/>
        <sz val="10"/>
        <rFont val="Century"/>
        <family val="1"/>
        <charset val="204"/>
      </rPr>
      <t>2</t>
    </r>
  </si>
  <si>
    <r>
      <t>Наружняя гидроизоляция битумной мастикой, м</t>
    </r>
    <r>
      <rPr>
        <vertAlign val="superscript"/>
        <sz val="10"/>
        <rFont val="Century"/>
        <family val="1"/>
        <charset val="204"/>
      </rPr>
      <t>2</t>
    </r>
  </si>
  <si>
    <t>ИТОГО в руб.:</t>
  </si>
  <si>
    <t>ОБЩИЙ ИТОГ в руб.:</t>
  </si>
  <si>
    <t xml:space="preserve"> Геометрические параметры:</t>
  </si>
  <si>
    <t xml:space="preserve"> Общественный</t>
  </si>
  <si>
    <t>Длина, м =</t>
  </si>
  <si>
    <t xml:space="preserve"> Переливной</t>
  </si>
  <si>
    <t>Ширина, м =</t>
  </si>
  <si>
    <t xml:space="preserve">Прямоугольный </t>
  </si>
  <si>
    <t>Глубина 1, м =</t>
  </si>
  <si>
    <t>Открытый</t>
  </si>
  <si>
    <t>Отделка:</t>
  </si>
  <si>
    <r>
      <t xml:space="preserve"> Объем бассейна, м</t>
    </r>
    <r>
      <rPr>
        <vertAlign val="superscript"/>
        <sz val="10"/>
        <rFont val="Century"/>
        <family val="1"/>
        <charset val="204"/>
      </rPr>
      <t>3</t>
    </r>
    <r>
      <rPr>
        <sz val="10"/>
        <rFont val="Century"/>
        <family val="1"/>
        <charset val="204"/>
      </rPr>
      <t xml:space="preserve"> =</t>
    </r>
  </si>
  <si>
    <t>ПВХ - пленка</t>
  </si>
  <si>
    <t>Коммерческое предложение ЧАШИ бассейна №_____</t>
  </si>
  <si>
    <t>Дата</t>
  </si>
  <si>
    <t>Освещение бассейна</t>
  </si>
  <si>
    <t>355002, г, Ставрополь, ул. Пушкина, 63. Тел/факс.: 23-26-48</t>
  </si>
  <si>
    <t xml:space="preserve">          Длина, м =               </t>
  </si>
  <si>
    <t xml:space="preserve">Глубина 1, м = </t>
  </si>
  <si>
    <t>Отделка пленкой из ПВХ</t>
  </si>
  <si>
    <r>
      <t xml:space="preserve">                                Объем бассейна, м</t>
    </r>
    <r>
      <rPr>
        <vertAlign val="superscript"/>
        <sz val="10"/>
        <rFont val="Century"/>
        <family val="1"/>
        <charset val="204"/>
      </rPr>
      <t>3</t>
    </r>
    <r>
      <rPr>
        <sz val="10"/>
        <rFont val="Century"/>
        <family val="1"/>
        <charset val="204"/>
      </rPr>
      <t xml:space="preserve"> =</t>
    </r>
  </si>
  <si>
    <t>Необходимое оборудование</t>
  </si>
  <si>
    <t>Стоимость у.е.</t>
  </si>
  <si>
    <t>Форсунка боковая под плитку и пленку(пластик)</t>
  </si>
  <si>
    <t>Скиммер 17,5 L  для плитки и пленки (пластик)</t>
  </si>
  <si>
    <t>Теплообменник "PAHLEN" 40 кВт (колба, насос, термостат)</t>
  </si>
  <si>
    <t>Прожектор 300 Вт,12В., для плитки и пленки (пластик)</t>
  </si>
  <si>
    <t xml:space="preserve">Материалы для отделки чаши пленкой ПВХ </t>
  </si>
  <si>
    <r>
      <t>Пленка ПВХ армированная, м</t>
    </r>
    <r>
      <rPr>
        <vertAlign val="superscript"/>
        <sz val="10"/>
        <rFont val="Century"/>
        <family val="1"/>
        <charset val="204"/>
      </rPr>
      <t>2</t>
    </r>
  </si>
  <si>
    <r>
      <t>Защитное покрытие, м</t>
    </r>
    <r>
      <rPr>
        <vertAlign val="superscript"/>
        <sz val="10"/>
        <rFont val="Century"/>
        <family val="1"/>
        <charset val="204"/>
      </rPr>
      <t>2</t>
    </r>
  </si>
  <si>
    <t>Профиль аллюминевый для крепления пленки, м</t>
  </si>
  <si>
    <t>Дюпель для крепления профиля, шт</t>
  </si>
  <si>
    <t>Уплотнитель для швов, 1 л.</t>
  </si>
  <si>
    <r>
      <t>Работа по облицовке, м</t>
    </r>
    <r>
      <rPr>
        <vertAlign val="superscript"/>
        <sz val="10"/>
        <rFont val="Century"/>
        <family val="1"/>
        <charset val="204"/>
      </rPr>
      <t>2</t>
    </r>
  </si>
  <si>
    <t xml:space="preserve">Приложение № 2 к договору №_____.          </t>
  </si>
  <si>
    <t>Утверждаю _________________</t>
  </si>
  <si>
    <t xml:space="preserve">Параметры бассейна:                                     </t>
  </si>
  <si>
    <t xml:space="preserve">   Геометрические параметры:</t>
  </si>
  <si>
    <t xml:space="preserve">         Длина, м =               </t>
  </si>
  <si>
    <t xml:space="preserve">            Ширина, м =</t>
  </si>
  <si>
    <t xml:space="preserve">         Глубина 1, м = </t>
  </si>
  <si>
    <t xml:space="preserve">         Глубина 2, м =</t>
  </si>
  <si>
    <t xml:space="preserve">            </t>
  </si>
  <si>
    <t>Накладные и транспортные расходы</t>
  </si>
  <si>
    <t xml:space="preserve">Итого за оборудование и отделку </t>
  </si>
  <si>
    <t>Не нужное поле</t>
  </si>
  <si>
    <t>Разделитель</t>
  </si>
  <si>
    <t>Номенклатура</t>
  </si>
  <si>
    <t>не 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</si>
</sst>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_ ;\-0.00\ "/>
    <numFmt numFmtId="166" formatCode="#,##0.0"/>
  </numFmts>
  <fonts count="45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entury"/>
      <family val="1"/>
      <charset val="204"/>
    </font>
    <font>
      <b/>
      <sz val="10"/>
      <name val="Century"/>
      <family val="1"/>
      <charset val="204"/>
    </font>
    <font>
      <i/>
      <sz val="10"/>
      <name val="Century"/>
      <family val="1"/>
      <charset val="204"/>
    </font>
    <font>
      <i/>
      <sz val="10"/>
      <name val="Arial Cyr"/>
      <family val="2"/>
      <charset val="204"/>
    </font>
    <font>
      <b/>
      <sz val="11"/>
      <name val="Century"/>
      <family val="1"/>
      <charset val="204"/>
    </font>
    <font>
      <b/>
      <u/>
      <sz val="10"/>
      <name val="Century"/>
      <family val="1"/>
      <charset val="204"/>
    </font>
    <font>
      <b/>
      <sz val="10"/>
      <color indexed="10"/>
      <name val="Century"/>
      <family val="1"/>
      <charset val="204"/>
    </font>
    <font>
      <b/>
      <sz val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 Cyr"/>
      <family val="1"/>
      <charset val="204"/>
    </font>
    <font>
      <b/>
      <i/>
      <sz val="10"/>
      <name val="Arial Cyr"/>
      <family val="2"/>
      <charset val="204"/>
    </font>
    <font>
      <sz val="11"/>
      <name val="Times New Roman Cyr"/>
      <family val="1"/>
      <charset val="204"/>
    </font>
    <font>
      <vertAlign val="superscript"/>
      <sz val="11"/>
      <name val="Times New Roman Cyr"/>
      <family val="1"/>
      <charset val="204"/>
    </font>
    <font>
      <vertAlign val="superscript"/>
      <sz val="10"/>
      <name val="Century"/>
      <family val="1"/>
      <charset val="204"/>
    </font>
    <font>
      <b/>
      <i/>
      <sz val="11"/>
      <name val="Century"/>
      <family val="1"/>
      <charset val="204"/>
    </font>
    <font>
      <b/>
      <sz val="14"/>
      <name val="Century"/>
      <family val="1"/>
      <charset val="204"/>
    </font>
    <font>
      <b/>
      <sz val="14"/>
      <color indexed="10"/>
      <name val="Century"/>
      <family val="1"/>
      <charset val="204"/>
    </font>
    <font>
      <b/>
      <sz val="12"/>
      <name val="Century"/>
      <family val="1"/>
      <charset val="204"/>
    </font>
    <font>
      <sz val="12"/>
      <name val="Century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4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71">
    <xf numFmtId="0" fontId="0" fillId="0" borderId="0" xfId="0"/>
    <xf numFmtId="0" fontId="19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14" fontId="2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Alignment="1">
      <alignment horizontal="left"/>
    </xf>
    <xf numFmtId="0" fontId="23" fillId="0" borderId="0" xfId="0" applyFont="1" applyProtection="1">
      <protection locked="0"/>
    </xf>
    <xf numFmtId="0" fontId="19" fillId="0" borderId="0" xfId="0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19" fillId="0" borderId="14" xfId="0" applyFont="1" applyBorder="1" applyAlignment="1" applyProtection="1">
      <alignment horizontal="center"/>
      <protection locked="0"/>
    </xf>
    <xf numFmtId="0" fontId="19" fillId="0" borderId="15" xfId="0" applyFont="1" applyBorder="1" applyProtection="1">
      <protection locked="0"/>
    </xf>
    <xf numFmtId="0" fontId="19" fillId="0" borderId="16" xfId="0" applyFont="1" applyBorder="1" applyProtection="1">
      <protection locked="0"/>
    </xf>
    <xf numFmtId="0" fontId="19" fillId="0" borderId="17" xfId="0" applyFont="1" applyBorder="1" applyProtection="1">
      <protection locked="0"/>
    </xf>
    <xf numFmtId="0" fontId="19" fillId="0" borderId="18" xfId="0" applyFont="1" applyBorder="1" applyAlignment="1" applyProtection="1">
      <alignment horizontal="center"/>
      <protection locked="0"/>
    </xf>
    <xf numFmtId="4" fontId="19" fillId="0" borderId="18" xfId="0" applyNumberFormat="1" applyFont="1" applyBorder="1" applyAlignment="1">
      <alignment horizontal="right"/>
    </xf>
    <xf numFmtId="4" fontId="19" fillId="0" borderId="19" xfId="0" applyNumberFormat="1" applyFont="1" applyBorder="1" applyAlignment="1">
      <alignment horizontal="right"/>
    </xf>
    <xf numFmtId="0" fontId="19" fillId="0" borderId="20" xfId="0" applyFont="1" applyBorder="1" applyAlignment="1" applyProtection="1">
      <alignment horizontal="center"/>
      <protection locked="0"/>
    </xf>
    <xf numFmtId="0" fontId="19" fillId="0" borderId="21" xfId="0" applyFont="1" applyBorder="1" applyProtection="1">
      <protection locked="0"/>
    </xf>
    <xf numFmtId="0" fontId="19" fillId="0" borderId="22" xfId="0" applyFont="1" applyBorder="1" applyProtection="1">
      <protection locked="0"/>
    </xf>
    <xf numFmtId="0" fontId="19" fillId="0" borderId="23" xfId="0" applyFont="1" applyBorder="1" applyProtection="1">
      <protection locked="0"/>
    </xf>
    <xf numFmtId="0" fontId="19" fillId="0" borderId="24" xfId="0" applyFont="1" applyBorder="1" applyAlignment="1" applyProtection="1">
      <alignment horizontal="center"/>
      <protection locked="0"/>
    </xf>
    <xf numFmtId="4" fontId="19" fillId="0" borderId="24" xfId="0" applyNumberFormat="1" applyFont="1" applyBorder="1" applyAlignment="1">
      <alignment horizontal="right"/>
    </xf>
    <xf numFmtId="4" fontId="19" fillId="0" borderId="25" xfId="0" applyNumberFormat="1" applyFont="1" applyBorder="1" applyAlignment="1">
      <alignment horizontal="right"/>
    </xf>
    <xf numFmtId="0" fontId="25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1" fontId="19" fillId="0" borderId="0" xfId="0" applyNumberFormat="1" applyFont="1"/>
    <xf numFmtId="0" fontId="19" fillId="0" borderId="26" xfId="0" applyFont="1" applyBorder="1" applyAlignment="1" applyProtection="1">
      <alignment horizontal="center"/>
      <protection locked="0"/>
    </xf>
    <xf numFmtId="0" fontId="19" fillId="0" borderId="27" xfId="0" applyFont="1" applyBorder="1" applyProtection="1">
      <protection locked="0"/>
    </xf>
    <xf numFmtId="0" fontId="19" fillId="0" borderId="28" xfId="0" applyFont="1" applyBorder="1" applyProtection="1">
      <protection locked="0"/>
    </xf>
    <xf numFmtId="0" fontId="19" fillId="0" borderId="29" xfId="0" applyFont="1" applyBorder="1" applyProtection="1">
      <protection locked="0"/>
    </xf>
    <xf numFmtId="0" fontId="19" fillId="0" borderId="30" xfId="0" applyFont="1" applyBorder="1" applyAlignment="1" applyProtection="1">
      <alignment horizontal="center"/>
      <protection locked="0"/>
    </xf>
    <xf numFmtId="4" fontId="19" fillId="0" borderId="30" xfId="0" applyNumberFormat="1" applyFont="1" applyBorder="1" applyAlignment="1">
      <alignment horizontal="right"/>
    </xf>
    <xf numFmtId="4" fontId="19" fillId="0" borderId="31" xfId="0" applyNumberFormat="1" applyFont="1" applyBorder="1" applyAlignment="1">
      <alignment horizontal="right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/>
    <xf numFmtId="3" fontId="19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4" fontId="24" fillId="0" borderId="0" xfId="0" applyNumberFormat="1" applyFont="1" applyBorder="1" applyProtection="1">
      <protection locked="0"/>
    </xf>
    <xf numFmtId="0" fontId="26" fillId="0" borderId="0" xfId="0" applyFont="1"/>
    <xf numFmtId="0" fontId="0" fillId="0" borderId="0" xfId="0" applyAlignment="1">
      <alignment horizontal="center" vertical="center" wrapText="1"/>
    </xf>
    <xf numFmtId="0" fontId="19" fillId="0" borderId="32" xfId="0" applyFont="1" applyBorder="1" applyAlignment="1" applyProtection="1">
      <alignment horizontal="center"/>
      <protection locked="0"/>
    </xf>
    <xf numFmtId="0" fontId="19" fillId="0" borderId="32" xfId="0" applyFont="1" applyBorder="1" applyProtection="1">
      <protection locked="0"/>
    </xf>
    <xf numFmtId="4" fontId="19" fillId="0" borderId="32" xfId="0" applyNumberFormat="1" applyFont="1" applyBorder="1" applyAlignment="1">
      <alignment horizontal="right"/>
    </xf>
    <xf numFmtId="0" fontId="19" fillId="0" borderId="0" xfId="0" applyFont="1" applyBorder="1" applyProtection="1">
      <protection locked="0"/>
    </xf>
    <xf numFmtId="4" fontId="19" fillId="0" borderId="0" xfId="0" applyNumberFormat="1" applyFont="1" applyBorder="1" applyAlignment="1">
      <alignment horizontal="right"/>
    </xf>
    <xf numFmtId="0" fontId="19" fillId="0" borderId="33" xfId="0" applyFont="1" applyBorder="1" applyAlignment="1" applyProtection="1">
      <alignment horizontal="center"/>
      <protection locked="0"/>
    </xf>
    <xf numFmtId="0" fontId="27" fillId="0" borderId="0" xfId="0" applyFont="1"/>
    <xf numFmtId="0" fontId="19" fillId="0" borderId="0" xfId="0" applyFont="1" applyAlignment="1">
      <alignment horizontal="center"/>
    </xf>
    <xf numFmtId="0" fontId="28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center"/>
    </xf>
    <xf numFmtId="0" fontId="21" fillId="0" borderId="0" xfId="0" applyFont="1" applyBorder="1" applyAlignment="1">
      <alignment horizontal="right"/>
    </xf>
    <xf numFmtId="0" fontId="20" fillId="0" borderId="0" xfId="0" applyFont="1" applyAlignment="1"/>
    <xf numFmtId="0" fontId="19" fillId="0" borderId="0" xfId="0" applyFont="1" applyAlignment="1" applyProtection="1">
      <alignment horizontal="left"/>
      <protection locked="0"/>
    </xf>
    <xf numFmtId="0" fontId="37" fillId="0" borderId="0" xfId="0" applyFont="1" applyAlignment="1"/>
    <xf numFmtId="0" fontId="20" fillId="0" borderId="0" xfId="0" applyFont="1" applyAlignment="1">
      <alignment horizontal="left"/>
    </xf>
    <xf numFmtId="164" fontId="19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 applyProtection="1">
      <alignment horizontal="center"/>
      <protection locked="0"/>
    </xf>
    <xf numFmtId="0" fontId="19" fillId="0" borderId="37" xfId="0" applyFont="1" applyBorder="1" applyAlignment="1" applyProtection="1">
      <alignment horizontal="center"/>
      <protection locked="0"/>
    </xf>
    <xf numFmtId="3" fontId="19" fillId="0" borderId="24" xfId="0" applyNumberFormat="1" applyFont="1" applyBorder="1" applyAlignment="1" applyProtection="1">
      <alignment horizontal="right"/>
      <protection locked="0"/>
    </xf>
    <xf numFmtId="3" fontId="19" fillId="0" borderId="19" xfId="0" applyNumberFormat="1" applyFont="1" applyBorder="1" applyAlignment="1">
      <alignment horizontal="right"/>
    </xf>
    <xf numFmtId="3" fontId="19" fillId="0" borderId="25" xfId="0" applyNumberFormat="1" applyFont="1" applyBorder="1" applyAlignment="1">
      <alignment horizontal="right"/>
    </xf>
    <xf numFmtId="3" fontId="19" fillId="0" borderId="24" xfId="0" applyNumberFormat="1" applyFont="1" applyBorder="1" applyAlignment="1">
      <alignment horizontal="right"/>
    </xf>
    <xf numFmtId="3" fontId="19" fillId="0" borderId="38" xfId="0" applyNumberFormat="1" applyFont="1" applyBorder="1" applyAlignment="1">
      <alignment horizontal="right"/>
    </xf>
    <xf numFmtId="0" fontId="19" fillId="0" borderId="24" xfId="0" applyFont="1" applyBorder="1" applyProtection="1">
      <protection locked="0"/>
    </xf>
    <xf numFmtId="3" fontId="19" fillId="0" borderId="18" xfId="0" applyNumberFormat="1" applyFont="1" applyBorder="1" applyAlignment="1" applyProtection="1">
      <alignment horizontal="right"/>
      <protection locked="0"/>
    </xf>
    <xf numFmtId="0" fontId="19" fillId="0" borderId="35" xfId="0" applyFont="1" applyBorder="1" applyAlignment="1">
      <alignment horizontal="center"/>
    </xf>
    <xf numFmtId="0" fontId="19" fillId="0" borderId="39" xfId="0" applyFont="1" applyBorder="1"/>
    <xf numFmtId="0" fontId="19" fillId="0" borderId="40" xfId="0" applyFont="1" applyBorder="1"/>
    <xf numFmtId="0" fontId="19" fillId="0" borderId="41" xfId="0" applyFont="1" applyBorder="1"/>
    <xf numFmtId="3" fontId="19" fillId="0" borderId="35" xfId="0" applyNumberFormat="1" applyFont="1" applyBorder="1" applyAlignment="1">
      <alignment horizontal="right"/>
    </xf>
    <xf numFmtId="3" fontId="20" fillId="0" borderId="35" xfId="0" applyNumberFormat="1" applyFont="1" applyBorder="1" applyAlignment="1">
      <alignment horizontal="right"/>
    </xf>
    <xf numFmtId="0" fontId="20" fillId="0" borderId="3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left"/>
      <protection locked="0"/>
    </xf>
    <xf numFmtId="0" fontId="19" fillId="0" borderId="42" xfId="0" applyFont="1" applyBorder="1" applyAlignment="1" applyProtection="1">
      <alignment horizontal="center"/>
      <protection locked="0"/>
    </xf>
    <xf numFmtId="0" fontId="19" fillId="0" borderId="43" xfId="0" applyFont="1" applyBorder="1" applyAlignment="1" applyProtection="1">
      <alignment horizontal="center"/>
      <protection locked="0"/>
    </xf>
    <xf numFmtId="0" fontId="19" fillId="0" borderId="44" xfId="0" applyFont="1" applyBorder="1" applyProtection="1">
      <protection locked="0"/>
    </xf>
    <xf numFmtId="0" fontId="19" fillId="0" borderId="45" xfId="0" applyFont="1" applyBorder="1" applyProtection="1">
      <protection locked="0"/>
    </xf>
    <xf numFmtId="0" fontId="19" fillId="0" borderId="46" xfId="0" applyFont="1" applyBorder="1" applyProtection="1">
      <protection locked="0"/>
    </xf>
    <xf numFmtId="0" fontId="19" fillId="0" borderId="47" xfId="0" applyFont="1" applyBorder="1" applyAlignment="1" applyProtection="1">
      <alignment horizontal="center"/>
      <protection locked="0"/>
    </xf>
    <xf numFmtId="3" fontId="19" fillId="0" borderId="47" xfId="0" applyNumberFormat="1" applyFont="1" applyBorder="1" applyAlignment="1" applyProtection="1">
      <alignment horizontal="right"/>
      <protection locked="0"/>
    </xf>
    <xf numFmtId="0" fontId="20" fillId="0" borderId="0" xfId="0" applyFont="1" applyAlignment="1">
      <alignment horizontal="center" vertical="center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2" fontId="19" fillId="0" borderId="18" xfId="0" applyNumberFormat="1" applyFont="1" applyBorder="1" applyAlignment="1">
      <alignment horizontal="center"/>
    </xf>
    <xf numFmtId="4" fontId="19" fillId="0" borderId="18" xfId="0" applyNumberFormat="1" applyFont="1" applyBorder="1" applyAlignment="1" applyProtection="1">
      <alignment horizontal="right"/>
      <protection locked="0"/>
    </xf>
    <xf numFmtId="165" fontId="19" fillId="0" borderId="19" xfId="0" applyNumberFormat="1" applyFont="1" applyBorder="1" applyAlignment="1">
      <alignment horizontal="right"/>
    </xf>
    <xf numFmtId="2" fontId="19" fillId="0" borderId="24" xfId="0" applyNumberFormat="1" applyFont="1" applyFill="1" applyBorder="1" applyAlignment="1">
      <alignment horizontal="center"/>
    </xf>
    <xf numFmtId="2" fontId="19" fillId="0" borderId="24" xfId="0" applyNumberFormat="1" applyFont="1" applyBorder="1" applyAlignment="1">
      <alignment horizontal="center"/>
    </xf>
    <xf numFmtId="4" fontId="19" fillId="0" borderId="24" xfId="0" applyNumberFormat="1" applyFont="1" applyBorder="1" applyAlignment="1" applyProtection="1">
      <alignment horizontal="right"/>
      <protection locked="0"/>
    </xf>
    <xf numFmtId="2" fontId="19" fillId="0" borderId="47" xfId="0" applyNumberFormat="1" applyFont="1" applyBorder="1" applyAlignment="1">
      <alignment horizontal="center"/>
    </xf>
    <xf numFmtId="3" fontId="19" fillId="0" borderId="48" xfId="0" applyNumberFormat="1" applyFont="1" applyBorder="1" applyAlignment="1" applyProtection="1">
      <alignment horizontal="right"/>
      <protection locked="0"/>
    </xf>
    <xf numFmtId="0" fontId="19" fillId="0" borderId="35" xfId="0" applyFont="1" applyBorder="1" applyAlignment="1" applyProtection="1">
      <alignment horizontal="center"/>
      <protection locked="0"/>
    </xf>
    <xf numFmtId="0" fontId="19" fillId="0" borderId="39" xfId="0" applyFont="1" applyBorder="1" applyProtection="1">
      <protection locked="0"/>
    </xf>
    <xf numFmtId="0" fontId="19" fillId="0" borderId="40" xfId="0" applyFont="1" applyBorder="1" applyProtection="1">
      <protection locked="0"/>
    </xf>
    <xf numFmtId="0" fontId="19" fillId="0" borderId="41" xfId="0" applyFont="1" applyBorder="1" applyProtection="1">
      <protection locked="0"/>
    </xf>
    <xf numFmtId="3" fontId="19" fillId="0" borderId="35" xfId="0" applyNumberFormat="1" applyFont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0" fillId="0" borderId="49" xfId="0" applyFont="1" applyBorder="1" applyAlignment="1" applyProtection="1">
      <protection locked="0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35" xfId="0" applyFont="1" applyBorder="1" applyAlignment="1">
      <alignment horizontal="center" vertical="center" wrapText="1"/>
    </xf>
    <xf numFmtId="3" fontId="19" fillId="0" borderId="35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left"/>
    </xf>
    <xf numFmtId="0" fontId="19" fillId="0" borderId="16" xfId="0" applyFont="1" applyBorder="1"/>
    <xf numFmtId="0" fontId="19" fillId="0" borderId="17" xfId="0" applyFont="1" applyBorder="1"/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/>
    <xf numFmtId="0" fontId="19" fillId="0" borderId="22" xfId="0" applyFont="1" applyBorder="1"/>
    <xf numFmtId="0" fontId="19" fillId="0" borderId="23" xfId="0" applyFont="1" applyBorder="1"/>
    <xf numFmtId="0" fontId="19" fillId="0" borderId="24" xfId="0" applyFont="1" applyBorder="1" applyAlignment="1">
      <alignment horizontal="center"/>
    </xf>
    <xf numFmtId="4" fontId="19" fillId="0" borderId="21" xfId="0" applyNumberFormat="1" applyFont="1" applyBorder="1" applyAlignment="1">
      <alignment horizontal="right"/>
    </xf>
    <xf numFmtId="0" fontId="19" fillId="0" borderId="43" xfId="0" applyFont="1" applyBorder="1" applyAlignment="1">
      <alignment horizontal="center"/>
    </xf>
    <xf numFmtId="0" fontId="19" fillId="0" borderId="44" xfId="0" applyFont="1" applyBorder="1"/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4" fontId="19" fillId="0" borderId="44" xfId="0" applyNumberFormat="1" applyFont="1" applyBorder="1" applyAlignment="1">
      <alignment horizontal="right"/>
    </xf>
    <xf numFmtId="0" fontId="20" fillId="0" borderId="35" xfId="0" applyFont="1" applyBorder="1" applyAlignment="1">
      <alignment horizontal="center"/>
    </xf>
    <xf numFmtId="0" fontId="20" fillId="0" borderId="39" xfId="0" applyFont="1" applyBorder="1"/>
    <xf numFmtId="0" fontId="20" fillId="0" borderId="40" xfId="0" applyFont="1" applyBorder="1"/>
    <xf numFmtId="0" fontId="20" fillId="0" borderId="41" xfId="0" applyFont="1" applyBorder="1"/>
    <xf numFmtId="4" fontId="20" fillId="0" borderId="35" xfId="0" applyNumberFormat="1" applyFont="1" applyBorder="1" applyAlignment="1">
      <alignment horizontal="right"/>
    </xf>
    <xf numFmtId="4" fontId="19" fillId="0" borderId="47" xfId="0" applyNumberFormat="1" applyFont="1" applyBorder="1" applyAlignment="1">
      <alignment horizontal="right"/>
    </xf>
    <xf numFmtId="3" fontId="20" fillId="0" borderId="49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vertical="center"/>
    </xf>
    <xf numFmtId="0" fontId="38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19" fillId="0" borderId="0" xfId="0" applyFont="1" applyFill="1"/>
    <xf numFmtId="0" fontId="19" fillId="0" borderId="24" xfId="0" applyFont="1" applyFill="1" applyBorder="1" applyAlignment="1" applyProtection="1">
      <alignment horizontal="center"/>
      <protection locked="0"/>
    </xf>
    <xf numFmtId="0" fontId="19" fillId="0" borderId="42" xfId="0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19" fillId="0" borderId="50" xfId="0" applyFont="1" applyBorder="1" applyAlignment="1" applyProtection="1">
      <alignment horizontal="center"/>
      <protection locked="0"/>
    </xf>
    <xf numFmtId="3" fontId="19" fillId="0" borderId="51" xfId="0" applyNumberFormat="1" applyFont="1" applyBorder="1" applyAlignment="1">
      <alignment horizontal="right"/>
    </xf>
    <xf numFmtId="3" fontId="19" fillId="0" borderId="24" xfId="0" applyNumberFormat="1" applyFont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3" fontId="19" fillId="0" borderId="21" xfId="0" applyNumberFormat="1" applyFont="1" applyBorder="1" applyAlignment="1">
      <alignment horizontal="right"/>
    </xf>
    <xf numFmtId="3" fontId="19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right"/>
    </xf>
    <xf numFmtId="0" fontId="19" fillId="0" borderId="48" xfId="0" applyFont="1" applyBorder="1" applyAlignment="1" applyProtection="1">
      <alignment horizontal="center"/>
      <protection locked="0"/>
    </xf>
    <xf numFmtId="3" fontId="19" fillId="0" borderId="48" xfId="0" applyNumberFormat="1" applyFont="1" applyBorder="1" applyAlignment="1">
      <alignment horizontal="right"/>
    </xf>
    <xf numFmtId="3" fontId="19" fillId="0" borderId="37" xfId="0" applyNumberFormat="1" applyFont="1" applyBorder="1" applyAlignment="1">
      <alignment horizontal="right"/>
    </xf>
    <xf numFmtId="0" fontId="19" fillId="0" borderId="26" xfId="0" applyFont="1" applyBorder="1" applyAlignment="1">
      <alignment horizontal="center"/>
    </xf>
    <xf numFmtId="3" fontId="19" fillId="0" borderId="0" xfId="0" applyNumberFormat="1" applyFont="1" applyFill="1"/>
    <xf numFmtId="0" fontId="42" fillId="0" borderId="0" xfId="0" applyFont="1"/>
    <xf numFmtId="0" fontId="42" fillId="0" borderId="35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164" fontId="19" fillId="0" borderId="0" xfId="0" applyNumberFormat="1" applyFont="1" applyAlignment="1"/>
    <xf numFmtId="0" fontId="19" fillId="0" borderId="35" xfId="0" applyNumberFormat="1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/>
    </xf>
    <xf numFmtId="3" fontId="19" fillId="0" borderId="51" xfId="0" applyNumberFormat="1" applyFont="1" applyBorder="1"/>
    <xf numFmtId="3" fontId="19" fillId="0" borderId="25" xfId="0" applyNumberFormat="1" applyFont="1" applyBorder="1"/>
    <xf numFmtId="0" fontId="19" fillId="0" borderId="30" xfId="0" applyFont="1" applyBorder="1" applyAlignment="1">
      <alignment horizontal="center"/>
    </xf>
    <xf numFmtId="3" fontId="20" fillId="0" borderId="30" xfId="0" applyNumberFormat="1" applyFont="1" applyBorder="1" applyAlignment="1">
      <alignment horizontal="right"/>
    </xf>
    <xf numFmtId="0" fontId="19" fillId="0" borderId="35" xfId="0" applyFont="1" applyBorder="1"/>
    <xf numFmtId="166" fontId="19" fillId="0" borderId="35" xfId="0" applyNumberFormat="1" applyFont="1" applyBorder="1"/>
    <xf numFmtId="166" fontId="19" fillId="0" borderId="0" xfId="0" applyNumberFormat="1" applyFont="1" applyBorder="1"/>
    <xf numFmtId="166" fontId="20" fillId="0" borderId="0" xfId="0" applyNumberFormat="1" applyFont="1" applyBorder="1"/>
    <xf numFmtId="166" fontId="19" fillId="0" borderId="35" xfId="0" applyNumberFormat="1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right"/>
    </xf>
    <xf numFmtId="3" fontId="19" fillId="0" borderId="19" xfId="0" applyNumberFormat="1" applyFont="1" applyBorder="1"/>
    <xf numFmtId="166" fontId="19" fillId="0" borderId="39" xfId="0" applyNumberFormat="1" applyFont="1" applyBorder="1" applyAlignment="1">
      <alignment horizontal="right"/>
    </xf>
    <xf numFmtId="166" fontId="19" fillId="0" borderId="0" xfId="0" applyNumberFormat="1" applyFont="1"/>
    <xf numFmtId="166" fontId="19" fillId="0" borderId="15" xfId="0" applyNumberFormat="1" applyFont="1" applyBorder="1" applyAlignment="1">
      <alignment horizontal="right"/>
    </xf>
    <xf numFmtId="166" fontId="19" fillId="0" borderId="19" xfId="0" applyNumberFormat="1" applyFont="1" applyBorder="1" applyAlignment="1">
      <alignment horizontal="right"/>
    </xf>
    <xf numFmtId="166" fontId="19" fillId="0" borderId="19" xfId="0" applyNumberFormat="1" applyFont="1" applyFill="1" applyBorder="1" applyAlignment="1">
      <alignment horizontal="right"/>
    </xf>
    <xf numFmtId="3" fontId="19" fillId="0" borderId="47" xfId="0" applyNumberFormat="1" applyFont="1" applyBorder="1" applyAlignment="1">
      <alignment horizontal="center"/>
    </xf>
    <xf numFmtId="166" fontId="19" fillId="0" borderId="52" xfId="0" applyNumberFormat="1" applyFont="1" applyBorder="1" applyAlignment="1">
      <alignment horizontal="right"/>
    </xf>
    <xf numFmtId="4" fontId="20" fillId="0" borderId="35" xfId="0" applyNumberFormat="1" applyFont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4" fontId="19" fillId="0" borderId="0" xfId="0" applyNumberFormat="1" applyFont="1"/>
    <xf numFmtId="0" fontId="19" fillId="0" borderId="0" xfId="0" applyFont="1" applyAlignment="1"/>
    <xf numFmtId="0" fontId="19" fillId="0" borderId="0" xfId="0" applyNumberFormat="1" applyFont="1"/>
    <xf numFmtId="0" fontId="19" fillId="0" borderId="15" xfId="0" applyFont="1" applyBorder="1" applyAlignment="1">
      <alignment horizontal="center"/>
    </xf>
    <xf numFmtId="4" fontId="19" fillId="0" borderId="19" xfId="0" applyNumberFormat="1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19" fillId="0" borderId="39" xfId="0" applyFont="1" applyBorder="1" applyAlignment="1">
      <alignment horizontal="center" vertical="center" wrapText="1"/>
    </xf>
    <xf numFmtId="4" fontId="19" fillId="0" borderId="0" xfId="0" applyNumberFormat="1" applyFont="1"/>
    <xf numFmtId="0" fontId="20" fillId="0" borderId="49" xfId="0" applyFont="1" applyBorder="1" applyAlignment="1"/>
    <xf numFmtId="4" fontId="20" fillId="0" borderId="0" xfId="0" applyNumberFormat="1" applyFont="1" applyBorder="1" applyAlignment="1">
      <alignment horizontal="center"/>
    </xf>
    <xf numFmtId="0" fontId="20" fillId="0" borderId="0" xfId="0" applyFont="1" applyFill="1"/>
    <xf numFmtId="0" fontId="19" fillId="0" borderId="0" xfId="0" applyFont="1" applyFill="1" applyAlignment="1">
      <alignment horizontal="center" vertical="center" wrapText="1"/>
    </xf>
    <xf numFmtId="3" fontId="19" fillId="0" borderId="53" xfId="0" applyNumberFormat="1" applyFont="1" applyFill="1" applyBorder="1"/>
    <xf numFmtId="0" fontId="42" fillId="0" borderId="0" xfId="0" applyFont="1" applyFill="1"/>
    <xf numFmtId="0" fontId="19" fillId="0" borderId="54" xfId="0" applyFont="1" applyBorder="1"/>
    <xf numFmtId="3" fontId="20" fillId="0" borderId="55" xfId="0" applyNumberFormat="1" applyFont="1" applyBorder="1" applyAlignment="1">
      <alignment horizontal="right"/>
    </xf>
    <xf numFmtId="0" fontId="20" fillId="0" borderId="54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4" fillId="0" borderId="0" xfId="0" applyFont="1" applyBorder="1" applyAlignment="1" applyProtection="1">
      <alignment horizontal="right"/>
      <protection locked="0"/>
    </xf>
    <xf numFmtId="0" fontId="20" fillId="0" borderId="0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19" fillId="0" borderId="35" xfId="0" applyFont="1" applyBorder="1" applyAlignment="1">
      <alignment horizontal="center" vertical="center" wrapText="1"/>
    </xf>
    <xf numFmtId="14" fontId="21" fillId="0" borderId="0" xfId="0" applyNumberFormat="1" applyFont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left"/>
    </xf>
    <xf numFmtId="0" fontId="20" fillId="0" borderId="58" xfId="0" applyFont="1" applyBorder="1" applyAlignment="1">
      <alignment horizontal="center"/>
    </xf>
    <xf numFmtId="0" fontId="20" fillId="0" borderId="0" xfId="0" applyFont="1" applyBorder="1" applyAlignment="1" applyProtection="1">
      <alignment horizontal="right"/>
      <protection locked="0"/>
    </xf>
    <xf numFmtId="0" fontId="19" fillId="0" borderId="16" xfId="0" applyFont="1" applyBorder="1" applyAlignment="1">
      <alignment horizontal="center"/>
    </xf>
    <xf numFmtId="0" fontId="20" fillId="0" borderId="35" xfId="0" applyFont="1" applyBorder="1" applyAlignment="1">
      <alignment horizontal="center" vertical="center" wrapText="1"/>
    </xf>
    <xf numFmtId="0" fontId="19" fillId="0" borderId="37" xfId="0" applyFont="1" applyBorder="1" applyAlignment="1" applyProtection="1">
      <alignment horizontal="left" wrapText="1"/>
      <protection locked="0"/>
    </xf>
    <xf numFmtId="0" fontId="19" fillId="0" borderId="24" xfId="0" applyFont="1" applyBorder="1" applyAlignment="1" applyProtection="1">
      <alignment horizontal="left" wrapText="1"/>
      <protection locked="0"/>
    </xf>
    <xf numFmtId="0" fontId="20" fillId="0" borderId="0" xfId="0" applyFont="1" applyBorder="1" applyAlignment="1">
      <alignment horizontal="left" vertical="center"/>
    </xf>
    <xf numFmtId="0" fontId="19" fillId="0" borderId="16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14" fontId="21" fillId="0" borderId="0" xfId="0" applyNumberFormat="1" applyFont="1" applyBorder="1" applyAlignment="1" applyProtection="1">
      <alignment horizontal="left"/>
      <protection locked="0"/>
    </xf>
    <xf numFmtId="0" fontId="41" fillId="0" borderId="0" xfId="0" applyFont="1" applyBorder="1" applyAlignment="1">
      <alignment horizontal="left"/>
    </xf>
    <xf numFmtId="0" fontId="41" fillId="0" borderId="35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20" fillId="0" borderId="56" xfId="0" applyFont="1" applyBorder="1" applyAlignment="1">
      <alignment horizontal="left"/>
    </xf>
    <xf numFmtId="3" fontId="20" fillId="0" borderId="35" xfId="0" applyNumberFormat="1" applyFont="1" applyBorder="1" applyAlignment="1">
      <alignment horizontal="right"/>
    </xf>
    <xf numFmtId="0" fontId="39" fillId="0" borderId="58" xfId="0" applyFont="1" applyBorder="1" applyAlignment="1">
      <alignment horizontal="left"/>
    </xf>
    <xf numFmtId="0" fontId="20" fillId="0" borderId="35" xfId="0" applyFont="1" applyBorder="1" applyAlignment="1">
      <alignment horizontal="left"/>
    </xf>
    <xf numFmtId="0" fontId="19" fillId="0" borderId="24" xfId="0" applyFont="1" applyFill="1" applyBorder="1" applyAlignment="1" applyProtection="1">
      <alignment horizontal="left"/>
      <protection locked="0"/>
    </xf>
    <xf numFmtId="0" fontId="20" fillId="0" borderId="56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/>
    </xf>
    <xf numFmtId="0" fontId="39" fillId="0" borderId="28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0" fillId="0" borderId="6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10" xfId="0" applyFont="1" applyBorder="1" applyAlignment="1">
      <alignment horizontal="left" vertical="center"/>
    </xf>
    <xf numFmtId="0" fontId="19" fillId="0" borderId="12" xfId="0" applyFont="1" applyBorder="1" applyAlignment="1" applyProtection="1">
      <alignment horizontal="center"/>
      <protection locked="0"/>
    </xf>
    <xf numFmtId="0" fontId="39" fillId="0" borderId="0" xfId="0" applyFont="1" applyBorder="1" applyAlignment="1">
      <alignment horizontal="center"/>
    </xf>
    <xf numFmtId="0" fontId="39" fillId="0" borderId="57" xfId="0" applyFont="1" applyBorder="1" applyAlignment="1">
      <alignment horizontal="center"/>
    </xf>
    <xf numFmtId="14" fontId="38" fillId="0" borderId="13" xfId="0" applyNumberFormat="1" applyFont="1" applyBorder="1" applyAlignment="1" applyProtection="1">
      <alignment horizontal="center"/>
      <protection locked="0"/>
    </xf>
    <xf numFmtId="0" fontId="19" fillId="0" borderId="37" xfId="0" applyFont="1" applyFill="1" applyBorder="1" applyAlignment="1">
      <alignment horizontal="left" wrapText="1"/>
    </xf>
    <xf numFmtId="0" fontId="19" fillId="0" borderId="24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right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9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6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34</xdr:row>
      <xdr:rowOff>114300</xdr:rowOff>
    </xdr:from>
    <xdr:to>
      <xdr:col>4</xdr:col>
      <xdr:colOff>342900</xdr:colOff>
      <xdr:row>35</xdr:row>
      <xdr:rowOff>161925</xdr:rowOff>
    </xdr:to>
    <xdr:sp macro="" textlink="">
      <xdr:nvSpPr>
        <xdr:cNvPr id="38395" name="Text Box 1"/>
        <xdr:cNvSpPr txBox="1">
          <a:spLocks noChangeArrowheads="1"/>
        </xdr:cNvSpPr>
      </xdr:nvSpPr>
      <xdr:spPr bwMode="auto">
        <a:xfrm>
          <a:off x="2124075" y="58293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48</xdr:row>
      <xdr:rowOff>114300</xdr:rowOff>
    </xdr:from>
    <xdr:to>
      <xdr:col>4</xdr:col>
      <xdr:colOff>342900</xdr:colOff>
      <xdr:row>49</xdr:row>
      <xdr:rowOff>161925</xdr:rowOff>
    </xdr:to>
    <xdr:sp macro="" textlink="">
      <xdr:nvSpPr>
        <xdr:cNvPr id="38396" name="Text Box 2"/>
        <xdr:cNvSpPr txBox="1">
          <a:spLocks noChangeArrowheads="1"/>
        </xdr:cNvSpPr>
      </xdr:nvSpPr>
      <xdr:spPr bwMode="auto">
        <a:xfrm>
          <a:off x="2124075" y="80962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397" name="Text Box 3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398" name="Text Box 4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399" name="Text Box 5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00" name="Text Box 6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01" name="Text Box 7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02" name="Text Box 8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03" name="Text Box 9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04" name="Text Box 10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46</xdr:row>
      <xdr:rowOff>123825</xdr:rowOff>
    </xdr:from>
    <xdr:to>
      <xdr:col>4</xdr:col>
      <xdr:colOff>342900</xdr:colOff>
      <xdr:row>48</xdr:row>
      <xdr:rowOff>9525</xdr:rowOff>
    </xdr:to>
    <xdr:sp macro="" textlink="">
      <xdr:nvSpPr>
        <xdr:cNvPr id="38405" name="Text Box 11"/>
        <xdr:cNvSpPr txBox="1">
          <a:spLocks noChangeArrowheads="1"/>
        </xdr:cNvSpPr>
      </xdr:nvSpPr>
      <xdr:spPr bwMode="auto">
        <a:xfrm>
          <a:off x="2124075" y="77819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06" name="Text Box 12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07" name="Text Box 13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08" name="Text Box 14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09" name="Text Box 15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33</xdr:row>
      <xdr:rowOff>114300</xdr:rowOff>
    </xdr:from>
    <xdr:to>
      <xdr:col>4</xdr:col>
      <xdr:colOff>342900</xdr:colOff>
      <xdr:row>34</xdr:row>
      <xdr:rowOff>161925</xdr:rowOff>
    </xdr:to>
    <xdr:sp macro="" textlink="">
      <xdr:nvSpPr>
        <xdr:cNvPr id="38410" name="Text Box 16"/>
        <xdr:cNvSpPr txBox="1">
          <a:spLocks noChangeArrowheads="1"/>
        </xdr:cNvSpPr>
      </xdr:nvSpPr>
      <xdr:spPr bwMode="auto">
        <a:xfrm>
          <a:off x="2124075" y="56673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47</xdr:row>
      <xdr:rowOff>123825</xdr:rowOff>
    </xdr:from>
    <xdr:to>
      <xdr:col>4</xdr:col>
      <xdr:colOff>342900</xdr:colOff>
      <xdr:row>49</xdr:row>
      <xdr:rowOff>9525</xdr:rowOff>
    </xdr:to>
    <xdr:sp macro="" textlink="">
      <xdr:nvSpPr>
        <xdr:cNvPr id="38411" name="Text Box 17"/>
        <xdr:cNvSpPr txBox="1">
          <a:spLocks noChangeArrowheads="1"/>
        </xdr:cNvSpPr>
      </xdr:nvSpPr>
      <xdr:spPr bwMode="auto">
        <a:xfrm>
          <a:off x="2124075" y="79438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12" name="Text Box 18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13" name="Text Box 19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14" name="Text Box 20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15" name="Text Box 21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16" name="Text Box 22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17" name="Text Box 23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18" name="Text Box 24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112</xdr:row>
      <xdr:rowOff>0</xdr:rowOff>
    </xdr:from>
    <xdr:to>
      <xdr:col>4</xdr:col>
      <xdr:colOff>342900</xdr:colOff>
      <xdr:row>113</xdr:row>
      <xdr:rowOff>47625</xdr:rowOff>
    </xdr:to>
    <xdr:sp macro="" textlink="">
      <xdr:nvSpPr>
        <xdr:cNvPr id="38419" name="Text Box 25"/>
        <xdr:cNvSpPr txBox="1">
          <a:spLocks noChangeArrowheads="1"/>
        </xdr:cNvSpPr>
      </xdr:nvSpPr>
      <xdr:spPr bwMode="auto">
        <a:xfrm>
          <a:off x="2124075" y="96012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147</xdr:row>
      <xdr:rowOff>104775</xdr:rowOff>
    </xdr:from>
    <xdr:to>
      <xdr:col>4</xdr:col>
      <xdr:colOff>333375</xdr:colOff>
      <xdr:row>148</xdr:row>
      <xdr:rowOff>152400</xdr:rowOff>
    </xdr:to>
    <xdr:sp macro="" textlink="">
      <xdr:nvSpPr>
        <xdr:cNvPr id="38420" name="Text Box 26"/>
        <xdr:cNvSpPr txBox="1">
          <a:spLocks noChangeArrowheads="1"/>
        </xdr:cNvSpPr>
      </xdr:nvSpPr>
      <xdr:spPr bwMode="auto">
        <a:xfrm>
          <a:off x="2114550" y="153733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156</xdr:row>
      <xdr:rowOff>104775</xdr:rowOff>
    </xdr:from>
    <xdr:to>
      <xdr:col>4</xdr:col>
      <xdr:colOff>333375</xdr:colOff>
      <xdr:row>157</xdr:row>
      <xdr:rowOff>152400</xdr:rowOff>
    </xdr:to>
    <xdr:sp macro="" textlink="">
      <xdr:nvSpPr>
        <xdr:cNvPr id="38421" name="Text Box 27"/>
        <xdr:cNvSpPr txBox="1">
          <a:spLocks noChangeArrowheads="1"/>
        </xdr:cNvSpPr>
      </xdr:nvSpPr>
      <xdr:spPr bwMode="auto">
        <a:xfrm>
          <a:off x="2114550" y="168306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161</xdr:row>
      <xdr:rowOff>0</xdr:rowOff>
    </xdr:from>
    <xdr:to>
      <xdr:col>4</xdr:col>
      <xdr:colOff>333375</xdr:colOff>
      <xdr:row>162</xdr:row>
      <xdr:rowOff>47625</xdr:rowOff>
    </xdr:to>
    <xdr:sp macro="" textlink="">
      <xdr:nvSpPr>
        <xdr:cNvPr id="38422" name="Text Box 28"/>
        <xdr:cNvSpPr txBox="1">
          <a:spLocks noChangeArrowheads="1"/>
        </xdr:cNvSpPr>
      </xdr:nvSpPr>
      <xdr:spPr bwMode="auto">
        <a:xfrm>
          <a:off x="2114550" y="175355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161</xdr:row>
      <xdr:rowOff>0</xdr:rowOff>
    </xdr:from>
    <xdr:to>
      <xdr:col>4</xdr:col>
      <xdr:colOff>333375</xdr:colOff>
      <xdr:row>162</xdr:row>
      <xdr:rowOff>47625</xdr:rowOff>
    </xdr:to>
    <xdr:sp macro="" textlink="">
      <xdr:nvSpPr>
        <xdr:cNvPr id="38423" name="Text Box 29"/>
        <xdr:cNvSpPr txBox="1">
          <a:spLocks noChangeArrowheads="1"/>
        </xdr:cNvSpPr>
      </xdr:nvSpPr>
      <xdr:spPr bwMode="auto">
        <a:xfrm>
          <a:off x="2114550" y="175355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141</xdr:row>
      <xdr:rowOff>104775</xdr:rowOff>
    </xdr:from>
    <xdr:to>
      <xdr:col>4</xdr:col>
      <xdr:colOff>333375</xdr:colOff>
      <xdr:row>142</xdr:row>
      <xdr:rowOff>152400</xdr:rowOff>
    </xdr:to>
    <xdr:sp macro="" textlink="">
      <xdr:nvSpPr>
        <xdr:cNvPr id="38424" name="Text Box 30"/>
        <xdr:cNvSpPr txBox="1">
          <a:spLocks noChangeArrowheads="1"/>
        </xdr:cNvSpPr>
      </xdr:nvSpPr>
      <xdr:spPr bwMode="auto">
        <a:xfrm>
          <a:off x="2114550" y="14401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152</xdr:row>
      <xdr:rowOff>104775</xdr:rowOff>
    </xdr:from>
    <xdr:to>
      <xdr:col>4</xdr:col>
      <xdr:colOff>333375</xdr:colOff>
      <xdr:row>153</xdr:row>
      <xdr:rowOff>152400</xdr:rowOff>
    </xdr:to>
    <xdr:sp macro="" textlink="">
      <xdr:nvSpPr>
        <xdr:cNvPr id="38425" name="Text Box 31"/>
        <xdr:cNvSpPr txBox="1">
          <a:spLocks noChangeArrowheads="1"/>
        </xdr:cNvSpPr>
      </xdr:nvSpPr>
      <xdr:spPr bwMode="auto">
        <a:xfrm>
          <a:off x="2114550" y="161829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159</xdr:row>
      <xdr:rowOff>0</xdr:rowOff>
    </xdr:from>
    <xdr:to>
      <xdr:col>4</xdr:col>
      <xdr:colOff>333375</xdr:colOff>
      <xdr:row>160</xdr:row>
      <xdr:rowOff>47625</xdr:rowOff>
    </xdr:to>
    <xdr:sp macro="" textlink="">
      <xdr:nvSpPr>
        <xdr:cNvPr id="38426" name="Text Box 32"/>
        <xdr:cNvSpPr txBox="1">
          <a:spLocks noChangeArrowheads="1"/>
        </xdr:cNvSpPr>
      </xdr:nvSpPr>
      <xdr:spPr bwMode="auto">
        <a:xfrm>
          <a:off x="2114550" y="172116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159</xdr:row>
      <xdr:rowOff>0</xdr:rowOff>
    </xdr:from>
    <xdr:to>
      <xdr:col>4</xdr:col>
      <xdr:colOff>333375</xdr:colOff>
      <xdr:row>160</xdr:row>
      <xdr:rowOff>47625</xdr:rowOff>
    </xdr:to>
    <xdr:sp macro="" textlink="">
      <xdr:nvSpPr>
        <xdr:cNvPr id="38427" name="Text Box 33"/>
        <xdr:cNvSpPr txBox="1">
          <a:spLocks noChangeArrowheads="1"/>
        </xdr:cNvSpPr>
      </xdr:nvSpPr>
      <xdr:spPr bwMode="auto">
        <a:xfrm>
          <a:off x="2114550" y="172116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150</xdr:row>
      <xdr:rowOff>0</xdr:rowOff>
    </xdr:from>
    <xdr:to>
      <xdr:col>4</xdr:col>
      <xdr:colOff>333375</xdr:colOff>
      <xdr:row>151</xdr:row>
      <xdr:rowOff>47625</xdr:rowOff>
    </xdr:to>
    <xdr:sp macro="" textlink="">
      <xdr:nvSpPr>
        <xdr:cNvPr id="38428" name="Text Box 34"/>
        <xdr:cNvSpPr txBox="1">
          <a:spLocks noChangeArrowheads="1"/>
        </xdr:cNvSpPr>
      </xdr:nvSpPr>
      <xdr:spPr bwMode="auto">
        <a:xfrm>
          <a:off x="2114550" y="157543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157</xdr:row>
      <xdr:rowOff>104775</xdr:rowOff>
    </xdr:from>
    <xdr:to>
      <xdr:col>4</xdr:col>
      <xdr:colOff>333375</xdr:colOff>
      <xdr:row>158</xdr:row>
      <xdr:rowOff>152400</xdr:rowOff>
    </xdr:to>
    <xdr:sp macro="" textlink="">
      <xdr:nvSpPr>
        <xdr:cNvPr id="38429" name="Text Box 35"/>
        <xdr:cNvSpPr txBox="1">
          <a:spLocks noChangeArrowheads="1"/>
        </xdr:cNvSpPr>
      </xdr:nvSpPr>
      <xdr:spPr bwMode="auto">
        <a:xfrm>
          <a:off x="2114550" y="169926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150</xdr:row>
      <xdr:rowOff>104775</xdr:rowOff>
    </xdr:from>
    <xdr:to>
      <xdr:col>4</xdr:col>
      <xdr:colOff>333375</xdr:colOff>
      <xdr:row>151</xdr:row>
      <xdr:rowOff>152400</xdr:rowOff>
    </xdr:to>
    <xdr:sp macro="" textlink="">
      <xdr:nvSpPr>
        <xdr:cNvPr id="38430" name="Text Box 36"/>
        <xdr:cNvSpPr txBox="1">
          <a:spLocks noChangeArrowheads="1"/>
        </xdr:cNvSpPr>
      </xdr:nvSpPr>
      <xdr:spPr bwMode="auto">
        <a:xfrm>
          <a:off x="2114550" y="158591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158</xdr:row>
      <xdr:rowOff>104775</xdr:rowOff>
    </xdr:from>
    <xdr:to>
      <xdr:col>4</xdr:col>
      <xdr:colOff>333375</xdr:colOff>
      <xdr:row>159</xdr:row>
      <xdr:rowOff>152400</xdr:rowOff>
    </xdr:to>
    <xdr:sp macro="" textlink="">
      <xdr:nvSpPr>
        <xdr:cNvPr id="38431" name="Text Box 37"/>
        <xdr:cNvSpPr txBox="1">
          <a:spLocks noChangeArrowheads="1"/>
        </xdr:cNvSpPr>
      </xdr:nvSpPr>
      <xdr:spPr bwMode="auto">
        <a:xfrm>
          <a:off x="2114550" y="171545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145</xdr:row>
      <xdr:rowOff>104775</xdr:rowOff>
    </xdr:from>
    <xdr:to>
      <xdr:col>4</xdr:col>
      <xdr:colOff>333375</xdr:colOff>
      <xdr:row>146</xdr:row>
      <xdr:rowOff>152400</xdr:rowOff>
    </xdr:to>
    <xdr:sp macro="" textlink="">
      <xdr:nvSpPr>
        <xdr:cNvPr id="38432" name="Text Box 38"/>
        <xdr:cNvSpPr txBox="1">
          <a:spLocks noChangeArrowheads="1"/>
        </xdr:cNvSpPr>
      </xdr:nvSpPr>
      <xdr:spPr bwMode="auto">
        <a:xfrm>
          <a:off x="2114550" y="150495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154</xdr:row>
      <xdr:rowOff>104775</xdr:rowOff>
    </xdr:from>
    <xdr:to>
      <xdr:col>4</xdr:col>
      <xdr:colOff>333375</xdr:colOff>
      <xdr:row>155</xdr:row>
      <xdr:rowOff>152400</xdr:rowOff>
    </xdr:to>
    <xdr:sp macro="" textlink="">
      <xdr:nvSpPr>
        <xdr:cNvPr id="38433" name="Text Box 39"/>
        <xdr:cNvSpPr txBox="1">
          <a:spLocks noChangeArrowheads="1"/>
        </xdr:cNvSpPr>
      </xdr:nvSpPr>
      <xdr:spPr bwMode="auto">
        <a:xfrm>
          <a:off x="2114550" y="165068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38</xdr:row>
      <xdr:rowOff>0</xdr:rowOff>
    </xdr:from>
    <xdr:to>
      <xdr:col>4</xdr:col>
      <xdr:colOff>342900</xdr:colOff>
      <xdr:row>39</xdr:row>
      <xdr:rowOff>47625</xdr:rowOff>
    </xdr:to>
    <xdr:sp macro="" textlink="">
      <xdr:nvSpPr>
        <xdr:cNvPr id="38434" name="Text Box 40"/>
        <xdr:cNvSpPr txBox="1">
          <a:spLocks noChangeArrowheads="1"/>
        </xdr:cNvSpPr>
      </xdr:nvSpPr>
      <xdr:spPr bwMode="auto">
        <a:xfrm>
          <a:off x="2124075" y="63627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38</xdr:row>
      <xdr:rowOff>0</xdr:rowOff>
    </xdr:from>
    <xdr:to>
      <xdr:col>4</xdr:col>
      <xdr:colOff>342900</xdr:colOff>
      <xdr:row>39</xdr:row>
      <xdr:rowOff>47625</xdr:rowOff>
    </xdr:to>
    <xdr:sp macro="" textlink="">
      <xdr:nvSpPr>
        <xdr:cNvPr id="38435" name="Text Box 41"/>
        <xdr:cNvSpPr txBox="1">
          <a:spLocks noChangeArrowheads="1"/>
        </xdr:cNvSpPr>
      </xdr:nvSpPr>
      <xdr:spPr bwMode="auto">
        <a:xfrm>
          <a:off x="2124075" y="63627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342900</xdr:colOff>
      <xdr:row>40</xdr:row>
      <xdr:rowOff>47625</xdr:rowOff>
    </xdr:to>
    <xdr:sp macro="" textlink="">
      <xdr:nvSpPr>
        <xdr:cNvPr id="38436" name="Text Box 42"/>
        <xdr:cNvSpPr txBox="1">
          <a:spLocks noChangeArrowheads="1"/>
        </xdr:cNvSpPr>
      </xdr:nvSpPr>
      <xdr:spPr bwMode="auto">
        <a:xfrm>
          <a:off x="2124075" y="65246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342900</xdr:colOff>
      <xdr:row>40</xdr:row>
      <xdr:rowOff>47625</xdr:rowOff>
    </xdr:to>
    <xdr:sp macro="" textlink="">
      <xdr:nvSpPr>
        <xdr:cNvPr id="38437" name="Text Box 43"/>
        <xdr:cNvSpPr txBox="1">
          <a:spLocks noChangeArrowheads="1"/>
        </xdr:cNvSpPr>
      </xdr:nvSpPr>
      <xdr:spPr bwMode="auto">
        <a:xfrm>
          <a:off x="2124075" y="65246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38" name="Text Box 44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39" name="Text Box 45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40" name="Text Box 46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41" name="Text Box 47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42" name="Text Box 48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28</xdr:row>
      <xdr:rowOff>114300</xdr:rowOff>
    </xdr:from>
    <xdr:to>
      <xdr:col>4</xdr:col>
      <xdr:colOff>342900</xdr:colOff>
      <xdr:row>29</xdr:row>
      <xdr:rowOff>161925</xdr:rowOff>
    </xdr:to>
    <xdr:sp macro="" textlink="">
      <xdr:nvSpPr>
        <xdr:cNvPr id="38443" name="Text Box 49"/>
        <xdr:cNvSpPr txBox="1">
          <a:spLocks noChangeArrowheads="1"/>
        </xdr:cNvSpPr>
      </xdr:nvSpPr>
      <xdr:spPr bwMode="auto">
        <a:xfrm>
          <a:off x="2124075" y="48577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44" name="Text Box 50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45" name="Text Box 51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46" name="Text Box 52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47" name="Text Box 53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48" name="Text Box 54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333375</xdr:colOff>
      <xdr:row>42</xdr:row>
      <xdr:rowOff>47625</xdr:rowOff>
    </xdr:to>
    <xdr:sp macro="" textlink="">
      <xdr:nvSpPr>
        <xdr:cNvPr id="38449" name="Text Box 55"/>
        <xdr:cNvSpPr txBox="1">
          <a:spLocks noChangeArrowheads="1"/>
        </xdr:cNvSpPr>
      </xdr:nvSpPr>
      <xdr:spPr bwMode="auto">
        <a:xfrm>
          <a:off x="2114550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333375</xdr:colOff>
      <xdr:row>42</xdr:row>
      <xdr:rowOff>47625</xdr:rowOff>
    </xdr:to>
    <xdr:sp macro="" textlink="">
      <xdr:nvSpPr>
        <xdr:cNvPr id="38450" name="Text Box 56"/>
        <xdr:cNvSpPr txBox="1">
          <a:spLocks noChangeArrowheads="1"/>
        </xdr:cNvSpPr>
      </xdr:nvSpPr>
      <xdr:spPr bwMode="auto">
        <a:xfrm>
          <a:off x="2114550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333375</xdr:colOff>
      <xdr:row>44</xdr:row>
      <xdr:rowOff>47625</xdr:rowOff>
    </xdr:to>
    <xdr:sp macro="" textlink="">
      <xdr:nvSpPr>
        <xdr:cNvPr id="38451" name="Text Box 57"/>
        <xdr:cNvSpPr txBox="1">
          <a:spLocks noChangeArrowheads="1"/>
        </xdr:cNvSpPr>
      </xdr:nvSpPr>
      <xdr:spPr bwMode="auto">
        <a:xfrm>
          <a:off x="2114550" y="7172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333375</xdr:colOff>
      <xdr:row>44</xdr:row>
      <xdr:rowOff>47625</xdr:rowOff>
    </xdr:to>
    <xdr:sp macro="" textlink="">
      <xdr:nvSpPr>
        <xdr:cNvPr id="38452" name="Text Box 58"/>
        <xdr:cNvSpPr txBox="1">
          <a:spLocks noChangeArrowheads="1"/>
        </xdr:cNvSpPr>
      </xdr:nvSpPr>
      <xdr:spPr bwMode="auto">
        <a:xfrm>
          <a:off x="2114550" y="7172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53" name="Text Box 59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54" name="Text Box 60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55" name="Text Box 61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56" name="Text Box 62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57" name="Text Box 63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58" name="Text Box 64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59" name="Text Box 65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60" name="Text Box 66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61" name="Text Box 67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62" name="Text Box 68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63" name="Text Box 69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342900</xdr:colOff>
      <xdr:row>42</xdr:row>
      <xdr:rowOff>47625</xdr:rowOff>
    </xdr:to>
    <xdr:sp macro="" textlink="">
      <xdr:nvSpPr>
        <xdr:cNvPr id="38464" name="Text Box 70"/>
        <xdr:cNvSpPr txBox="1">
          <a:spLocks noChangeArrowheads="1"/>
        </xdr:cNvSpPr>
      </xdr:nvSpPr>
      <xdr:spPr bwMode="auto">
        <a:xfrm>
          <a:off x="2124075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333375</xdr:colOff>
      <xdr:row>42</xdr:row>
      <xdr:rowOff>47625</xdr:rowOff>
    </xdr:to>
    <xdr:sp macro="" textlink="">
      <xdr:nvSpPr>
        <xdr:cNvPr id="38465" name="Text Box 71"/>
        <xdr:cNvSpPr txBox="1">
          <a:spLocks noChangeArrowheads="1"/>
        </xdr:cNvSpPr>
      </xdr:nvSpPr>
      <xdr:spPr bwMode="auto">
        <a:xfrm>
          <a:off x="2114550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333375</xdr:colOff>
      <xdr:row>42</xdr:row>
      <xdr:rowOff>47625</xdr:rowOff>
    </xdr:to>
    <xdr:sp macro="" textlink="">
      <xdr:nvSpPr>
        <xdr:cNvPr id="38466" name="Text Box 72"/>
        <xdr:cNvSpPr txBox="1">
          <a:spLocks noChangeArrowheads="1"/>
        </xdr:cNvSpPr>
      </xdr:nvSpPr>
      <xdr:spPr bwMode="auto">
        <a:xfrm>
          <a:off x="2114550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161925</xdr:rowOff>
    </xdr:from>
    <xdr:to>
      <xdr:col>4</xdr:col>
      <xdr:colOff>333375</xdr:colOff>
      <xdr:row>45</xdr:row>
      <xdr:rowOff>47625</xdr:rowOff>
    </xdr:to>
    <xdr:sp macro="" textlink="">
      <xdr:nvSpPr>
        <xdr:cNvPr id="38467" name="Text Box 73"/>
        <xdr:cNvSpPr txBox="1">
          <a:spLocks noChangeArrowheads="1"/>
        </xdr:cNvSpPr>
      </xdr:nvSpPr>
      <xdr:spPr bwMode="auto">
        <a:xfrm>
          <a:off x="2114550" y="73342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161925</xdr:rowOff>
    </xdr:from>
    <xdr:to>
      <xdr:col>4</xdr:col>
      <xdr:colOff>333375</xdr:colOff>
      <xdr:row>45</xdr:row>
      <xdr:rowOff>47625</xdr:rowOff>
    </xdr:to>
    <xdr:sp macro="" textlink="">
      <xdr:nvSpPr>
        <xdr:cNvPr id="38468" name="Text Box 74"/>
        <xdr:cNvSpPr txBox="1">
          <a:spLocks noChangeArrowheads="1"/>
        </xdr:cNvSpPr>
      </xdr:nvSpPr>
      <xdr:spPr bwMode="auto">
        <a:xfrm>
          <a:off x="2114550" y="73342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333375</xdr:colOff>
      <xdr:row>42</xdr:row>
      <xdr:rowOff>47625</xdr:rowOff>
    </xdr:to>
    <xdr:sp macro="" textlink="">
      <xdr:nvSpPr>
        <xdr:cNvPr id="38469" name="Text Box 75"/>
        <xdr:cNvSpPr txBox="1">
          <a:spLocks noChangeArrowheads="1"/>
        </xdr:cNvSpPr>
      </xdr:nvSpPr>
      <xdr:spPr bwMode="auto">
        <a:xfrm>
          <a:off x="2114550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333375</xdr:colOff>
      <xdr:row>42</xdr:row>
      <xdr:rowOff>47625</xdr:rowOff>
    </xdr:to>
    <xdr:sp macro="" textlink="">
      <xdr:nvSpPr>
        <xdr:cNvPr id="38470" name="Text Box 76"/>
        <xdr:cNvSpPr txBox="1">
          <a:spLocks noChangeArrowheads="1"/>
        </xdr:cNvSpPr>
      </xdr:nvSpPr>
      <xdr:spPr bwMode="auto">
        <a:xfrm>
          <a:off x="2114550" y="6848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42</xdr:row>
      <xdr:rowOff>0</xdr:rowOff>
    </xdr:from>
    <xdr:to>
      <xdr:col>4</xdr:col>
      <xdr:colOff>333375</xdr:colOff>
      <xdr:row>43</xdr:row>
      <xdr:rowOff>47625</xdr:rowOff>
    </xdr:to>
    <xdr:sp macro="" textlink="">
      <xdr:nvSpPr>
        <xdr:cNvPr id="38471" name="Text Box 77"/>
        <xdr:cNvSpPr txBox="1">
          <a:spLocks noChangeArrowheads="1"/>
        </xdr:cNvSpPr>
      </xdr:nvSpPr>
      <xdr:spPr bwMode="auto">
        <a:xfrm>
          <a:off x="2114550" y="70104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42</xdr:row>
      <xdr:rowOff>0</xdr:rowOff>
    </xdr:from>
    <xdr:to>
      <xdr:col>4</xdr:col>
      <xdr:colOff>333375</xdr:colOff>
      <xdr:row>43</xdr:row>
      <xdr:rowOff>47625</xdr:rowOff>
    </xdr:to>
    <xdr:sp macro="" textlink="">
      <xdr:nvSpPr>
        <xdr:cNvPr id="38472" name="Text Box 78"/>
        <xdr:cNvSpPr txBox="1">
          <a:spLocks noChangeArrowheads="1"/>
        </xdr:cNvSpPr>
      </xdr:nvSpPr>
      <xdr:spPr bwMode="auto">
        <a:xfrm>
          <a:off x="2114550" y="70104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32</xdr:row>
      <xdr:rowOff>0</xdr:rowOff>
    </xdr:from>
    <xdr:to>
      <xdr:col>4</xdr:col>
      <xdr:colOff>333375</xdr:colOff>
      <xdr:row>33</xdr:row>
      <xdr:rowOff>47625</xdr:rowOff>
    </xdr:to>
    <xdr:sp macro="" textlink="">
      <xdr:nvSpPr>
        <xdr:cNvPr id="36777" name="Text Box 1"/>
        <xdr:cNvSpPr txBox="1">
          <a:spLocks noChangeArrowheads="1"/>
        </xdr:cNvSpPr>
      </xdr:nvSpPr>
      <xdr:spPr bwMode="auto">
        <a:xfrm>
          <a:off x="2114550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34</xdr:row>
      <xdr:rowOff>104775</xdr:rowOff>
    </xdr:from>
    <xdr:to>
      <xdr:col>4</xdr:col>
      <xdr:colOff>333375</xdr:colOff>
      <xdr:row>35</xdr:row>
      <xdr:rowOff>152400</xdr:rowOff>
    </xdr:to>
    <xdr:sp macro="" textlink="">
      <xdr:nvSpPr>
        <xdr:cNvPr id="36778" name="Text Box 2"/>
        <xdr:cNvSpPr txBox="1">
          <a:spLocks noChangeArrowheads="1"/>
        </xdr:cNvSpPr>
      </xdr:nvSpPr>
      <xdr:spPr bwMode="auto">
        <a:xfrm>
          <a:off x="2114550" y="56864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247650</xdr:colOff>
      <xdr:row>37</xdr:row>
      <xdr:rowOff>0</xdr:rowOff>
    </xdr:from>
    <xdr:to>
      <xdr:col>2</xdr:col>
      <xdr:colOff>333375</xdr:colOff>
      <xdr:row>38</xdr:row>
      <xdr:rowOff>47625</xdr:rowOff>
    </xdr:to>
    <xdr:sp macro="" textlink="">
      <xdr:nvSpPr>
        <xdr:cNvPr id="36779" name="Text Box 3"/>
        <xdr:cNvSpPr txBox="1">
          <a:spLocks noChangeArrowheads="1"/>
        </xdr:cNvSpPr>
      </xdr:nvSpPr>
      <xdr:spPr bwMode="auto">
        <a:xfrm>
          <a:off x="819150" y="60674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247650</xdr:colOff>
      <xdr:row>37</xdr:row>
      <xdr:rowOff>0</xdr:rowOff>
    </xdr:from>
    <xdr:to>
      <xdr:col>2</xdr:col>
      <xdr:colOff>333375</xdr:colOff>
      <xdr:row>38</xdr:row>
      <xdr:rowOff>47625</xdr:rowOff>
    </xdr:to>
    <xdr:sp macro="" textlink="">
      <xdr:nvSpPr>
        <xdr:cNvPr id="36780" name="Text Box 4"/>
        <xdr:cNvSpPr txBox="1">
          <a:spLocks noChangeArrowheads="1"/>
        </xdr:cNvSpPr>
      </xdr:nvSpPr>
      <xdr:spPr bwMode="auto">
        <a:xfrm>
          <a:off x="819150" y="60674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45</xdr:row>
      <xdr:rowOff>104775</xdr:rowOff>
    </xdr:from>
    <xdr:to>
      <xdr:col>4</xdr:col>
      <xdr:colOff>333375</xdr:colOff>
      <xdr:row>46</xdr:row>
      <xdr:rowOff>152400</xdr:rowOff>
    </xdr:to>
    <xdr:sp macro="" textlink="">
      <xdr:nvSpPr>
        <xdr:cNvPr id="36781" name="Text Box 5"/>
        <xdr:cNvSpPr txBox="1">
          <a:spLocks noChangeArrowheads="1"/>
        </xdr:cNvSpPr>
      </xdr:nvSpPr>
      <xdr:spPr bwMode="auto">
        <a:xfrm>
          <a:off x="2114550" y="76485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87</xdr:row>
      <xdr:rowOff>104775</xdr:rowOff>
    </xdr:from>
    <xdr:to>
      <xdr:col>4</xdr:col>
      <xdr:colOff>333375</xdr:colOff>
      <xdr:row>88</xdr:row>
      <xdr:rowOff>152400</xdr:rowOff>
    </xdr:to>
    <xdr:sp macro="" textlink="">
      <xdr:nvSpPr>
        <xdr:cNvPr id="36782" name="Text Box 6"/>
        <xdr:cNvSpPr txBox="1">
          <a:spLocks noChangeArrowheads="1"/>
        </xdr:cNvSpPr>
      </xdr:nvSpPr>
      <xdr:spPr bwMode="auto">
        <a:xfrm>
          <a:off x="2114550" y="146304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98</xdr:row>
      <xdr:rowOff>104775</xdr:rowOff>
    </xdr:from>
    <xdr:to>
      <xdr:col>4</xdr:col>
      <xdr:colOff>333375</xdr:colOff>
      <xdr:row>99</xdr:row>
      <xdr:rowOff>152400</xdr:rowOff>
    </xdr:to>
    <xdr:sp macro="" textlink="">
      <xdr:nvSpPr>
        <xdr:cNvPr id="36783" name="Text Box 7"/>
        <xdr:cNvSpPr txBox="1">
          <a:spLocks noChangeArrowheads="1"/>
        </xdr:cNvSpPr>
      </xdr:nvSpPr>
      <xdr:spPr bwMode="auto">
        <a:xfrm>
          <a:off x="2114550" y="165925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105</xdr:row>
      <xdr:rowOff>0</xdr:rowOff>
    </xdr:from>
    <xdr:to>
      <xdr:col>4</xdr:col>
      <xdr:colOff>333375</xdr:colOff>
      <xdr:row>106</xdr:row>
      <xdr:rowOff>47625</xdr:rowOff>
    </xdr:to>
    <xdr:sp macro="" textlink="">
      <xdr:nvSpPr>
        <xdr:cNvPr id="36784" name="Text Box 8"/>
        <xdr:cNvSpPr txBox="1">
          <a:spLocks noChangeArrowheads="1"/>
        </xdr:cNvSpPr>
      </xdr:nvSpPr>
      <xdr:spPr bwMode="auto">
        <a:xfrm>
          <a:off x="2114550" y="176212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105</xdr:row>
      <xdr:rowOff>0</xdr:rowOff>
    </xdr:from>
    <xdr:to>
      <xdr:col>4</xdr:col>
      <xdr:colOff>333375</xdr:colOff>
      <xdr:row>106</xdr:row>
      <xdr:rowOff>47625</xdr:rowOff>
    </xdr:to>
    <xdr:sp macro="" textlink="">
      <xdr:nvSpPr>
        <xdr:cNvPr id="36785" name="Text Box 9"/>
        <xdr:cNvSpPr txBox="1">
          <a:spLocks noChangeArrowheads="1"/>
        </xdr:cNvSpPr>
      </xdr:nvSpPr>
      <xdr:spPr bwMode="auto">
        <a:xfrm>
          <a:off x="2114550" y="176212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786" name="Text Box 10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123825</xdr:rowOff>
    </xdr:from>
    <xdr:to>
      <xdr:col>4</xdr:col>
      <xdr:colOff>342900</xdr:colOff>
      <xdr:row>42</xdr:row>
      <xdr:rowOff>9525</xdr:rowOff>
    </xdr:to>
    <xdr:sp macro="" textlink="">
      <xdr:nvSpPr>
        <xdr:cNvPr id="36787" name="Text Box 11"/>
        <xdr:cNvSpPr txBox="1">
          <a:spLocks noChangeArrowheads="1"/>
        </xdr:cNvSpPr>
      </xdr:nvSpPr>
      <xdr:spPr bwMode="auto">
        <a:xfrm>
          <a:off x="2124075" y="68580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788" name="Text Box 12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789" name="Text Box 13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790" name="Text Box 14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791" name="Text Box 15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792" name="Text Box 16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793" name="Text Box 17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794" name="Text Box 18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795" name="Text Box 19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38</xdr:row>
      <xdr:rowOff>123825</xdr:rowOff>
    </xdr:from>
    <xdr:to>
      <xdr:col>4</xdr:col>
      <xdr:colOff>342900</xdr:colOff>
      <xdr:row>38</xdr:row>
      <xdr:rowOff>333375</xdr:rowOff>
    </xdr:to>
    <xdr:sp macro="" textlink="">
      <xdr:nvSpPr>
        <xdr:cNvPr id="36796" name="Text Box 20"/>
        <xdr:cNvSpPr txBox="1">
          <a:spLocks noChangeArrowheads="1"/>
        </xdr:cNvSpPr>
      </xdr:nvSpPr>
      <xdr:spPr bwMode="auto">
        <a:xfrm>
          <a:off x="2124075" y="63531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797" name="Text Box 21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798" name="Text Box 22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799" name="Text Box 23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00" name="Text Box 24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01" name="Text Box 25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123825</xdr:rowOff>
    </xdr:from>
    <xdr:to>
      <xdr:col>4</xdr:col>
      <xdr:colOff>342900</xdr:colOff>
      <xdr:row>41</xdr:row>
      <xdr:rowOff>9525</xdr:rowOff>
    </xdr:to>
    <xdr:sp macro="" textlink="">
      <xdr:nvSpPr>
        <xdr:cNvPr id="36802" name="Text Box 26"/>
        <xdr:cNvSpPr txBox="1">
          <a:spLocks noChangeArrowheads="1"/>
        </xdr:cNvSpPr>
      </xdr:nvSpPr>
      <xdr:spPr bwMode="auto">
        <a:xfrm>
          <a:off x="2124075" y="66960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03" name="Text Box 27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04" name="Text Box 28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05" name="Text Box 29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06" name="Text Box 30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07" name="Text Box 31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08" name="Text Box 32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09" name="Text Box 33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104</xdr:row>
      <xdr:rowOff>0</xdr:rowOff>
    </xdr:from>
    <xdr:to>
      <xdr:col>4</xdr:col>
      <xdr:colOff>342900</xdr:colOff>
      <xdr:row>105</xdr:row>
      <xdr:rowOff>47625</xdr:rowOff>
    </xdr:to>
    <xdr:sp macro="" textlink="">
      <xdr:nvSpPr>
        <xdr:cNvPr id="36810" name="Text Box 34"/>
        <xdr:cNvSpPr txBox="1">
          <a:spLocks noChangeArrowheads="1"/>
        </xdr:cNvSpPr>
      </xdr:nvSpPr>
      <xdr:spPr bwMode="auto">
        <a:xfrm>
          <a:off x="2124075" y="174593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139</xdr:row>
      <xdr:rowOff>104775</xdr:rowOff>
    </xdr:from>
    <xdr:to>
      <xdr:col>4</xdr:col>
      <xdr:colOff>333375</xdr:colOff>
      <xdr:row>140</xdr:row>
      <xdr:rowOff>152400</xdr:rowOff>
    </xdr:to>
    <xdr:sp macro="" textlink="">
      <xdr:nvSpPr>
        <xdr:cNvPr id="36811" name="Text Box 35"/>
        <xdr:cNvSpPr txBox="1">
          <a:spLocks noChangeArrowheads="1"/>
        </xdr:cNvSpPr>
      </xdr:nvSpPr>
      <xdr:spPr bwMode="auto">
        <a:xfrm>
          <a:off x="2114550" y="23231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148</xdr:row>
      <xdr:rowOff>104775</xdr:rowOff>
    </xdr:from>
    <xdr:to>
      <xdr:col>4</xdr:col>
      <xdr:colOff>333375</xdr:colOff>
      <xdr:row>149</xdr:row>
      <xdr:rowOff>152400</xdr:rowOff>
    </xdr:to>
    <xdr:sp macro="" textlink="">
      <xdr:nvSpPr>
        <xdr:cNvPr id="36812" name="Text Box 36"/>
        <xdr:cNvSpPr txBox="1">
          <a:spLocks noChangeArrowheads="1"/>
        </xdr:cNvSpPr>
      </xdr:nvSpPr>
      <xdr:spPr bwMode="auto">
        <a:xfrm>
          <a:off x="2114550" y="24688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153</xdr:row>
      <xdr:rowOff>0</xdr:rowOff>
    </xdr:from>
    <xdr:to>
      <xdr:col>4</xdr:col>
      <xdr:colOff>333375</xdr:colOff>
      <xdr:row>154</xdr:row>
      <xdr:rowOff>47625</xdr:rowOff>
    </xdr:to>
    <xdr:sp macro="" textlink="">
      <xdr:nvSpPr>
        <xdr:cNvPr id="36813" name="Text Box 37"/>
        <xdr:cNvSpPr txBox="1">
          <a:spLocks noChangeArrowheads="1"/>
        </xdr:cNvSpPr>
      </xdr:nvSpPr>
      <xdr:spPr bwMode="auto">
        <a:xfrm>
          <a:off x="2114550" y="253936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153</xdr:row>
      <xdr:rowOff>0</xdr:rowOff>
    </xdr:from>
    <xdr:to>
      <xdr:col>4</xdr:col>
      <xdr:colOff>333375</xdr:colOff>
      <xdr:row>154</xdr:row>
      <xdr:rowOff>47625</xdr:rowOff>
    </xdr:to>
    <xdr:sp macro="" textlink="">
      <xdr:nvSpPr>
        <xdr:cNvPr id="36814" name="Text Box 38"/>
        <xdr:cNvSpPr txBox="1">
          <a:spLocks noChangeArrowheads="1"/>
        </xdr:cNvSpPr>
      </xdr:nvSpPr>
      <xdr:spPr bwMode="auto">
        <a:xfrm>
          <a:off x="2114550" y="253936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133</xdr:row>
      <xdr:rowOff>104775</xdr:rowOff>
    </xdr:from>
    <xdr:to>
      <xdr:col>4</xdr:col>
      <xdr:colOff>333375</xdr:colOff>
      <xdr:row>134</xdr:row>
      <xdr:rowOff>152400</xdr:rowOff>
    </xdr:to>
    <xdr:sp macro="" textlink="">
      <xdr:nvSpPr>
        <xdr:cNvPr id="36815" name="Text Box 39"/>
        <xdr:cNvSpPr txBox="1">
          <a:spLocks noChangeArrowheads="1"/>
        </xdr:cNvSpPr>
      </xdr:nvSpPr>
      <xdr:spPr bwMode="auto">
        <a:xfrm>
          <a:off x="2114550" y="222599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144</xdr:row>
      <xdr:rowOff>104775</xdr:rowOff>
    </xdr:from>
    <xdr:to>
      <xdr:col>4</xdr:col>
      <xdr:colOff>333375</xdr:colOff>
      <xdr:row>145</xdr:row>
      <xdr:rowOff>152400</xdr:rowOff>
    </xdr:to>
    <xdr:sp macro="" textlink="">
      <xdr:nvSpPr>
        <xdr:cNvPr id="36816" name="Text Box 40"/>
        <xdr:cNvSpPr txBox="1">
          <a:spLocks noChangeArrowheads="1"/>
        </xdr:cNvSpPr>
      </xdr:nvSpPr>
      <xdr:spPr bwMode="auto">
        <a:xfrm>
          <a:off x="2114550" y="240411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151</xdr:row>
      <xdr:rowOff>0</xdr:rowOff>
    </xdr:from>
    <xdr:to>
      <xdr:col>4</xdr:col>
      <xdr:colOff>333375</xdr:colOff>
      <xdr:row>152</xdr:row>
      <xdr:rowOff>47625</xdr:rowOff>
    </xdr:to>
    <xdr:sp macro="" textlink="">
      <xdr:nvSpPr>
        <xdr:cNvPr id="36817" name="Text Box 41"/>
        <xdr:cNvSpPr txBox="1">
          <a:spLocks noChangeArrowheads="1"/>
        </xdr:cNvSpPr>
      </xdr:nvSpPr>
      <xdr:spPr bwMode="auto">
        <a:xfrm>
          <a:off x="2114550" y="25069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151</xdr:row>
      <xdr:rowOff>0</xdr:rowOff>
    </xdr:from>
    <xdr:to>
      <xdr:col>4</xdr:col>
      <xdr:colOff>333375</xdr:colOff>
      <xdr:row>152</xdr:row>
      <xdr:rowOff>47625</xdr:rowOff>
    </xdr:to>
    <xdr:sp macro="" textlink="">
      <xdr:nvSpPr>
        <xdr:cNvPr id="36818" name="Text Box 42"/>
        <xdr:cNvSpPr txBox="1">
          <a:spLocks noChangeArrowheads="1"/>
        </xdr:cNvSpPr>
      </xdr:nvSpPr>
      <xdr:spPr bwMode="auto">
        <a:xfrm>
          <a:off x="2114550" y="25069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142</xdr:row>
      <xdr:rowOff>0</xdr:rowOff>
    </xdr:from>
    <xdr:to>
      <xdr:col>4</xdr:col>
      <xdr:colOff>333375</xdr:colOff>
      <xdr:row>143</xdr:row>
      <xdr:rowOff>47625</xdr:rowOff>
    </xdr:to>
    <xdr:sp macro="" textlink="">
      <xdr:nvSpPr>
        <xdr:cNvPr id="36819" name="Text Box 43"/>
        <xdr:cNvSpPr txBox="1">
          <a:spLocks noChangeArrowheads="1"/>
        </xdr:cNvSpPr>
      </xdr:nvSpPr>
      <xdr:spPr bwMode="auto">
        <a:xfrm>
          <a:off x="2114550" y="236124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149</xdr:row>
      <xdr:rowOff>104775</xdr:rowOff>
    </xdr:from>
    <xdr:to>
      <xdr:col>4</xdr:col>
      <xdr:colOff>333375</xdr:colOff>
      <xdr:row>150</xdr:row>
      <xdr:rowOff>152400</xdr:rowOff>
    </xdr:to>
    <xdr:sp macro="" textlink="">
      <xdr:nvSpPr>
        <xdr:cNvPr id="36820" name="Text Box 44"/>
        <xdr:cNvSpPr txBox="1">
          <a:spLocks noChangeArrowheads="1"/>
        </xdr:cNvSpPr>
      </xdr:nvSpPr>
      <xdr:spPr bwMode="auto">
        <a:xfrm>
          <a:off x="2114550" y="248507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142</xdr:row>
      <xdr:rowOff>104775</xdr:rowOff>
    </xdr:from>
    <xdr:to>
      <xdr:col>4</xdr:col>
      <xdr:colOff>333375</xdr:colOff>
      <xdr:row>143</xdr:row>
      <xdr:rowOff>152400</xdr:rowOff>
    </xdr:to>
    <xdr:sp macro="" textlink="">
      <xdr:nvSpPr>
        <xdr:cNvPr id="36821" name="Text Box 45"/>
        <xdr:cNvSpPr txBox="1">
          <a:spLocks noChangeArrowheads="1"/>
        </xdr:cNvSpPr>
      </xdr:nvSpPr>
      <xdr:spPr bwMode="auto">
        <a:xfrm>
          <a:off x="2114550" y="237172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150</xdr:row>
      <xdr:rowOff>104775</xdr:rowOff>
    </xdr:from>
    <xdr:to>
      <xdr:col>4</xdr:col>
      <xdr:colOff>333375</xdr:colOff>
      <xdr:row>151</xdr:row>
      <xdr:rowOff>152400</xdr:rowOff>
    </xdr:to>
    <xdr:sp macro="" textlink="">
      <xdr:nvSpPr>
        <xdr:cNvPr id="36822" name="Text Box 46"/>
        <xdr:cNvSpPr txBox="1">
          <a:spLocks noChangeArrowheads="1"/>
        </xdr:cNvSpPr>
      </xdr:nvSpPr>
      <xdr:spPr bwMode="auto">
        <a:xfrm>
          <a:off x="2114550" y="250126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137</xdr:row>
      <xdr:rowOff>104775</xdr:rowOff>
    </xdr:from>
    <xdr:to>
      <xdr:col>4</xdr:col>
      <xdr:colOff>333375</xdr:colOff>
      <xdr:row>138</xdr:row>
      <xdr:rowOff>152400</xdr:rowOff>
    </xdr:to>
    <xdr:sp macro="" textlink="">
      <xdr:nvSpPr>
        <xdr:cNvPr id="36823" name="Text Box 47"/>
        <xdr:cNvSpPr txBox="1">
          <a:spLocks noChangeArrowheads="1"/>
        </xdr:cNvSpPr>
      </xdr:nvSpPr>
      <xdr:spPr bwMode="auto">
        <a:xfrm>
          <a:off x="2114550" y="229076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146</xdr:row>
      <xdr:rowOff>104775</xdr:rowOff>
    </xdr:from>
    <xdr:to>
      <xdr:col>4</xdr:col>
      <xdr:colOff>333375</xdr:colOff>
      <xdr:row>147</xdr:row>
      <xdr:rowOff>152400</xdr:rowOff>
    </xdr:to>
    <xdr:sp macro="" textlink="">
      <xdr:nvSpPr>
        <xdr:cNvPr id="36824" name="Text Box 48"/>
        <xdr:cNvSpPr txBox="1">
          <a:spLocks noChangeArrowheads="1"/>
        </xdr:cNvSpPr>
      </xdr:nvSpPr>
      <xdr:spPr bwMode="auto">
        <a:xfrm>
          <a:off x="2114550" y="243649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25" name="Text Box 49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26" name="Text Box 50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27" name="Text Box 51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28" name="Text Box 52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29" name="Text Box 53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0" name="Text Box 54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1" name="Text Box 55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2" name="Text Box 56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3" name="Text Box 57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31</xdr:row>
      <xdr:rowOff>104775</xdr:rowOff>
    </xdr:from>
    <xdr:to>
      <xdr:col>4</xdr:col>
      <xdr:colOff>342900</xdr:colOff>
      <xdr:row>32</xdr:row>
      <xdr:rowOff>152400</xdr:rowOff>
    </xdr:to>
    <xdr:sp macro="" textlink="">
      <xdr:nvSpPr>
        <xdr:cNvPr id="36834" name="Text Box 58"/>
        <xdr:cNvSpPr txBox="1">
          <a:spLocks noChangeArrowheads="1"/>
        </xdr:cNvSpPr>
      </xdr:nvSpPr>
      <xdr:spPr bwMode="auto">
        <a:xfrm>
          <a:off x="2124075" y="52006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5" name="Text Box 59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6" name="Text Box 60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7" name="Text Box 61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8" name="Text Box 62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39" name="Text Box 63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32</xdr:row>
      <xdr:rowOff>0</xdr:rowOff>
    </xdr:from>
    <xdr:to>
      <xdr:col>4</xdr:col>
      <xdr:colOff>333375</xdr:colOff>
      <xdr:row>33</xdr:row>
      <xdr:rowOff>47625</xdr:rowOff>
    </xdr:to>
    <xdr:sp macro="" textlink="">
      <xdr:nvSpPr>
        <xdr:cNvPr id="36840" name="Text Box 64"/>
        <xdr:cNvSpPr txBox="1">
          <a:spLocks noChangeArrowheads="1"/>
        </xdr:cNvSpPr>
      </xdr:nvSpPr>
      <xdr:spPr bwMode="auto">
        <a:xfrm>
          <a:off x="2114550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32</xdr:row>
      <xdr:rowOff>0</xdr:rowOff>
    </xdr:from>
    <xdr:to>
      <xdr:col>4</xdr:col>
      <xdr:colOff>333375</xdr:colOff>
      <xdr:row>33</xdr:row>
      <xdr:rowOff>47625</xdr:rowOff>
    </xdr:to>
    <xdr:sp macro="" textlink="">
      <xdr:nvSpPr>
        <xdr:cNvPr id="36841" name="Text Box 65"/>
        <xdr:cNvSpPr txBox="1">
          <a:spLocks noChangeArrowheads="1"/>
        </xdr:cNvSpPr>
      </xdr:nvSpPr>
      <xdr:spPr bwMode="auto">
        <a:xfrm>
          <a:off x="2114550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34</xdr:row>
      <xdr:rowOff>0</xdr:rowOff>
    </xdr:from>
    <xdr:to>
      <xdr:col>4</xdr:col>
      <xdr:colOff>333375</xdr:colOff>
      <xdr:row>35</xdr:row>
      <xdr:rowOff>47625</xdr:rowOff>
    </xdr:to>
    <xdr:sp macro="" textlink="">
      <xdr:nvSpPr>
        <xdr:cNvPr id="36842" name="Text Box 66"/>
        <xdr:cNvSpPr txBox="1">
          <a:spLocks noChangeArrowheads="1"/>
        </xdr:cNvSpPr>
      </xdr:nvSpPr>
      <xdr:spPr bwMode="auto">
        <a:xfrm>
          <a:off x="2114550" y="55816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34</xdr:row>
      <xdr:rowOff>0</xdr:rowOff>
    </xdr:from>
    <xdr:to>
      <xdr:col>4</xdr:col>
      <xdr:colOff>333375</xdr:colOff>
      <xdr:row>35</xdr:row>
      <xdr:rowOff>47625</xdr:rowOff>
    </xdr:to>
    <xdr:sp macro="" textlink="">
      <xdr:nvSpPr>
        <xdr:cNvPr id="36843" name="Text Box 67"/>
        <xdr:cNvSpPr txBox="1">
          <a:spLocks noChangeArrowheads="1"/>
        </xdr:cNvSpPr>
      </xdr:nvSpPr>
      <xdr:spPr bwMode="auto">
        <a:xfrm>
          <a:off x="2114550" y="558165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44" name="Text Box 68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45" name="Text Box 69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46" name="Text Box 70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47" name="Text Box 71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48" name="Text Box 72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49" name="Text Box 73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50" name="Text Box 74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51" name="Text Box 75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52" name="Text Box 76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53" name="Text Box 77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54" name="Text Box 78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32</xdr:row>
      <xdr:rowOff>0</xdr:rowOff>
    </xdr:from>
    <xdr:to>
      <xdr:col>4</xdr:col>
      <xdr:colOff>342900</xdr:colOff>
      <xdr:row>33</xdr:row>
      <xdr:rowOff>47625</xdr:rowOff>
    </xdr:to>
    <xdr:sp macro="" textlink="">
      <xdr:nvSpPr>
        <xdr:cNvPr id="36855" name="Text Box 79"/>
        <xdr:cNvSpPr txBox="1">
          <a:spLocks noChangeArrowheads="1"/>
        </xdr:cNvSpPr>
      </xdr:nvSpPr>
      <xdr:spPr bwMode="auto">
        <a:xfrm>
          <a:off x="2124075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32</xdr:row>
      <xdr:rowOff>0</xdr:rowOff>
    </xdr:from>
    <xdr:to>
      <xdr:col>4</xdr:col>
      <xdr:colOff>333375</xdr:colOff>
      <xdr:row>33</xdr:row>
      <xdr:rowOff>47625</xdr:rowOff>
    </xdr:to>
    <xdr:sp macro="" textlink="">
      <xdr:nvSpPr>
        <xdr:cNvPr id="36856" name="Text Box 80"/>
        <xdr:cNvSpPr txBox="1">
          <a:spLocks noChangeArrowheads="1"/>
        </xdr:cNvSpPr>
      </xdr:nvSpPr>
      <xdr:spPr bwMode="auto">
        <a:xfrm>
          <a:off x="2114550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32</xdr:row>
      <xdr:rowOff>0</xdr:rowOff>
    </xdr:from>
    <xdr:to>
      <xdr:col>4</xdr:col>
      <xdr:colOff>333375</xdr:colOff>
      <xdr:row>33</xdr:row>
      <xdr:rowOff>47625</xdr:rowOff>
    </xdr:to>
    <xdr:sp macro="" textlink="">
      <xdr:nvSpPr>
        <xdr:cNvPr id="36857" name="Text Box 81"/>
        <xdr:cNvSpPr txBox="1">
          <a:spLocks noChangeArrowheads="1"/>
        </xdr:cNvSpPr>
      </xdr:nvSpPr>
      <xdr:spPr bwMode="auto">
        <a:xfrm>
          <a:off x="2114550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333375</xdr:colOff>
      <xdr:row>37</xdr:row>
      <xdr:rowOff>47625</xdr:rowOff>
    </xdr:to>
    <xdr:sp macro="" textlink="">
      <xdr:nvSpPr>
        <xdr:cNvPr id="36858" name="Text Box 82"/>
        <xdr:cNvSpPr txBox="1">
          <a:spLocks noChangeArrowheads="1"/>
        </xdr:cNvSpPr>
      </xdr:nvSpPr>
      <xdr:spPr bwMode="auto">
        <a:xfrm>
          <a:off x="2114550" y="59055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32</xdr:row>
      <xdr:rowOff>0</xdr:rowOff>
    </xdr:from>
    <xdr:to>
      <xdr:col>4</xdr:col>
      <xdr:colOff>333375</xdr:colOff>
      <xdr:row>33</xdr:row>
      <xdr:rowOff>47625</xdr:rowOff>
    </xdr:to>
    <xdr:sp macro="" textlink="">
      <xdr:nvSpPr>
        <xdr:cNvPr id="36859" name="Text Box 83"/>
        <xdr:cNvSpPr txBox="1">
          <a:spLocks noChangeArrowheads="1"/>
        </xdr:cNvSpPr>
      </xdr:nvSpPr>
      <xdr:spPr bwMode="auto">
        <a:xfrm>
          <a:off x="2114550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32</xdr:row>
      <xdr:rowOff>0</xdr:rowOff>
    </xdr:from>
    <xdr:to>
      <xdr:col>4</xdr:col>
      <xdr:colOff>333375</xdr:colOff>
      <xdr:row>33</xdr:row>
      <xdr:rowOff>47625</xdr:rowOff>
    </xdr:to>
    <xdr:sp macro="" textlink="">
      <xdr:nvSpPr>
        <xdr:cNvPr id="36860" name="Text Box 84"/>
        <xdr:cNvSpPr txBox="1">
          <a:spLocks noChangeArrowheads="1"/>
        </xdr:cNvSpPr>
      </xdr:nvSpPr>
      <xdr:spPr bwMode="auto">
        <a:xfrm>
          <a:off x="2114550" y="52578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33</xdr:row>
      <xdr:rowOff>0</xdr:rowOff>
    </xdr:from>
    <xdr:to>
      <xdr:col>4</xdr:col>
      <xdr:colOff>333375</xdr:colOff>
      <xdr:row>34</xdr:row>
      <xdr:rowOff>47625</xdr:rowOff>
    </xdr:to>
    <xdr:sp macro="" textlink="">
      <xdr:nvSpPr>
        <xdr:cNvPr id="36861" name="Text Box 85"/>
        <xdr:cNvSpPr txBox="1">
          <a:spLocks noChangeArrowheads="1"/>
        </xdr:cNvSpPr>
      </xdr:nvSpPr>
      <xdr:spPr bwMode="auto">
        <a:xfrm>
          <a:off x="2114550" y="54197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33</xdr:row>
      <xdr:rowOff>0</xdr:rowOff>
    </xdr:from>
    <xdr:to>
      <xdr:col>4</xdr:col>
      <xdr:colOff>333375</xdr:colOff>
      <xdr:row>34</xdr:row>
      <xdr:rowOff>47625</xdr:rowOff>
    </xdr:to>
    <xdr:sp macro="" textlink="">
      <xdr:nvSpPr>
        <xdr:cNvPr id="36862" name="Text Box 86"/>
        <xdr:cNvSpPr txBox="1">
          <a:spLocks noChangeArrowheads="1"/>
        </xdr:cNvSpPr>
      </xdr:nvSpPr>
      <xdr:spPr bwMode="auto">
        <a:xfrm>
          <a:off x="2114550" y="541972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36863" name="Text Box 87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84" name="Text Box 88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85" name="Text Box 89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86" name="Text Box 90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87" name="Text Box 91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88" name="Text Box 92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89" name="Text Box 93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90" name="Text Box 94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91" name="Text Box 95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92" name="Text Box 96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93" name="Text Box 97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94" name="Text Box 98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95" name="Text Box 99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96" name="Text Box 100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19</xdr:row>
      <xdr:rowOff>0</xdr:rowOff>
    </xdr:from>
    <xdr:to>
      <xdr:col>4</xdr:col>
      <xdr:colOff>333375</xdr:colOff>
      <xdr:row>20</xdr:row>
      <xdr:rowOff>47625</xdr:rowOff>
    </xdr:to>
    <xdr:sp macro="" textlink="">
      <xdr:nvSpPr>
        <xdr:cNvPr id="41997" name="Text Box 101"/>
        <xdr:cNvSpPr txBox="1">
          <a:spLocks noChangeArrowheads="1"/>
        </xdr:cNvSpPr>
      </xdr:nvSpPr>
      <xdr:spPr bwMode="auto">
        <a:xfrm>
          <a:off x="2114550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19</xdr:row>
      <xdr:rowOff>0</xdr:rowOff>
    </xdr:from>
    <xdr:to>
      <xdr:col>4</xdr:col>
      <xdr:colOff>333375</xdr:colOff>
      <xdr:row>20</xdr:row>
      <xdr:rowOff>47625</xdr:rowOff>
    </xdr:to>
    <xdr:sp macro="" textlink="">
      <xdr:nvSpPr>
        <xdr:cNvPr id="41998" name="Text Box 102"/>
        <xdr:cNvSpPr txBox="1">
          <a:spLocks noChangeArrowheads="1"/>
        </xdr:cNvSpPr>
      </xdr:nvSpPr>
      <xdr:spPr bwMode="auto">
        <a:xfrm>
          <a:off x="2114550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1999" name="Text Box 103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0" name="Text Box 104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1" name="Text Box 105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2" name="Text Box 106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3" name="Text Box 107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4" name="Text Box 108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5" name="Text Box 109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6" name="Text Box 110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7" name="Text Box 111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8" name="Text Box 112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09" name="Text Box 113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19</xdr:row>
      <xdr:rowOff>0</xdr:rowOff>
    </xdr:from>
    <xdr:to>
      <xdr:col>4</xdr:col>
      <xdr:colOff>342900</xdr:colOff>
      <xdr:row>20</xdr:row>
      <xdr:rowOff>47625</xdr:rowOff>
    </xdr:to>
    <xdr:sp macro="" textlink="">
      <xdr:nvSpPr>
        <xdr:cNvPr id="42010" name="Text Box 114"/>
        <xdr:cNvSpPr txBox="1">
          <a:spLocks noChangeArrowheads="1"/>
        </xdr:cNvSpPr>
      </xdr:nvSpPr>
      <xdr:spPr bwMode="auto">
        <a:xfrm>
          <a:off x="2124075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19</xdr:row>
      <xdr:rowOff>0</xdr:rowOff>
    </xdr:from>
    <xdr:to>
      <xdr:col>4</xdr:col>
      <xdr:colOff>333375</xdr:colOff>
      <xdr:row>20</xdr:row>
      <xdr:rowOff>47625</xdr:rowOff>
    </xdr:to>
    <xdr:sp macro="" textlink="">
      <xdr:nvSpPr>
        <xdr:cNvPr id="42011" name="Text Box 115"/>
        <xdr:cNvSpPr txBox="1">
          <a:spLocks noChangeArrowheads="1"/>
        </xdr:cNvSpPr>
      </xdr:nvSpPr>
      <xdr:spPr bwMode="auto">
        <a:xfrm>
          <a:off x="2114550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19</xdr:row>
      <xdr:rowOff>0</xdr:rowOff>
    </xdr:from>
    <xdr:to>
      <xdr:col>4</xdr:col>
      <xdr:colOff>333375</xdr:colOff>
      <xdr:row>20</xdr:row>
      <xdr:rowOff>47625</xdr:rowOff>
    </xdr:to>
    <xdr:sp macro="" textlink="">
      <xdr:nvSpPr>
        <xdr:cNvPr id="42012" name="Text Box 116"/>
        <xdr:cNvSpPr txBox="1">
          <a:spLocks noChangeArrowheads="1"/>
        </xdr:cNvSpPr>
      </xdr:nvSpPr>
      <xdr:spPr bwMode="auto">
        <a:xfrm>
          <a:off x="2114550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19</xdr:row>
      <xdr:rowOff>0</xdr:rowOff>
    </xdr:from>
    <xdr:to>
      <xdr:col>4</xdr:col>
      <xdr:colOff>333375</xdr:colOff>
      <xdr:row>20</xdr:row>
      <xdr:rowOff>47625</xdr:rowOff>
    </xdr:to>
    <xdr:sp macro="" textlink="">
      <xdr:nvSpPr>
        <xdr:cNvPr id="42013" name="Text Box 117"/>
        <xdr:cNvSpPr txBox="1">
          <a:spLocks noChangeArrowheads="1"/>
        </xdr:cNvSpPr>
      </xdr:nvSpPr>
      <xdr:spPr bwMode="auto">
        <a:xfrm>
          <a:off x="2114550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19</xdr:row>
      <xdr:rowOff>0</xdr:rowOff>
    </xdr:from>
    <xdr:to>
      <xdr:col>4</xdr:col>
      <xdr:colOff>333375</xdr:colOff>
      <xdr:row>20</xdr:row>
      <xdr:rowOff>47625</xdr:rowOff>
    </xdr:to>
    <xdr:sp macro="" textlink="">
      <xdr:nvSpPr>
        <xdr:cNvPr id="42014" name="Text Box 118"/>
        <xdr:cNvSpPr txBox="1">
          <a:spLocks noChangeArrowheads="1"/>
        </xdr:cNvSpPr>
      </xdr:nvSpPr>
      <xdr:spPr bwMode="auto">
        <a:xfrm>
          <a:off x="2114550" y="3152775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20</xdr:row>
      <xdr:rowOff>0</xdr:rowOff>
    </xdr:from>
    <xdr:to>
      <xdr:col>4</xdr:col>
      <xdr:colOff>333375</xdr:colOff>
      <xdr:row>21</xdr:row>
      <xdr:rowOff>47625</xdr:rowOff>
    </xdr:to>
    <xdr:sp macro="" textlink="">
      <xdr:nvSpPr>
        <xdr:cNvPr id="42015" name="Text Box 119"/>
        <xdr:cNvSpPr txBox="1">
          <a:spLocks noChangeArrowheads="1"/>
        </xdr:cNvSpPr>
      </xdr:nvSpPr>
      <xdr:spPr bwMode="auto">
        <a:xfrm>
          <a:off x="2114550" y="33147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20</xdr:row>
      <xdr:rowOff>0</xdr:rowOff>
    </xdr:from>
    <xdr:to>
      <xdr:col>4</xdr:col>
      <xdr:colOff>333375</xdr:colOff>
      <xdr:row>21</xdr:row>
      <xdr:rowOff>47625</xdr:rowOff>
    </xdr:to>
    <xdr:sp macro="" textlink="">
      <xdr:nvSpPr>
        <xdr:cNvPr id="42016" name="Text Box 120"/>
        <xdr:cNvSpPr txBox="1">
          <a:spLocks noChangeArrowheads="1"/>
        </xdr:cNvSpPr>
      </xdr:nvSpPr>
      <xdr:spPr bwMode="auto">
        <a:xfrm>
          <a:off x="2114550" y="3314700"/>
          <a:ext cx="857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42</xdr:row>
      <xdr:rowOff>161925</xdr:rowOff>
    </xdr:from>
    <xdr:to>
      <xdr:col>4</xdr:col>
      <xdr:colOff>333375</xdr:colOff>
      <xdr:row>44</xdr:row>
      <xdr:rowOff>28575</xdr:rowOff>
    </xdr:to>
    <xdr:sp macro="" textlink="">
      <xdr:nvSpPr>
        <xdr:cNvPr id="39166" name="Text Box 1"/>
        <xdr:cNvSpPr txBox="1">
          <a:spLocks noChangeArrowheads="1"/>
        </xdr:cNvSpPr>
      </xdr:nvSpPr>
      <xdr:spPr bwMode="auto">
        <a:xfrm>
          <a:off x="2133600" y="7077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42</xdr:row>
      <xdr:rowOff>161925</xdr:rowOff>
    </xdr:from>
    <xdr:to>
      <xdr:col>4</xdr:col>
      <xdr:colOff>333375</xdr:colOff>
      <xdr:row>44</xdr:row>
      <xdr:rowOff>28575</xdr:rowOff>
    </xdr:to>
    <xdr:sp macro="" textlink="">
      <xdr:nvSpPr>
        <xdr:cNvPr id="39167" name="Text Box 2"/>
        <xdr:cNvSpPr txBox="1">
          <a:spLocks noChangeArrowheads="1"/>
        </xdr:cNvSpPr>
      </xdr:nvSpPr>
      <xdr:spPr bwMode="auto">
        <a:xfrm>
          <a:off x="2133600" y="7077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44</xdr:row>
      <xdr:rowOff>0</xdr:rowOff>
    </xdr:from>
    <xdr:to>
      <xdr:col>4</xdr:col>
      <xdr:colOff>333375</xdr:colOff>
      <xdr:row>45</xdr:row>
      <xdr:rowOff>114300</xdr:rowOff>
    </xdr:to>
    <xdr:sp macro="" textlink="">
      <xdr:nvSpPr>
        <xdr:cNvPr id="39168" name="Text Box 3"/>
        <xdr:cNvSpPr txBox="1">
          <a:spLocks noChangeArrowheads="1"/>
        </xdr:cNvSpPr>
      </xdr:nvSpPr>
      <xdr:spPr bwMode="auto">
        <a:xfrm>
          <a:off x="2133600" y="7239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44</xdr:row>
      <xdr:rowOff>0</xdr:rowOff>
    </xdr:from>
    <xdr:to>
      <xdr:col>4</xdr:col>
      <xdr:colOff>333375</xdr:colOff>
      <xdr:row>45</xdr:row>
      <xdr:rowOff>114300</xdr:rowOff>
    </xdr:to>
    <xdr:sp macro="" textlink="">
      <xdr:nvSpPr>
        <xdr:cNvPr id="39169" name="Text Box 4"/>
        <xdr:cNvSpPr txBox="1">
          <a:spLocks noChangeArrowheads="1"/>
        </xdr:cNvSpPr>
      </xdr:nvSpPr>
      <xdr:spPr bwMode="auto">
        <a:xfrm>
          <a:off x="2133600" y="7239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53</xdr:row>
      <xdr:rowOff>123825</xdr:rowOff>
    </xdr:from>
    <xdr:to>
      <xdr:col>4</xdr:col>
      <xdr:colOff>333375</xdr:colOff>
      <xdr:row>54</xdr:row>
      <xdr:rowOff>161925</xdr:rowOff>
    </xdr:to>
    <xdr:sp macro="" textlink="">
      <xdr:nvSpPr>
        <xdr:cNvPr id="39170" name="Text Box 5"/>
        <xdr:cNvSpPr txBox="1">
          <a:spLocks noChangeArrowheads="1"/>
        </xdr:cNvSpPr>
      </xdr:nvSpPr>
      <xdr:spPr bwMode="auto">
        <a:xfrm>
          <a:off x="2133600" y="889635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71" name="Text Box 6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72" name="Text Box 7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73" name="Text Box 8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74" name="Text Box 9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33</xdr:row>
      <xdr:rowOff>104775</xdr:rowOff>
    </xdr:from>
    <xdr:to>
      <xdr:col>4</xdr:col>
      <xdr:colOff>333375</xdr:colOff>
      <xdr:row>35</xdr:row>
      <xdr:rowOff>66675</xdr:rowOff>
    </xdr:to>
    <xdr:sp macro="" textlink="">
      <xdr:nvSpPr>
        <xdr:cNvPr id="39175" name="Text Box 10"/>
        <xdr:cNvSpPr txBox="1">
          <a:spLocks noChangeArrowheads="1"/>
        </xdr:cNvSpPr>
      </xdr:nvSpPr>
      <xdr:spPr bwMode="auto">
        <a:xfrm>
          <a:off x="2133600" y="54864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54</xdr:row>
      <xdr:rowOff>114300</xdr:rowOff>
    </xdr:from>
    <xdr:to>
      <xdr:col>4</xdr:col>
      <xdr:colOff>333375</xdr:colOff>
      <xdr:row>55</xdr:row>
      <xdr:rowOff>142875</xdr:rowOff>
    </xdr:to>
    <xdr:sp macro="" textlink="">
      <xdr:nvSpPr>
        <xdr:cNvPr id="39176" name="Text Box 11"/>
        <xdr:cNvSpPr txBox="1">
          <a:spLocks noChangeArrowheads="1"/>
        </xdr:cNvSpPr>
      </xdr:nvSpPr>
      <xdr:spPr bwMode="auto">
        <a:xfrm>
          <a:off x="2133600" y="904875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77" name="Text Box 12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78" name="Text Box 13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79" name="Text Box 14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80" name="Text Box 15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102</xdr:row>
      <xdr:rowOff>104775</xdr:rowOff>
    </xdr:from>
    <xdr:to>
      <xdr:col>4</xdr:col>
      <xdr:colOff>323850</xdr:colOff>
      <xdr:row>103</xdr:row>
      <xdr:rowOff>104775</xdr:rowOff>
    </xdr:to>
    <xdr:sp macro="" textlink="">
      <xdr:nvSpPr>
        <xdr:cNvPr id="39181" name="Text Box 28"/>
        <xdr:cNvSpPr txBox="1">
          <a:spLocks noChangeArrowheads="1"/>
        </xdr:cNvSpPr>
      </xdr:nvSpPr>
      <xdr:spPr bwMode="auto">
        <a:xfrm>
          <a:off x="2124075" y="169640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111</xdr:row>
      <xdr:rowOff>104775</xdr:rowOff>
    </xdr:from>
    <xdr:to>
      <xdr:col>4</xdr:col>
      <xdr:colOff>323850</xdr:colOff>
      <xdr:row>112</xdr:row>
      <xdr:rowOff>133350</xdr:rowOff>
    </xdr:to>
    <xdr:sp macro="" textlink="">
      <xdr:nvSpPr>
        <xdr:cNvPr id="39182" name="Text Box 29"/>
        <xdr:cNvSpPr txBox="1">
          <a:spLocks noChangeArrowheads="1"/>
        </xdr:cNvSpPr>
      </xdr:nvSpPr>
      <xdr:spPr bwMode="auto">
        <a:xfrm>
          <a:off x="2124075" y="1861185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116</xdr:row>
      <xdr:rowOff>0</xdr:rowOff>
    </xdr:from>
    <xdr:to>
      <xdr:col>4</xdr:col>
      <xdr:colOff>323850</xdr:colOff>
      <xdr:row>117</xdr:row>
      <xdr:rowOff>38100</xdr:rowOff>
    </xdr:to>
    <xdr:sp macro="" textlink="">
      <xdr:nvSpPr>
        <xdr:cNvPr id="39183" name="Text Box 30"/>
        <xdr:cNvSpPr txBox="1">
          <a:spLocks noChangeArrowheads="1"/>
        </xdr:cNvSpPr>
      </xdr:nvSpPr>
      <xdr:spPr bwMode="auto">
        <a:xfrm>
          <a:off x="2124075" y="193167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116</xdr:row>
      <xdr:rowOff>0</xdr:rowOff>
    </xdr:from>
    <xdr:to>
      <xdr:col>4</xdr:col>
      <xdr:colOff>323850</xdr:colOff>
      <xdr:row>117</xdr:row>
      <xdr:rowOff>38100</xdr:rowOff>
    </xdr:to>
    <xdr:sp macro="" textlink="">
      <xdr:nvSpPr>
        <xdr:cNvPr id="39184" name="Text Box 31"/>
        <xdr:cNvSpPr txBox="1">
          <a:spLocks noChangeArrowheads="1"/>
        </xdr:cNvSpPr>
      </xdr:nvSpPr>
      <xdr:spPr bwMode="auto">
        <a:xfrm>
          <a:off x="2124075" y="193167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85" name="Text Box 32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86" name="Text Box 33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87" name="Text Box 34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88" name="Text Box 35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89" name="Text Box 36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90" name="Text Box 37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91" name="Text Box 38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92" name="Text Box 39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93" name="Text Box 40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94" name="Text Box 41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95" name="Text Box 42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63</xdr:row>
      <xdr:rowOff>0</xdr:rowOff>
    </xdr:from>
    <xdr:to>
      <xdr:col>4</xdr:col>
      <xdr:colOff>333375</xdr:colOff>
      <xdr:row>64</xdr:row>
      <xdr:rowOff>38100</xdr:rowOff>
    </xdr:to>
    <xdr:sp macro="" textlink="">
      <xdr:nvSpPr>
        <xdr:cNvPr id="39196" name="Text Box 43"/>
        <xdr:cNvSpPr txBox="1">
          <a:spLocks noChangeArrowheads="1"/>
        </xdr:cNvSpPr>
      </xdr:nvSpPr>
      <xdr:spPr bwMode="auto">
        <a:xfrm>
          <a:off x="2133600" y="10391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103</xdr:row>
      <xdr:rowOff>104775</xdr:rowOff>
    </xdr:from>
    <xdr:to>
      <xdr:col>4</xdr:col>
      <xdr:colOff>323850</xdr:colOff>
      <xdr:row>104</xdr:row>
      <xdr:rowOff>104775</xdr:rowOff>
    </xdr:to>
    <xdr:sp macro="" textlink="">
      <xdr:nvSpPr>
        <xdr:cNvPr id="39197" name="Text Box 44"/>
        <xdr:cNvSpPr txBox="1">
          <a:spLocks noChangeArrowheads="1"/>
        </xdr:cNvSpPr>
      </xdr:nvSpPr>
      <xdr:spPr bwMode="auto">
        <a:xfrm>
          <a:off x="2124075" y="1716405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112</xdr:row>
      <xdr:rowOff>95250</xdr:rowOff>
    </xdr:from>
    <xdr:to>
      <xdr:col>4</xdr:col>
      <xdr:colOff>323850</xdr:colOff>
      <xdr:row>113</xdr:row>
      <xdr:rowOff>123825</xdr:rowOff>
    </xdr:to>
    <xdr:sp macro="" textlink="">
      <xdr:nvSpPr>
        <xdr:cNvPr id="39198" name="Text Box 45"/>
        <xdr:cNvSpPr txBox="1">
          <a:spLocks noChangeArrowheads="1"/>
        </xdr:cNvSpPr>
      </xdr:nvSpPr>
      <xdr:spPr bwMode="auto">
        <a:xfrm>
          <a:off x="2124075" y="1876425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116</xdr:row>
      <xdr:rowOff>161925</xdr:rowOff>
    </xdr:from>
    <xdr:to>
      <xdr:col>4</xdr:col>
      <xdr:colOff>323850</xdr:colOff>
      <xdr:row>118</xdr:row>
      <xdr:rowOff>38100</xdr:rowOff>
    </xdr:to>
    <xdr:sp macro="" textlink="">
      <xdr:nvSpPr>
        <xdr:cNvPr id="39199" name="Text Box 46"/>
        <xdr:cNvSpPr txBox="1">
          <a:spLocks noChangeArrowheads="1"/>
        </xdr:cNvSpPr>
      </xdr:nvSpPr>
      <xdr:spPr bwMode="auto">
        <a:xfrm>
          <a:off x="2124075" y="194786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116</xdr:row>
      <xdr:rowOff>161925</xdr:rowOff>
    </xdr:from>
    <xdr:to>
      <xdr:col>4</xdr:col>
      <xdr:colOff>323850</xdr:colOff>
      <xdr:row>118</xdr:row>
      <xdr:rowOff>38100</xdr:rowOff>
    </xdr:to>
    <xdr:sp macro="" textlink="">
      <xdr:nvSpPr>
        <xdr:cNvPr id="39200" name="Text Box 47"/>
        <xdr:cNvSpPr txBox="1">
          <a:spLocks noChangeArrowheads="1"/>
        </xdr:cNvSpPr>
      </xdr:nvSpPr>
      <xdr:spPr bwMode="auto">
        <a:xfrm>
          <a:off x="2124075" y="194786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97</xdr:row>
      <xdr:rowOff>95250</xdr:rowOff>
    </xdr:from>
    <xdr:to>
      <xdr:col>4</xdr:col>
      <xdr:colOff>323850</xdr:colOff>
      <xdr:row>98</xdr:row>
      <xdr:rowOff>133350</xdr:rowOff>
    </xdr:to>
    <xdr:sp macro="" textlink="">
      <xdr:nvSpPr>
        <xdr:cNvPr id="39201" name="Text Box 48"/>
        <xdr:cNvSpPr txBox="1">
          <a:spLocks noChangeArrowheads="1"/>
        </xdr:cNvSpPr>
      </xdr:nvSpPr>
      <xdr:spPr bwMode="auto">
        <a:xfrm>
          <a:off x="2124075" y="161448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108</xdr:row>
      <xdr:rowOff>95250</xdr:rowOff>
    </xdr:from>
    <xdr:to>
      <xdr:col>4</xdr:col>
      <xdr:colOff>323850</xdr:colOff>
      <xdr:row>109</xdr:row>
      <xdr:rowOff>123825</xdr:rowOff>
    </xdr:to>
    <xdr:sp macro="" textlink="">
      <xdr:nvSpPr>
        <xdr:cNvPr id="39202" name="Text Box 49"/>
        <xdr:cNvSpPr txBox="1">
          <a:spLocks noChangeArrowheads="1"/>
        </xdr:cNvSpPr>
      </xdr:nvSpPr>
      <xdr:spPr bwMode="auto">
        <a:xfrm>
          <a:off x="2124075" y="1811655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115</xdr:row>
      <xdr:rowOff>0</xdr:rowOff>
    </xdr:from>
    <xdr:to>
      <xdr:col>4</xdr:col>
      <xdr:colOff>323850</xdr:colOff>
      <xdr:row>116</xdr:row>
      <xdr:rowOff>38100</xdr:rowOff>
    </xdr:to>
    <xdr:sp macro="" textlink="">
      <xdr:nvSpPr>
        <xdr:cNvPr id="39203" name="Text Box 50"/>
        <xdr:cNvSpPr txBox="1">
          <a:spLocks noChangeArrowheads="1"/>
        </xdr:cNvSpPr>
      </xdr:nvSpPr>
      <xdr:spPr bwMode="auto">
        <a:xfrm>
          <a:off x="2124075" y="19154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115</xdr:row>
      <xdr:rowOff>0</xdr:rowOff>
    </xdr:from>
    <xdr:to>
      <xdr:col>4</xdr:col>
      <xdr:colOff>323850</xdr:colOff>
      <xdr:row>116</xdr:row>
      <xdr:rowOff>38100</xdr:rowOff>
    </xdr:to>
    <xdr:sp macro="" textlink="">
      <xdr:nvSpPr>
        <xdr:cNvPr id="39204" name="Text Box 51"/>
        <xdr:cNvSpPr txBox="1">
          <a:spLocks noChangeArrowheads="1"/>
        </xdr:cNvSpPr>
      </xdr:nvSpPr>
      <xdr:spPr bwMode="auto">
        <a:xfrm>
          <a:off x="2124075" y="191547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70" name="Text Box 5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71" name="Text Box 6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72" name="Text Box 7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73" name="Text Box 8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74" name="Text Box 9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77" name="Text Box 14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78" name="Text Box 15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79" name="Text Box 16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0" name="Text Box 17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1" name="Text Box 18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3" name="Text Box 20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4" name="Text Box 21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5" name="Text Box 22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6" name="Text Box 23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7" name="Text Box 25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8" name="Text Box 26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89" name="Text Box 27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90" name="Text Box 28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39</xdr:row>
      <xdr:rowOff>0</xdr:rowOff>
    </xdr:from>
    <xdr:to>
      <xdr:col>4</xdr:col>
      <xdr:colOff>323850</xdr:colOff>
      <xdr:row>40</xdr:row>
      <xdr:rowOff>19050</xdr:rowOff>
    </xdr:to>
    <xdr:sp macro="" textlink="">
      <xdr:nvSpPr>
        <xdr:cNvPr id="41591" name="Text Box 29"/>
        <xdr:cNvSpPr txBox="1">
          <a:spLocks noChangeArrowheads="1"/>
        </xdr:cNvSpPr>
      </xdr:nvSpPr>
      <xdr:spPr bwMode="auto">
        <a:xfrm>
          <a:off x="233362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39</xdr:row>
      <xdr:rowOff>0</xdr:rowOff>
    </xdr:from>
    <xdr:to>
      <xdr:col>4</xdr:col>
      <xdr:colOff>323850</xdr:colOff>
      <xdr:row>40</xdr:row>
      <xdr:rowOff>19050</xdr:rowOff>
    </xdr:to>
    <xdr:sp macro="" textlink="">
      <xdr:nvSpPr>
        <xdr:cNvPr id="41592" name="Text Box 30"/>
        <xdr:cNvSpPr txBox="1">
          <a:spLocks noChangeArrowheads="1"/>
        </xdr:cNvSpPr>
      </xdr:nvSpPr>
      <xdr:spPr bwMode="auto">
        <a:xfrm>
          <a:off x="233362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39</xdr:row>
      <xdr:rowOff>0</xdr:rowOff>
    </xdr:from>
    <xdr:to>
      <xdr:col>4</xdr:col>
      <xdr:colOff>323850</xdr:colOff>
      <xdr:row>40</xdr:row>
      <xdr:rowOff>19050</xdr:rowOff>
    </xdr:to>
    <xdr:sp macro="" textlink="">
      <xdr:nvSpPr>
        <xdr:cNvPr id="41593" name="Text Box 31"/>
        <xdr:cNvSpPr txBox="1">
          <a:spLocks noChangeArrowheads="1"/>
        </xdr:cNvSpPr>
      </xdr:nvSpPr>
      <xdr:spPr bwMode="auto">
        <a:xfrm>
          <a:off x="233362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39</xdr:row>
      <xdr:rowOff>0</xdr:rowOff>
    </xdr:from>
    <xdr:to>
      <xdr:col>4</xdr:col>
      <xdr:colOff>323850</xdr:colOff>
      <xdr:row>40</xdr:row>
      <xdr:rowOff>19050</xdr:rowOff>
    </xdr:to>
    <xdr:sp macro="" textlink="">
      <xdr:nvSpPr>
        <xdr:cNvPr id="41594" name="Text Box 32"/>
        <xdr:cNvSpPr txBox="1">
          <a:spLocks noChangeArrowheads="1"/>
        </xdr:cNvSpPr>
      </xdr:nvSpPr>
      <xdr:spPr bwMode="auto">
        <a:xfrm>
          <a:off x="233362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39</xdr:row>
      <xdr:rowOff>0</xdr:rowOff>
    </xdr:from>
    <xdr:to>
      <xdr:col>4</xdr:col>
      <xdr:colOff>323850</xdr:colOff>
      <xdr:row>40</xdr:row>
      <xdr:rowOff>19050</xdr:rowOff>
    </xdr:to>
    <xdr:sp macro="" textlink="">
      <xdr:nvSpPr>
        <xdr:cNvPr id="41595" name="Text Box 41"/>
        <xdr:cNvSpPr txBox="1">
          <a:spLocks noChangeArrowheads="1"/>
        </xdr:cNvSpPr>
      </xdr:nvSpPr>
      <xdr:spPr bwMode="auto">
        <a:xfrm>
          <a:off x="233362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39</xdr:row>
      <xdr:rowOff>0</xdr:rowOff>
    </xdr:from>
    <xdr:to>
      <xdr:col>4</xdr:col>
      <xdr:colOff>323850</xdr:colOff>
      <xdr:row>40</xdr:row>
      <xdr:rowOff>19050</xdr:rowOff>
    </xdr:to>
    <xdr:sp macro="" textlink="">
      <xdr:nvSpPr>
        <xdr:cNvPr id="41596" name="Text Box 42"/>
        <xdr:cNvSpPr txBox="1">
          <a:spLocks noChangeArrowheads="1"/>
        </xdr:cNvSpPr>
      </xdr:nvSpPr>
      <xdr:spPr bwMode="auto">
        <a:xfrm>
          <a:off x="233362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39</xdr:row>
      <xdr:rowOff>0</xdr:rowOff>
    </xdr:from>
    <xdr:to>
      <xdr:col>4</xdr:col>
      <xdr:colOff>323850</xdr:colOff>
      <xdr:row>40</xdr:row>
      <xdr:rowOff>19050</xdr:rowOff>
    </xdr:to>
    <xdr:sp macro="" textlink="">
      <xdr:nvSpPr>
        <xdr:cNvPr id="41597" name="Text Box 43"/>
        <xdr:cNvSpPr txBox="1">
          <a:spLocks noChangeArrowheads="1"/>
        </xdr:cNvSpPr>
      </xdr:nvSpPr>
      <xdr:spPr bwMode="auto">
        <a:xfrm>
          <a:off x="233362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39</xdr:row>
      <xdr:rowOff>0</xdr:rowOff>
    </xdr:from>
    <xdr:to>
      <xdr:col>4</xdr:col>
      <xdr:colOff>323850</xdr:colOff>
      <xdr:row>40</xdr:row>
      <xdr:rowOff>19050</xdr:rowOff>
    </xdr:to>
    <xdr:sp macro="" textlink="">
      <xdr:nvSpPr>
        <xdr:cNvPr id="41598" name="Text Box 44"/>
        <xdr:cNvSpPr txBox="1">
          <a:spLocks noChangeArrowheads="1"/>
        </xdr:cNvSpPr>
      </xdr:nvSpPr>
      <xdr:spPr bwMode="auto">
        <a:xfrm>
          <a:off x="233362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599" name="Text Box 45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39</xdr:row>
      <xdr:rowOff>0</xdr:rowOff>
    </xdr:from>
    <xdr:to>
      <xdr:col>4</xdr:col>
      <xdr:colOff>381000</xdr:colOff>
      <xdr:row>39</xdr:row>
      <xdr:rowOff>57150</xdr:rowOff>
    </xdr:to>
    <xdr:sp macro="" textlink="">
      <xdr:nvSpPr>
        <xdr:cNvPr id="41600" name="Text Box 1358"/>
        <xdr:cNvSpPr txBox="1">
          <a:spLocks noChangeArrowheads="1"/>
        </xdr:cNvSpPr>
      </xdr:nvSpPr>
      <xdr:spPr bwMode="auto">
        <a:xfrm>
          <a:off x="2390775" y="18288000"/>
          <a:ext cx="762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39</xdr:row>
      <xdr:rowOff>0</xdr:rowOff>
    </xdr:from>
    <xdr:to>
      <xdr:col>4</xdr:col>
      <xdr:colOff>381000</xdr:colOff>
      <xdr:row>39</xdr:row>
      <xdr:rowOff>57150</xdr:rowOff>
    </xdr:to>
    <xdr:sp macro="" textlink="">
      <xdr:nvSpPr>
        <xdr:cNvPr id="41601" name="Text Box 1359"/>
        <xdr:cNvSpPr txBox="1">
          <a:spLocks noChangeArrowheads="1"/>
        </xdr:cNvSpPr>
      </xdr:nvSpPr>
      <xdr:spPr bwMode="auto">
        <a:xfrm>
          <a:off x="2390775" y="18288000"/>
          <a:ext cx="762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6</xdr:row>
      <xdr:rowOff>552450</xdr:rowOff>
    </xdr:to>
    <xdr:sp macro="" textlink="" fLocksText="0">
      <xdr:nvSpPr>
        <xdr:cNvPr id="5157" name="TextBox 39"/>
        <xdr:cNvSpPr txBox="1">
          <a:spLocks noChangeArrowheads="1"/>
        </xdr:cNvSpPr>
      </xdr:nvSpPr>
      <xdr:spPr bwMode="auto">
        <a:xfrm>
          <a:off x="590550" y="0"/>
          <a:ext cx="7524750" cy="19145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ru-RU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  <a:r>
            <a:rPr lang="ru-RU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СтройКомпания ДЕНИКО </a:t>
          </a:r>
          <a:r>
            <a:rPr lang="ru-RU" sz="9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ИП Монахов Д.А. 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тел.: (8652) 494-022  E-mail: sksg26@mail.ru WWW.ДЕНИКО.РФ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г. Пятигорск, ул. Беговая, 86; г. Нальчик, ул. Т. Идарова, 86; г. Владикавказ, ул. Ставропольская, 20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г. Ставрополь, пр. Юности, 11 </a:t>
          </a:r>
        </a:p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ИНН 262300078615 КПП 0, ОГРН 305263511901032</a:t>
          </a:r>
        </a:p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Р/сч. 40802810900000001251</a:t>
          </a:r>
        </a:p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Банк ОАО "Ставропольпромстройбанк", г. Ставрополь</a:t>
          </a:r>
        </a:p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БИК 040702760 , К/сч. 30101810500000000760</a:t>
          </a:r>
        </a:p>
      </xdr:txBody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04" name="Text Box 1363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05" name="Text Box 1364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06" name="Text Box 1365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07" name="Text Box 1366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08" name="Text Box 1367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09" name="Text Box 1368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10" name="Text Box 1369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39</xdr:row>
      <xdr:rowOff>28575</xdr:rowOff>
    </xdr:to>
    <xdr:sp macro="" textlink="">
      <xdr:nvSpPr>
        <xdr:cNvPr id="41611" name="Text Box 10"/>
        <xdr:cNvSpPr txBox="1">
          <a:spLocks noChangeArrowheads="1"/>
        </xdr:cNvSpPr>
      </xdr:nvSpPr>
      <xdr:spPr bwMode="auto">
        <a:xfrm>
          <a:off x="2343150" y="17745075"/>
          <a:ext cx="7620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39</xdr:row>
      <xdr:rowOff>28575</xdr:rowOff>
    </xdr:to>
    <xdr:sp macro="" textlink="">
      <xdr:nvSpPr>
        <xdr:cNvPr id="41612" name="Text Box 11"/>
        <xdr:cNvSpPr txBox="1">
          <a:spLocks noChangeArrowheads="1"/>
        </xdr:cNvSpPr>
      </xdr:nvSpPr>
      <xdr:spPr bwMode="auto">
        <a:xfrm>
          <a:off x="2343150" y="17745075"/>
          <a:ext cx="7620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13" name="Text Box 6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14" name="Text Box 7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15" name="Text Box 8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16" name="Text Box 9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17" name="Text Box 15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18" name="Text Box 16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19" name="Text Box 17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20" name="Text Box 18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21" name="Text Box 21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22" name="Text Box 22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23" name="Text Box 23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24" name="Text Box 25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25" name="Text Box 26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26" name="Text Box 27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27" name="Text Box 28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40</xdr:row>
      <xdr:rowOff>0</xdr:rowOff>
    </xdr:from>
    <xdr:to>
      <xdr:col>4</xdr:col>
      <xdr:colOff>323850</xdr:colOff>
      <xdr:row>41</xdr:row>
      <xdr:rowOff>19050</xdr:rowOff>
    </xdr:to>
    <xdr:sp macro="" textlink="">
      <xdr:nvSpPr>
        <xdr:cNvPr id="41628" name="Text Box 29"/>
        <xdr:cNvSpPr txBox="1">
          <a:spLocks noChangeArrowheads="1"/>
        </xdr:cNvSpPr>
      </xdr:nvSpPr>
      <xdr:spPr bwMode="auto">
        <a:xfrm>
          <a:off x="2333625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40</xdr:row>
      <xdr:rowOff>0</xdr:rowOff>
    </xdr:from>
    <xdr:to>
      <xdr:col>4</xdr:col>
      <xdr:colOff>323850</xdr:colOff>
      <xdr:row>41</xdr:row>
      <xdr:rowOff>19050</xdr:rowOff>
    </xdr:to>
    <xdr:sp macro="" textlink="">
      <xdr:nvSpPr>
        <xdr:cNvPr id="41629" name="Text Box 30"/>
        <xdr:cNvSpPr txBox="1">
          <a:spLocks noChangeArrowheads="1"/>
        </xdr:cNvSpPr>
      </xdr:nvSpPr>
      <xdr:spPr bwMode="auto">
        <a:xfrm>
          <a:off x="2333625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40</xdr:row>
      <xdr:rowOff>0</xdr:rowOff>
    </xdr:from>
    <xdr:to>
      <xdr:col>4</xdr:col>
      <xdr:colOff>323850</xdr:colOff>
      <xdr:row>41</xdr:row>
      <xdr:rowOff>19050</xdr:rowOff>
    </xdr:to>
    <xdr:sp macro="" textlink="">
      <xdr:nvSpPr>
        <xdr:cNvPr id="41630" name="Text Box 31"/>
        <xdr:cNvSpPr txBox="1">
          <a:spLocks noChangeArrowheads="1"/>
        </xdr:cNvSpPr>
      </xdr:nvSpPr>
      <xdr:spPr bwMode="auto">
        <a:xfrm>
          <a:off x="2333625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40</xdr:row>
      <xdr:rowOff>0</xdr:rowOff>
    </xdr:from>
    <xdr:to>
      <xdr:col>4</xdr:col>
      <xdr:colOff>323850</xdr:colOff>
      <xdr:row>41</xdr:row>
      <xdr:rowOff>19050</xdr:rowOff>
    </xdr:to>
    <xdr:sp macro="" textlink="">
      <xdr:nvSpPr>
        <xdr:cNvPr id="41631" name="Text Box 32"/>
        <xdr:cNvSpPr txBox="1">
          <a:spLocks noChangeArrowheads="1"/>
        </xdr:cNvSpPr>
      </xdr:nvSpPr>
      <xdr:spPr bwMode="auto">
        <a:xfrm>
          <a:off x="2333625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40</xdr:row>
      <xdr:rowOff>0</xdr:rowOff>
    </xdr:from>
    <xdr:to>
      <xdr:col>4</xdr:col>
      <xdr:colOff>323850</xdr:colOff>
      <xdr:row>41</xdr:row>
      <xdr:rowOff>19050</xdr:rowOff>
    </xdr:to>
    <xdr:sp macro="" textlink="">
      <xdr:nvSpPr>
        <xdr:cNvPr id="41632" name="Text Box 41"/>
        <xdr:cNvSpPr txBox="1">
          <a:spLocks noChangeArrowheads="1"/>
        </xdr:cNvSpPr>
      </xdr:nvSpPr>
      <xdr:spPr bwMode="auto">
        <a:xfrm>
          <a:off x="2333625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40</xdr:row>
      <xdr:rowOff>0</xdr:rowOff>
    </xdr:from>
    <xdr:to>
      <xdr:col>4</xdr:col>
      <xdr:colOff>323850</xdr:colOff>
      <xdr:row>41</xdr:row>
      <xdr:rowOff>19050</xdr:rowOff>
    </xdr:to>
    <xdr:sp macro="" textlink="">
      <xdr:nvSpPr>
        <xdr:cNvPr id="41633" name="Text Box 42"/>
        <xdr:cNvSpPr txBox="1">
          <a:spLocks noChangeArrowheads="1"/>
        </xdr:cNvSpPr>
      </xdr:nvSpPr>
      <xdr:spPr bwMode="auto">
        <a:xfrm>
          <a:off x="2333625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40</xdr:row>
      <xdr:rowOff>0</xdr:rowOff>
    </xdr:from>
    <xdr:to>
      <xdr:col>4</xdr:col>
      <xdr:colOff>323850</xdr:colOff>
      <xdr:row>41</xdr:row>
      <xdr:rowOff>19050</xdr:rowOff>
    </xdr:to>
    <xdr:sp macro="" textlink="">
      <xdr:nvSpPr>
        <xdr:cNvPr id="41634" name="Text Box 43"/>
        <xdr:cNvSpPr txBox="1">
          <a:spLocks noChangeArrowheads="1"/>
        </xdr:cNvSpPr>
      </xdr:nvSpPr>
      <xdr:spPr bwMode="auto">
        <a:xfrm>
          <a:off x="2333625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40</xdr:row>
      <xdr:rowOff>0</xdr:rowOff>
    </xdr:from>
    <xdr:to>
      <xdr:col>4</xdr:col>
      <xdr:colOff>323850</xdr:colOff>
      <xdr:row>41</xdr:row>
      <xdr:rowOff>19050</xdr:rowOff>
    </xdr:to>
    <xdr:sp macro="" textlink="">
      <xdr:nvSpPr>
        <xdr:cNvPr id="41635" name="Text Box 44"/>
        <xdr:cNvSpPr txBox="1">
          <a:spLocks noChangeArrowheads="1"/>
        </xdr:cNvSpPr>
      </xdr:nvSpPr>
      <xdr:spPr bwMode="auto">
        <a:xfrm>
          <a:off x="2333625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40</xdr:row>
      <xdr:rowOff>0</xdr:rowOff>
    </xdr:from>
    <xdr:to>
      <xdr:col>4</xdr:col>
      <xdr:colOff>381000</xdr:colOff>
      <xdr:row>40</xdr:row>
      <xdr:rowOff>57150</xdr:rowOff>
    </xdr:to>
    <xdr:sp macro="" textlink="">
      <xdr:nvSpPr>
        <xdr:cNvPr id="41636" name="Text Box 1395"/>
        <xdr:cNvSpPr txBox="1">
          <a:spLocks noChangeArrowheads="1"/>
        </xdr:cNvSpPr>
      </xdr:nvSpPr>
      <xdr:spPr bwMode="auto">
        <a:xfrm>
          <a:off x="2390775" y="18459450"/>
          <a:ext cx="762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40</xdr:row>
      <xdr:rowOff>0</xdr:rowOff>
    </xdr:from>
    <xdr:to>
      <xdr:col>4</xdr:col>
      <xdr:colOff>381000</xdr:colOff>
      <xdr:row>40</xdr:row>
      <xdr:rowOff>57150</xdr:rowOff>
    </xdr:to>
    <xdr:sp macro="" textlink="">
      <xdr:nvSpPr>
        <xdr:cNvPr id="41637" name="Text Box 1396"/>
        <xdr:cNvSpPr txBox="1">
          <a:spLocks noChangeArrowheads="1"/>
        </xdr:cNvSpPr>
      </xdr:nvSpPr>
      <xdr:spPr bwMode="auto">
        <a:xfrm>
          <a:off x="2390775" y="18459450"/>
          <a:ext cx="762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38" name="Text Box 1397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39" name="Text Box 1398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40" name="Text Box 1399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41" name="Text Box 1400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42" name="Text Box 1401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43" name="Text Box 1402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19050</xdr:rowOff>
    </xdr:to>
    <xdr:sp macro="" textlink="">
      <xdr:nvSpPr>
        <xdr:cNvPr id="41644" name="Text Box 1403"/>
        <xdr:cNvSpPr txBox="1">
          <a:spLocks noChangeArrowheads="1"/>
        </xdr:cNvSpPr>
      </xdr:nvSpPr>
      <xdr:spPr bwMode="auto">
        <a:xfrm>
          <a:off x="2343150" y="184594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47625</xdr:rowOff>
    </xdr:from>
    <xdr:to>
      <xdr:col>11</xdr:col>
      <xdr:colOff>0</xdr:colOff>
      <xdr:row>6</xdr:row>
      <xdr:rowOff>542925</xdr:rowOff>
    </xdr:to>
    <xdr:sp macro="" textlink="" fLocksText="0">
      <xdr:nvSpPr>
        <xdr:cNvPr id="5199" name="TextBox 12"/>
        <xdr:cNvSpPr txBox="1">
          <a:spLocks noChangeArrowheads="1"/>
        </xdr:cNvSpPr>
      </xdr:nvSpPr>
      <xdr:spPr bwMode="auto">
        <a:xfrm>
          <a:off x="0" y="47625"/>
          <a:ext cx="8115300" cy="18573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endParaRPr lang="ru-RU" sz="1100" b="1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ru-RU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  <a:r>
            <a:rPr lang="ru-RU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Строй Компания  "ДЕНИКО"  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г. Ставрополь, пр. Юности, 11 тел.: (8652) 494-022  E-mail: sksg26@mail.ru  WWW.ДЕНИКО.РФ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г. Пятигорск, Бештаугорское шоссе, тел (903) 440-22-44; 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г. Нальчик, ул. Т.Идарова, 86 тел (928) 718-88-26; 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г. Владикавказ,ул. Ставропольская, 20 тел (962) 449-40-22</a:t>
          </a:r>
        </a:p>
        <a:p>
          <a:pPr algn="ctr" rtl="0">
            <a:defRPr sz="1000"/>
          </a:pPr>
          <a:r>
            <a:rPr lang="ru-RU" sz="800" b="1" i="1" u="none" strike="noStrike" baseline="0">
              <a:solidFill>
                <a:srgbClr val="000000"/>
              </a:solidFill>
              <a:latin typeface="Calibri"/>
              <a:cs typeface="Calibri"/>
            </a:rPr>
            <a:t>ИП Монахов Д.А. </a:t>
          </a:r>
          <a:r>
            <a:rPr lang="ru-RU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ИНН 262300078615 КПП 0 ОГРН 305263511901032</a:t>
          </a:r>
        </a:p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Р/сч. 40802810900000001251</a:t>
          </a:r>
        </a:p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Банк ОАО "Ставропольпромстройбанк", г. Ставрополь</a:t>
          </a:r>
        </a:p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БИК 040702760 К/сч. 30101810500000000760</a:t>
          </a:r>
        </a:p>
      </xdr:txBody>
    </xdr:sp>
    <xdr:clientData/>
  </xdr:twoCellAnchor>
  <xdr:twoCellAnchor>
    <xdr:from>
      <xdr:col>7</xdr:col>
      <xdr:colOff>133350</xdr:colOff>
      <xdr:row>0</xdr:row>
      <xdr:rowOff>28575</xdr:rowOff>
    </xdr:from>
    <xdr:to>
      <xdr:col>11</xdr:col>
      <xdr:colOff>142875</xdr:colOff>
      <xdr:row>0</xdr:row>
      <xdr:rowOff>485775</xdr:rowOff>
    </xdr:to>
    <xdr:pic>
      <xdr:nvPicPr>
        <xdr:cNvPr id="41646" name="Picture 14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28575"/>
          <a:ext cx="320040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304800</xdr:colOff>
      <xdr:row>39</xdr:row>
      <xdr:rowOff>0</xdr:rowOff>
    </xdr:from>
    <xdr:to>
      <xdr:col>4</xdr:col>
      <xdr:colOff>381000</xdr:colOff>
      <xdr:row>40</xdr:row>
      <xdr:rowOff>19050</xdr:rowOff>
    </xdr:to>
    <xdr:sp macro="" textlink="">
      <xdr:nvSpPr>
        <xdr:cNvPr id="41647" name="Text Box 5"/>
        <xdr:cNvSpPr txBox="1">
          <a:spLocks noChangeArrowheads="1"/>
        </xdr:cNvSpPr>
      </xdr:nvSpPr>
      <xdr:spPr bwMode="auto">
        <a:xfrm>
          <a:off x="239077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39</xdr:row>
      <xdr:rowOff>0</xdr:rowOff>
    </xdr:from>
    <xdr:to>
      <xdr:col>4</xdr:col>
      <xdr:colOff>381000</xdr:colOff>
      <xdr:row>40</xdr:row>
      <xdr:rowOff>19050</xdr:rowOff>
    </xdr:to>
    <xdr:sp macro="" textlink="">
      <xdr:nvSpPr>
        <xdr:cNvPr id="41648" name="Text Box 5"/>
        <xdr:cNvSpPr txBox="1">
          <a:spLocks noChangeArrowheads="1"/>
        </xdr:cNvSpPr>
      </xdr:nvSpPr>
      <xdr:spPr bwMode="auto">
        <a:xfrm>
          <a:off x="2390775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114300</xdr:rowOff>
    </xdr:to>
    <xdr:sp macro="" textlink="">
      <xdr:nvSpPr>
        <xdr:cNvPr id="41649" name="Text Box 12"/>
        <xdr:cNvSpPr txBox="1">
          <a:spLocks noChangeArrowheads="1"/>
        </xdr:cNvSpPr>
      </xdr:nvSpPr>
      <xdr:spPr bwMode="auto">
        <a:xfrm>
          <a:off x="2343150" y="182880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114300</xdr:rowOff>
    </xdr:to>
    <xdr:sp macro="" textlink="">
      <xdr:nvSpPr>
        <xdr:cNvPr id="41650" name="Text Box 13"/>
        <xdr:cNvSpPr txBox="1">
          <a:spLocks noChangeArrowheads="1"/>
        </xdr:cNvSpPr>
      </xdr:nvSpPr>
      <xdr:spPr bwMode="auto">
        <a:xfrm>
          <a:off x="2343150" y="182880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51" name="Text Box 10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52" name="Text Box 11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53" name="Text Box 14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39</xdr:row>
      <xdr:rowOff>0</xdr:rowOff>
    </xdr:from>
    <xdr:to>
      <xdr:col>4</xdr:col>
      <xdr:colOff>333375</xdr:colOff>
      <xdr:row>40</xdr:row>
      <xdr:rowOff>19050</xdr:rowOff>
    </xdr:to>
    <xdr:sp macro="" textlink="">
      <xdr:nvSpPr>
        <xdr:cNvPr id="41654" name="Text Box 45"/>
        <xdr:cNvSpPr txBox="1">
          <a:spLocks noChangeArrowheads="1"/>
        </xdr:cNvSpPr>
      </xdr:nvSpPr>
      <xdr:spPr bwMode="auto">
        <a:xfrm>
          <a:off x="2343150" y="182880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1" name="Text Box 6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2" name="Text Box 7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3" name="Text Box 8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4" name="Text Box 9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5" name="Text Box 15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6" name="Text Box 16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7" name="Text Box 17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8" name="Text Box 18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79" name="Text Box 21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80" name="Text Box 22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81" name="Text Box 23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82" name="Text Box 25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83" name="Text Box 26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84" name="Text Box 27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85" name="Text Box 28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323850</xdr:colOff>
      <xdr:row>43</xdr:row>
      <xdr:rowOff>0</xdr:rowOff>
    </xdr:to>
    <xdr:sp macro="" textlink="">
      <xdr:nvSpPr>
        <xdr:cNvPr id="41686" name="Text Box 29"/>
        <xdr:cNvSpPr txBox="1">
          <a:spLocks noChangeArrowheads="1"/>
        </xdr:cNvSpPr>
      </xdr:nvSpPr>
      <xdr:spPr bwMode="auto">
        <a:xfrm>
          <a:off x="233362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323850</xdr:colOff>
      <xdr:row>43</xdr:row>
      <xdr:rowOff>0</xdr:rowOff>
    </xdr:to>
    <xdr:sp macro="" textlink="">
      <xdr:nvSpPr>
        <xdr:cNvPr id="41687" name="Text Box 30"/>
        <xdr:cNvSpPr txBox="1">
          <a:spLocks noChangeArrowheads="1"/>
        </xdr:cNvSpPr>
      </xdr:nvSpPr>
      <xdr:spPr bwMode="auto">
        <a:xfrm>
          <a:off x="233362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323850</xdr:colOff>
      <xdr:row>43</xdr:row>
      <xdr:rowOff>0</xdr:rowOff>
    </xdr:to>
    <xdr:sp macro="" textlink="">
      <xdr:nvSpPr>
        <xdr:cNvPr id="41688" name="Text Box 31"/>
        <xdr:cNvSpPr txBox="1">
          <a:spLocks noChangeArrowheads="1"/>
        </xdr:cNvSpPr>
      </xdr:nvSpPr>
      <xdr:spPr bwMode="auto">
        <a:xfrm>
          <a:off x="233362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323850</xdr:colOff>
      <xdr:row>43</xdr:row>
      <xdr:rowOff>0</xdr:rowOff>
    </xdr:to>
    <xdr:sp macro="" textlink="">
      <xdr:nvSpPr>
        <xdr:cNvPr id="41689" name="Text Box 32"/>
        <xdr:cNvSpPr txBox="1">
          <a:spLocks noChangeArrowheads="1"/>
        </xdr:cNvSpPr>
      </xdr:nvSpPr>
      <xdr:spPr bwMode="auto">
        <a:xfrm>
          <a:off x="233362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323850</xdr:colOff>
      <xdr:row>43</xdr:row>
      <xdr:rowOff>0</xdr:rowOff>
    </xdr:to>
    <xdr:sp macro="" textlink="">
      <xdr:nvSpPr>
        <xdr:cNvPr id="41690" name="Text Box 41"/>
        <xdr:cNvSpPr txBox="1">
          <a:spLocks noChangeArrowheads="1"/>
        </xdr:cNvSpPr>
      </xdr:nvSpPr>
      <xdr:spPr bwMode="auto">
        <a:xfrm>
          <a:off x="233362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323850</xdr:colOff>
      <xdr:row>43</xdr:row>
      <xdr:rowOff>0</xdr:rowOff>
    </xdr:to>
    <xdr:sp macro="" textlink="">
      <xdr:nvSpPr>
        <xdr:cNvPr id="41691" name="Text Box 42"/>
        <xdr:cNvSpPr txBox="1">
          <a:spLocks noChangeArrowheads="1"/>
        </xdr:cNvSpPr>
      </xdr:nvSpPr>
      <xdr:spPr bwMode="auto">
        <a:xfrm>
          <a:off x="233362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323850</xdr:colOff>
      <xdr:row>43</xdr:row>
      <xdr:rowOff>0</xdr:rowOff>
    </xdr:to>
    <xdr:sp macro="" textlink="">
      <xdr:nvSpPr>
        <xdr:cNvPr id="41692" name="Text Box 43"/>
        <xdr:cNvSpPr txBox="1">
          <a:spLocks noChangeArrowheads="1"/>
        </xdr:cNvSpPr>
      </xdr:nvSpPr>
      <xdr:spPr bwMode="auto">
        <a:xfrm>
          <a:off x="233362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0</xdr:rowOff>
    </xdr:from>
    <xdr:to>
      <xdr:col>4</xdr:col>
      <xdr:colOff>323850</xdr:colOff>
      <xdr:row>43</xdr:row>
      <xdr:rowOff>0</xdr:rowOff>
    </xdr:to>
    <xdr:sp macro="" textlink="">
      <xdr:nvSpPr>
        <xdr:cNvPr id="41693" name="Text Box 44"/>
        <xdr:cNvSpPr txBox="1">
          <a:spLocks noChangeArrowheads="1"/>
        </xdr:cNvSpPr>
      </xdr:nvSpPr>
      <xdr:spPr bwMode="auto">
        <a:xfrm>
          <a:off x="233362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0</xdr:rowOff>
    </xdr:from>
    <xdr:to>
      <xdr:col>4</xdr:col>
      <xdr:colOff>381000</xdr:colOff>
      <xdr:row>43</xdr:row>
      <xdr:rowOff>0</xdr:rowOff>
    </xdr:to>
    <xdr:sp macro="" textlink="">
      <xdr:nvSpPr>
        <xdr:cNvPr id="41694" name="Text Box 1395"/>
        <xdr:cNvSpPr txBox="1">
          <a:spLocks noChangeArrowheads="1"/>
        </xdr:cNvSpPr>
      </xdr:nvSpPr>
      <xdr:spPr bwMode="auto">
        <a:xfrm>
          <a:off x="239077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0</xdr:rowOff>
    </xdr:from>
    <xdr:to>
      <xdr:col>4</xdr:col>
      <xdr:colOff>381000</xdr:colOff>
      <xdr:row>43</xdr:row>
      <xdr:rowOff>0</xdr:rowOff>
    </xdr:to>
    <xdr:sp macro="" textlink="">
      <xdr:nvSpPr>
        <xdr:cNvPr id="41695" name="Text Box 1396"/>
        <xdr:cNvSpPr txBox="1">
          <a:spLocks noChangeArrowheads="1"/>
        </xdr:cNvSpPr>
      </xdr:nvSpPr>
      <xdr:spPr bwMode="auto">
        <a:xfrm>
          <a:off x="2390775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96" name="Text Box 1397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97" name="Text Box 1398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98" name="Text Box 1399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699" name="Text Box 1400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700" name="Text Box 1401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701" name="Text Box 1402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702" name="Text Box 1403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703" name="Text Box 12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43</xdr:row>
      <xdr:rowOff>0</xdr:rowOff>
    </xdr:from>
    <xdr:to>
      <xdr:col>4</xdr:col>
      <xdr:colOff>333375</xdr:colOff>
      <xdr:row>43</xdr:row>
      <xdr:rowOff>0</xdr:rowOff>
    </xdr:to>
    <xdr:sp macro="" textlink="">
      <xdr:nvSpPr>
        <xdr:cNvPr id="41704" name="Text Box 13"/>
        <xdr:cNvSpPr txBox="1">
          <a:spLocks noChangeArrowheads="1"/>
        </xdr:cNvSpPr>
      </xdr:nvSpPr>
      <xdr:spPr bwMode="auto">
        <a:xfrm>
          <a:off x="2343150" y="18973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05" name="Text Box 6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06" name="Text Box 7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07" name="Text Box 8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08" name="Text Box 9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09" name="Text Box 15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0" name="Text Box 16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1" name="Text Box 17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2" name="Text Box 18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3" name="Text Box 21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4" name="Text Box 22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5" name="Text Box 23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6" name="Text Box 25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7" name="Text Box 26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8" name="Text Box 27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19" name="Text Box 28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323850</xdr:colOff>
      <xdr:row>42</xdr:row>
      <xdr:rowOff>85725</xdr:rowOff>
    </xdr:to>
    <xdr:sp macro="" textlink="">
      <xdr:nvSpPr>
        <xdr:cNvPr id="41720" name="Text Box 29"/>
        <xdr:cNvSpPr txBox="1">
          <a:spLocks noChangeArrowheads="1"/>
        </xdr:cNvSpPr>
      </xdr:nvSpPr>
      <xdr:spPr bwMode="auto">
        <a:xfrm>
          <a:off x="2333625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323850</xdr:colOff>
      <xdr:row>42</xdr:row>
      <xdr:rowOff>85725</xdr:rowOff>
    </xdr:to>
    <xdr:sp macro="" textlink="">
      <xdr:nvSpPr>
        <xdr:cNvPr id="41721" name="Text Box 30"/>
        <xdr:cNvSpPr txBox="1">
          <a:spLocks noChangeArrowheads="1"/>
        </xdr:cNvSpPr>
      </xdr:nvSpPr>
      <xdr:spPr bwMode="auto">
        <a:xfrm>
          <a:off x="2333625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323850</xdr:colOff>
      <xdr:row>42</xdr:row>
      <xdr:rowOff>85725</xdr:rowOff>
    </xdr:to>
    <xdr:sp macro="" textlink="">
      <xdr:nvSpPr>
        <xdr:cNvPr id="41722" name="Text Box 31"/>
        <xdr:cNvSpPr txBox="1">
          <a:spLocks noChangeArrowheads="1"/>
        </xdr:cNvSpPr>
      </xdr:nvSpPr>
      <xdr:spPr bwMode="auto">
        <a:xfrm>
          <a:off x="2333625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323850</xdr:colOff>
      <xdr:row>42</xdr:row>
      <xdr:rowOff>85725</xdr:rowOff>
    </xdr:to>
    <xdr:sp macro="" textlink="">
      <xdr:nvSpPr>
        <xdr:cNvPr id="41723" name="Text Box 32"/>
        <xdr:cNvSpPr txBox="1">
          <a:spLocks noChangeArrowheads="1"/>
        </xdr:cNvSpPr>
      </xdr:nvSpPr>
      <xdr:spPr bwMode="auto">
        <a:xfrm>
          <a:off x="2333625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323850</xdr:colOff>
      <xdr:row>42</xdr:row>
      <xdr:rowOff>85725</xdr:rowOff>
    </xdr:to>
    <xdr:sp macro="" textlink="">
      <xdr:nvSpPr>
        <xdr:cNvPr id="41724" name="Text Box 41"/>
        <xdr:cNvSpPr txBox="1">
          <a:spLocks noChangeArrowheads="1"/>
        </xdr:cNvSpPr>
      </xdr:nvSpPr>
      <xdr:spPr bwMode="auto">
        <a:xfrm>
          <a:off x="2333625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323850</xdr:colOff>
      <xdr:row>42</xdr:row>
      <xdr:rowOff>85725</xdr:rowOff>
    </xdr:to>
    <xdr:sp macro="" textlink="">
      <xdr:nvSpPr>
        <xdr:cNvPr id="41725" name="Text Box 42"/>
        <xdr:cNvSpPr txBox="1">
          <a:spLocks noChangeArrowheads="1"/>
        </xdr:cNvSpPr>
      </xdr:nvSpPr>
      <xdr:spPr bwMode="auto">
        <a:xfrm>
          <a:off x="2333625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323850</xdr:colOff>
      <xdr:row>42</xdr:row>
      <xdr:rowOff>85725</xdr:rowOff>
    </xdr:to>
    <xdr:sp macro="" textlink="">
      <xdr:nvSpPr>
        <xdr:cNvPr id="41726" name="Text Box 43"/>
        <xdr:cNvSpPr txBox="1">
          <a:spLocks noChangeArrowheads="1"/>
        </xdr:cNvSpPr>
      </xdr:nvSpPr>
      <xdr:spPr bwMode="auto">
        <a:xfrm>
          <a:off x="2333625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41</xdr:row>
      <xdr:rowOff>0</xdr:rowOff>
    </xdr:from>
    <xdr:to>
      <xdr:col>4</xdr:col>
      <xdr:colOff>323850</xdr:colOff>
      <xdr:row>42</xdr:row>
      <xdr:rowOff>85725</xdr:rowOff>
    </xdr:to>
    <xdr:sp macro="" textlink="">
      <xdr:nvSpPr>
        <xdr:cNvPr id="41727" name="Text Box 44"/>
        <xdr:cNvSpPr txBox="1">
          <a:spLocks noChangeArrowheads="1"/>
        </xdr:cNvSpPr>
      </xdr:nvSpPr>
      <xdr:spPr bwMode="auto">
        <a:xfrm>
          <a:off x="2333625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41</xdr:row>
      <xdr:rowOff>0</xdr:rowOff>
    </xdr:from>
    <xdr:to>
      <xdr:col>4</xdr:col>
      <xdr:colOff>381000</xdr:colOff>
      <xdr:row>41</xdr:row>
      <xdr:rowOff>57150</xdr:rowOff>
    </xdr:to>
    <xdr:sp macro="" textlink="">
      <xdr:nvSpPr>
        <xdr:cNvPr id="41728" name="Text Box 1395"/>
        <xdr:cNvSpPr txBox="1">
          <a:spLocks noChangeArrowheads="1"/>
        </xdr:cNvSpPr>
      </xdr:nvSpPr>
      <xdr:spPr bwMode="auto">
        <a:xfrm>
          <a:off x="2390775" y="18659475"/>
          <a:ext cx="762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41</xdr:row>
      <xdr:rowOff>0</xdr:rowOff>
    </xdr:from>
    <xdr:to>
      <xdr:col>4</xdr:col>
      <xdr:colOff>381000</xdr:colOff>
      <xdr:row>41</xdr:row>
      <xdr:rowOff>57150</xdr:rowOff>
    </xdr:to>
    <xdr:sp macro="" textlink="">
      <xdr:nvSpPr>
        <xdr:cNvPr id="41729" name="Text Box 1396"/>
        <xdr:cNvSpPr txBox="1">
          <a:spLocks noChangeArrowheads="1"/>
        </xdr:cNvSpPr>
      </xdr:nvSpPr>
      <xdr:spPr bwMode="auto">
        <a:xfrm>
          <a:off x="2390775" y="18659475"/>
          <a:ext cx="762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30" name="Text Box 1397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31" name="Text Box 1398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32" name="Text Box 1399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33" name="Text Box 1400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34" name="Text Box 1401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35" name="Text Box 1402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41</xdr:row>
      <xdr:rowOff>0</xdr:rowOff>
    </xdr:from>
    <xdr:to>
      <xdr:col>4</xdr:col>
      <xdr:colOff>333375</xdr:colOff>
      <xdr:row>42</xdr:row>
      <xdr:rowOff>85725</xdr:rowOff>
    </xdr:to>
    <xdr:sp macro="" textlink="">
      <xdr:nvSpPr>
        <xdr:cNvPr id="41736" name="Text Box 1403"/>
        <xdr:cNvSpPr txBox="1">
          <a:spLocks noChangeArrowheads="1"/>
        </xdr:cNvSpPr>
      </xdr:nvSpPr>
      <xdr:spPr bwMode="auto">
        <a:xfrm>
          <a:off x="2343150" y="18659475"/>
          <a:ext cx="762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95250</xdr:rowOff>
    </xdr:to>
    <xdr:sp macro="" textlink="">
      <xdr:nvSpPr>
        <xdr:cNvPr id="41737" name="Text Box 12"/>
        <xdr:cNvSpPr txBox="1">
          <a:spLocks noChangeArrowheads="1"/>
        </xdr:cNvSpPr>
      </xdr:nvSpPr>
      <xdr:spPr bwMode="auto">
        <a:xfrm>
          <a:off x="2343150" y="18459450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40</xdr:row>
      <xdr:rowOff>0</xdr:rowOff>
    </xdr:from>
    <xdr:to>
      <xdr:col>4</xdr:col>
      <xdr:colOff>333375</xdr:colOff>
      <xdr:row>41</xdr:row>
      <xdr:rowOff>95250</xdr:rowOff>
    </xdr:to>
    <xdr:sp macro="" textlink="">
      <xdr:nvSpPr>
        <xdr:cNvPr id="41738" name="Text Box 13"/>
        <xdr:cNvSpPr txBox="1">
          <a:spLocks noChangeArrowheads="1"/>
        </xdr:cNvSpPr>
      </xdr:nvSpPr>
      <xdr:spPr bwMode="auto">
        <a:xfrm>
          <a:off x="2343150" y="18459450"/>
          <a:ext cx="76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39" name="Text Box 6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0" name="Text Box 7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1" name="Text Box 8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2" name="Text Box 9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3" name="Text Box 15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4" name="Text Box 16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5" name="Text Box 17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6" name="Text Box 18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7" name="Text Box 21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8" name="Text Box 22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49" name="Text Box 23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50" name="Text Box 25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51" name="Text Box 26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52" name="Text Box 27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53" name="Text Box 28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38</xdr:row>
      <xdr:rowOff>85725</xdr:rowOff>
    </xdr:to>
    <xdr:sp macro="" textlink="">
      <xdr:nvSpPr>
        <xdr:cNvPr id="41754" name="Text Box 29"/>
        <xdr:cNvSpPr txBox="1">
          <a:spLocks noChangeArrowheads="1"/>
        </xdr:cNvSpPr>
      </xdr:nvSpPr>
      <xdr:spPr bwMode="auto">
        <a:xfrm>
          <a:off x="2333625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38</xdr:row>
      <xdr:rowOff>85725</xdr:rowOff>
    </xdr:to>
    <xdr:sp macro="" textlink="">
      <xdr:nvSpPr>
        <xdr:cNvPr id="41755" name="Text Box 30"/>
        <xdr:cNvSpPr txBox="1">
          <a:spLocks noChangeArrowheads="1"/>
        </xdr:cNvSpPr>
      </xdr:nvSpPr>
      <xdr:spPr bwMode="auto">
        <a:xfrm>
          <a:off x="2333625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38</xdr:row>
      <xdr:rowOff>85725</xdr:rowOff>
    </xdr:to>
    <xdr:sp macro="" textlink="">
      <xdr:nvSpPr>
        <xdr:cNvPr id="41756" name="Text Box 31"/>
        <xdr:cNvSpPr txBox="1">
          <a:spLocks noChangeArrowheads="1"/>
        </xdr:cNvSpPr>
      </xdr:nvSpPr>
      <xdr:spPr bwMode="auto">
        <a:xfrm>
          <a:off x="2333625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38</xdr:row>
      <xdr:rowOff>85725</xdr:rowOff>
    </xdr:to>
    <xdr:sp macro="" textlink="">
      <xdr:nvSpPr>
        <xdr:cNvPr id="41757" name="Text Box 32"/>
        <xdr:cNvSpPr txBox="1">
          <a:spLocks noChangeArrowheads="1"/>
        </xdr:cNvSpPr>
      </xdr:nvSpPr>
      <xdr:spPr bwMode="auto">
        <a:xfrm>
          <a:off x="2333625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38</xdr:row>
      <xdr:rowOff>85725</xdr:rowOff>
    </xdr:to>
    <xdr:sp macro="" textlink="">
      <xdr:nvSpPr>
        <xdr:cNvPr id="41758" name="Text Box 41"/>
        <xdr:cNvSpPr txBox="1">
          <a:spLocks noChangeArrowheads="1"/>
        </xdr:cNvSpPr>
      </xdr:nvSpPr>
      <xdr:spPr bwMode="auto">
        <a:xfrm>
          <a:off x="2333625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38</xdr:row>
      <xdr:rowOff>85725</xdr:rowOff>
    </xdr:to>
    <xdr:sp macro="" textlink="">
      <xdr:nvSpPr>
        <xdr:cNvPr id="41759" name="Text Box 42"/>
        <xdr:cNvSpPr txBox="1">
          <a:spLocks noChangeArrowheads="1"/>
        </xdr:cNvSpPr>
      </xdr:nvSpPr>
      <xdr:spPr bwMode="auto">
        <a:xfrm>
          <a:off x="2333625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38</xdr:row>
      <xdr:rowOff>85725</xdr:rowOff>
    </xdr:to>
    <xdr:sp macro="" textlink="">
      <xdr:nvSpPr>
        <xdr:cNvPr id="41760" name="Text Box 43"/>
        <xdr:cNvSpPr txBox="1">
          <a:spLocks noChangeArrowheads="1"/>
        </xdr:cNvSpPr>
      </xdr:nvSpPr>
      <xdr:spPr bwMode="auto">
        <a:xfrm>
          <a:off x="2333625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38</xdr:row>
      <xdr:rowOff>85725</xdr:rowOff>
    </xdr:to>
    <xdr:sp macro="" textlink="">
      <xdr:nvSpPr>
        <xdr:cNvPr id="41761" name="Text Box 44"/>
        <xdr:cNvSpPr txBox="1">
          <a:spLocks noChangeArrowheads="1"/>
        </xdr:cNvSpPr>
      </xdr:nvSpPr>
      <xdr:spPr bwMode="auto">
        <a:xfrm>
          <a:off x="2333625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62" name="Text Box 1397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63" name="Text Box 1398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64" name="Text Box 1399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65" name="Text Box 1400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66" name="Text Box 1401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67" name="Text Box 1402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38</xdr:row>
      <xdr:rowOff>85725</xdr:rowOff>
    </xdr:to>
    <xdr:sp macro="" textlink="">
      <xdr:nvSpPr>
        <xdr:cNvPr id="41768" name="Text Box 1403"/>
        <xdr:cNvSpPr txBox="1">
          <a:spLocks noChangeArrowheads="1"/>
        </xdr:cNvSpPr>
      </xdr:nvSpPr>
      <xdr:spPr bwMode="auto">
        <a:xfrm>
          <a:off x="2343150" y="177450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29" name="Text Box 5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0" name="Text Box 6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1" name="Text Box 7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2" name="Text Box 8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3" name="Text Box 9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4" name="Text Box 14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5" name="Text Box 15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6" name="Text Box 16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7" name="Text Box 17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8" name="Text Box 18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39" name="Text Box 20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40" name="Text Box 21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41" name="Text Box 22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42" name="Text Box 23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43" name="Text Box 25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44" name="Text Box 26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45" name="Text Box 27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46" name="Text Box 28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37</xdr:row>
      <xdr:rowOff>19050</xdr:rowOff>
    </xdr:to>
    <xdr:sp macro="" textlink="">
      <xdr:nvSpPr>
        <xdr:cNvPr id="41847" name="Text Box 29"/>
        <xdr:cNvSpPr txBox="1">
          <a:spLocks noChangeArrowheads="1"/>
        </xdr:cNvSpPr>
      </xdr:nvSpPr>
      <xdr:spPr bwMode="auto">
        <a:xfrm>
          <a:off x="233362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37</xdr:row>
      <xdr:rowOff>19050</xdr:rowOff>
    </xdr:to>
    <xdr:sp macro="" textlink="">
      <xdr:nvSpPr>
        <xdr:cNvPr id="41848" name="Text Box 30"/>
        <xdr:cNvSpPr txBox="1">
          <a:spLocks noChangeArrowheads="1"/>
        </xdr:cNvSpPr>
      </xdr:nvSpPr>
      <xdr:spPr bwMode="auto">
        <a:xfrm>
          <a:off x="233362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37</xdr:row>
      <xdr:rowOff>19050</xdr:rowOff>
    </xdr:to>
    <xdr:sp macro="" textlink="">
      <xdr:nvSpPr>
        <xdr:cNvPr id="41849" name="Text Box 31"/>
        <xdr:cNvSpPr txBox="1">
          <a:spLocks noChangeArrowheads="1"/>
        </xdr:cNvSpPr>
      </xdr:nvSpPr>
      <xdr:spPr bwMode="auto">
        <a:xfrm>
          <a:off x="233362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37</xdr:row>
      <xdr:rowOff>19050</xdr:rowOff>
    </xdr:to>
    <xdr:sp macro="" textlink="">
      <xdr:nvSpPr>
        <xdr:cNvPr id="41850" name="Text Box 32"/>
        <xdr:cNvSpPr txBox="1">
          <a:spLocks noChangeArrowheads="1"/>
        </xdr:cNvSpPr>
      </xdr:nvSpPr>
      <xdr:spPr bwMode="auto">
        <a:xfrm>
          <a:off x="233362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37</xdr:row>
      <xdr:rowOff>19050</xdr:rowOff>
    </xdr:to>
    <xdr:sp macro="" textlink="">
      <xdr:nvSpPr>
        <xdr:cNvPr id="41851" name="Text Box 41"/>
        <xdr:cNvSpPr txBox="1">
          <a:spLocks noChangeArrowheads="1"/>
        </xdr:cNvSpPr>
      </xdr:nvSpPr>
      <xdr:spPr bwMode="auto">
        <a:xfrm>
          <a:off x="233362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37</xdr:row>
      <xdr:rowOff>19050</xdr:rowOff>
    </xdr:to>
    <xdr:sp macro="" textlink="">
      <xdr:nvSpPr>
        <xdr:cNvPr id="41852" name="Text Box 42"/>
        <xdr:cNvSpPr txBox="1">
          <a:spLocks noChangeArrowheads="1"/>
        </xdr:cNvSpPr>
      </xdr:nvSpPr>
      <xdr:spPr bwMode="auto">
        <a:xfrm>
          <a:off x="233362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37</xdr:row>
      <xdr:rowOff>19050</xdr:rowOff>
    </xdr:to>
    <xdr:sp macro="" textlink="">
      <xdr:nvSpPr>
        <xdr:cNvPr id="41853" name="Text Box 43"/>
        <xdr:cNvSpPr txBox="1">
          <a:spLocks noChangeArrowheads="1"/>
        </xdr:cNvSpPr>
      </xdr:nvSpPr>
      <xdr:spPr bwMode="auto">
        <a:xfrm>
          <a:off x="233362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37</xdr:row>
      <xdr:rowOff>19050</xdr:rowOff>
    </xdr:to>
    <xdr:sp macro="" textlink="">
      <xdr:nvSpPr>
        <xdr:cNvPr id="41854" name="Text Box 44"/>
        <xdr:cNvSpPr txBox="1">
          <a:spLocks noChangeArrowheads="1"/>
        </xdr:cNvSpPr>
      </xdr:nvSpPr>
      <xdr:spPr bwMode="auto">
        <a:xfrm>
          <a:off x="233362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55" name="Text Box 45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56" name="Text Box 1363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57" name="Text Box 1364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58" name="Text Box 1365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59" name="Text Box 1366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60" name="Text Box 1367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61" name="Text Box 1368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62" name="Text Box 1369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63" name="Text Box 6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64" name="Text Box 7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65" name="Text Box 8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66" name="Text Box 9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67" name="Text Box 15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68" name="Text Box 16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69" name="Text Box 17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70" name="Text Box 18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71" name="Text Box 21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72" name="Text Box 22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73" name="Text Box 23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74" name="Text Box 25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75" name="Text Box 26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76" name="Text Box 27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77" name="Text Box 28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323850</xdr:colOff>
      <xdr:row>38</xdr:row>
      <xdr:rowOff>19050</xdr:rowOff>
    </xdr:to>
    <xdr:sp macro="" textlink="">
      <xdr:nvSpPr>
        <xdr:cNvPr id="41878" name="Text Box 29"/>
        <xdr:cNvSpPr txBox="1">
          <a:spLocks noChangeArrowheads="1"/>
        </xdr:cNvSpPr>
      </xdr:nvSpPr>
      <xdr:spPr bwMode="auto">
        <a:xfrm>
          <a:off x="2333625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323850</xdr:colOff>
      <xdr:row>38</xdr:row>
      <xdr:rowOff>19050</xdr:rowOff>
    </xdr:to>
    <xdr:sp macro="" textlink="">
      <xdr:nvSpPr>
        <xdr:cNvPr id="41879" name="Text Box 30"/>
        <xdr:cNvSpPr txBox="1">
          <a:spLocks noChangeArrowheads="1"/>
        </xdr:cNvSpPr>
      </xdr:nvSpPr>
      <xdr:spPr bwMode="auto">
        <a:xfrm>
          <a:off x="2333625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323850</xdr:colOff>
      <xdr:row>38</xdr:row>
      <xdr:rowOff>19050</xdr:rowOff>
    </xdr:to>
    <xdr:sp macro="" textlink="">
      <xdr:nvSpPr>
        <xdr:cNvPr id="41880" name="Text Box 31"/>
        <xdr:cNvSpPr txBox="1">
          <a:spLocks noChangeArrowheads="1"/>
        </xdr:cNvSpPr>
      </xdr:nvSpPr>
      <xdr:spPr bwMode="auto">
        <a:xfrm>
          <a:off x="2333625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323850</xdr:colOff>
      <xdr:row>38</xdr:row>
      <xdr:rowOff>19050</xdr:rowOff>
    </xdr:to>
    <xdr:sp macro="" textlink="">
      <xdr:nvSpPr>
        <xdr:cNvPr id="41881" name="Text Box 32"/>
        <xdr:cNvSpPr txBox="1">
          <a:spLocks noChangeArrowheads="1"/>
        </xdr:cNvSpPr>
      </xdr:nvSpPr>
      <xdr:spPr bwMode="auto">
        <a:xfrm>
          <a:off x="2333625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323850</xdr:colOff>
      <xdr:row>38</xdr:row>
      <xdr:rowOff>19050</xdr:rowOff>
    </xdr:to>
    <xdr:sp macro="" textlink="">
      <xdr:nvSpPr>
        <xdr:cNvPr id="41882" name="Text Box 41"/>
        <xdr:cNvSpPr txBox="1">
          <a:spLocks noChangeArrowheads="1"/>
        </xdr:cNvSpPr>
      </xdr:nvSpPr>
      <xdr:spPr bwMode="auto">
        <a:xfrm>
          <a:off x="2333625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323850</xdr:colOff>
      <xdr:row>38</xdr:row>
      <xdr:rowOff>19050</xdr:rowOff>
    </xdr:to>
    <xdr:sp macro="" textlink="">
      <xdr:nvSpPr>
        <xdr:cNvPr id="41883" name="Text Box 42"/>
        <xdr:cNvSpPr txBox="1">
          <a:spLocks noChangeArrowheads="1"/>
        </xdr:cNvSpPr>
      </xdr:nvSpPr>
      <xdr:spPr bwMode="auto">
        <a:xfrm>
          <a:off x="2333625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323850</xdr:colOff>
      <xdr:row>38</xdr:row>
      <xdr:rowOff>19050</xdr:rowOff>
    </xdr:to>
    <xdr:sp macro="" textlink="">
      <xdr:nvSpPr>
        <xdr:cNvPr id="41884" name="Text Box 43"/>
        <xdr:cNvSpPr txBox="1">
          <a:spLocks noChangeArrowheads="1"/>
        </xdr:cNvSpPr>
      </xdr:nvSpPr>
      <xdr:spPr bwMode="auto">
        <a:xfrm>
          <a:off x="2333625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323850</xdr:colOff>
      <xdr:row>38</xdr:row>
      <xdr:rowOff>19050</xdr:rowOff>
    </xdr:to>
    <xdr:sp macro="" textlink="">
      <xdr:nvSpPr>
        <xdr:cNvPr id="41885" name="Text Box 44"/>
        <xdr:cNvSpPr txBox="1">
          <a:spLocks noChangeArrowheads="1"/>
        </xdr:cNvSpPr>
      </xdr:nvSpPr>
      <xdr:spPr bwMode="auto">
        <a:xfrm>
          <a:off x="2333625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4</xdr:col>
      <xdr:colOff>381000</xdr:colOff>
      <xdr:row>37</xdr:row>
      <xdr:rowOff>57150</xdr:rowOff>
    </xdr:to>
    <xdr:sp macro="" textlink="">
      <xdr:nvSpPr>
        <xdr:cNvPr id="41886" name="Text Box 1395"/>
        <xdr:cNvSpPr txBox="1">
          <a:spLocks noChangeArrowheads="1"/>
        </xdr:cNvSpPr>
      </xdr:nvSpPr>
      <xdr:spPr bwMode="auto">
        <a:xfrm>
          <a:off x="2390775" y="17916525"/>
          <a:ext cx="762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4</xdr:col>
      <xdr:colOff>381000</xdr:colOff>
      <xdr:row>37</xdr:row>
      <xdr:rowOff>57150</xdr:rowOff>
    </xdr:to>
    <xdr:sp macro="" textlink="">
      <xdr:nvSpPr>
        <xdr:cNvPr id="41887" name="Text Box 1396"/>
        <xdr:cNvSpPr txBox="1">
          <a:spLocks noChangeArrowheads="1"/>
        </xdr:cNvSpPr>
      </xdr:nvSpPr>
      <xdr:spPr bwMode="auto">
        <a:xfrm>
          <a:off x="2390775" y="17916525"/>
          <a:ext cx="76200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88" name="Text Box 1397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89" name="Text Box 1398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90" name="Text Box 1399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91" name="Text Box 1400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92" name="Text Box 1401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93" name="Text Box 1402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19050</xdr:rowOff>
    </xdr:to>
    <xdr:sp macro="" textlink="">
      <xdr:nvSpPr>
        <xdr:cNvPr id="41894" name="Text Box 1403"/>
        <xdr:cNvSpPr txBox="1">
          <a:spLocks noChangeArrowheads="1"/>
        </xdr:cNvSpPr>
      </xdr:nvSpPr>
      <xdr:spPr bwMode="auto">
        <a:xfrm>
          <a:off x="2343150" y="179165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4</xdr:col>
      <xdr:colOff>381000</xdr:colOff>
      <xdr:row>37</xdr:row>
      <xdr:rowOff>19050</xdr:rowOff>
    </xdr:to>
    <xdr:sp macro="" textlink="">
      <xdr:nvSpPr>
        <xdr:cNvPr id="41895" name="Text Box 5"/>
        <xdr:cNvSpPr txBox="1">
          <a:spLocks noChangeArrowheads="1"/>
        </xdr:cNvSpPr>
      </xdr:nvSpPr>
      <xdr:spPr bwMode="auto">
        <a:xfrm>
          <a:off x="239077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4</xdr:col>
      <xdr:colOff>381000</xdr:colOff>
      <xdr:row>37</xdr:row>
      <xdr:rowOff>19050</xdr:rowOff>
    </xdr:to>
    <xdr:sp macro="" textlink="">
      <xdr:nvSpPr>
        <xdr:cNvPr id="41896" name="Text Box 5"/>
        <xdr:cNvSpPr txBox="1">
          <a:spLocks noChangeArrowheads="1"/>
        </xdr:cNvSpPr>
      </xdr:nvSpPr>
      <xdr:spPr bwMode="auto">
        <a:xfrm>
          <a:off x="2390775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114300</xdr:rowOff>
    </xdr:to>
    <xdr:sp macro="" textlink="">
      <xdr:nvSpPr>
        <xdr:cNvPr id="41897" name="Text Box 12"/>
        <xdr:cNvSpPr txBox="1">
          <a:spLocks noChangeArrowheads="1"/>
        </xdr:cNvSpPr>
      </xdr:nvSpPr>
      <xdr:spPr bwMode="auto">
        <a:xfrm>
          <a:off x="2343150" y="17745075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114300</xdr:rowOff>
    </xdr:to>
    <xdr:sp macro="" textlink="">
      <xdr:nvSpPr>
        <xdr:cNvPr id="41898" name="Text Box 13"/>
        <xdr:cNvSpPr txBox="1">
          <a:spLocks noChangeArrowheads="1"/>
        </xdr:cNvSpPr>
      </xdr:nvSpPr>
      <xdr:spPr bwMode="auto">
        <a:xfrm>
          <a:off x="2343150" y="17745075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899" name="Text Box 10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900" name="Text Box 11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901" name="Text Box 14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37</xdr:row>
      <xdr:rowOff>19050</xdr:rowOff>
    </xdr:to>
    <xdr:sp macro="" textlink="">
      <xdr:nvSpPr>
        <xdr:cNvPr id="41902" name="Text Box 45"/>
        <xdr:cNvSpPr txBox="1">
          <a:spLocks noChangeArrowheads="1"/>
        </xdr:cNvSpPr>
      </xdr:nvSpPr>
      <xdr:spPr bwMode="auto">
        <a:xfrm>
          <a:off x="2343150" y="1774507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95250</xdr:rowOff>
    </xdr:to>
    <xdr:sp macro="" textlink="">
      <xdr:nvSpPr>
        <xdr:cNvPr id="41903" name="Text Box 12"/>
        <xdr:cNvSpPr txBox="1">
          <a:spLocks noChangeArrowheads="1"/>
        </xdr:cNvSpPr>
      </xdr:nvSpPr>
      <xdr:spPr bwMode="auto">
        <a:xfrm>
          <a:off x="2343150" y="179165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37</xdr:row>
      <xdr:rowOff>0</xdr:rowOff>
    </xdr:from>
    <xdr:to>
      <xdr:col>4</xdr:col>
      <xdr:colOff>333375</xdr:colOff>
      <xdr:row>38</xdr:row>
      <xdr:rowOff>95250</xdr:rowOff>
    </xdr:to>
    <xdr:sp macro="" textlink="">
      <xdr:nvSpPr>
        <xdr:cNvPr id="41904" name="Text Box 13"/>
        <xdr:cNvSpPr txBox="1">
          <a:spLocks noChangeArrowheads="1"/>
        </xdr:cNvSpPr>
      </xdr:nvSpPr>
      <xdr:spPr bwMode="auto">
        <a:xfrm>
          <a:off x="2343150" y="179165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1" name="Text Box 6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2" name="Text Box 7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3" name="Text Box 8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4" name="Text Box 9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5" name="Text Box 15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6" name="Text Box 16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7" name="Text Box 17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8" name="Text Box 18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19" name="Text Box 21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20" name="Text Box 22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21" name="Text Box 23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22" name="Text Box 25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23" name="Text Box 26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24" name="Text Box 27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25" name="Text Box 28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36</xdr:row>
      <xdr:rowOff>85725</xdr:rowOff>
    </xdr:to>
    <xdr:sp macro="" textlink="">
      <xdr:nvSpPr>
        <xdr:cNvPr id="41926" name="Text Box 29"/>
        <xdr:cNvSpPr txBox="1">
          <a:spLocks noChangeArrowheads="1"/>
        </xdr:cNvSpPr>
      </xdr:nvSpPr>
      <xdr:spPr bwMode="auto">
        <a:xfrm>
          <a:off x="2333625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36</xdr:row>
      <xdr:rowOff>85725</xdr:rowOff>
    </xdr:to>
    <xdr:sp macro="" textlink="">
      <xdr:nvSpPr>
        <xdr:cNvPr id="41927" name="Text Box 30"/>
        <xdr:cNvSpPr txBox="1">
          <a:spLocks noChangeArrowheads="1"/>
        </xdr:cNvSpPr>
      </xdr:nvSpPr>
      <xdr:spPr bwMode="auto">
        <a:xfrm>
          <a:off x="2333625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36</xdr:row>
      <xdr:rowOff>85725</xdr:rowOff>
    </xdr:to>
    <xdr:sp macro="" textlink="">
      <xdr:nvSpPr>
        <xdr:cNvPr id="41928" name="Text Box 31"/>
        <xdr:cNvSpPr txBox="1">
          <a:spLocks noChangeArrowheads="1"/>
        </xdr:cNvSpPr>
      </xdr:nvSpPr>
      <xdr:spPr bwMode="auto">
        <a:xfrm>
          <a:off x="2333625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36</xdr:row>
      <xdr:rowOff>85725</xdr:rowOff>
    </xdr:to>
    <xdr:sp macro="" textlink="">
      <xdr:nvSpPr>
        <xdr:cNvPr id="41929" name="Text Box 32"/>
        <xdr:cNvSpPr txBox="1">
          <a:spLocks noChangeArrowheads="1"/>
        </xdr:cNvSpPr>
      </xdr:nvSpPr>
      <xdr:spPr bwMode="auto">
        <a:xfrm>
          <a:off x="2333625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36</xdr:row>
      <xdr:rowOff>85725</xdr:rowOff>
    </xdr:to>
    <xdr:sp macro="" textlink="">
      <xdr:nvSpPr>
        <xdr:cNvPr id="41930" name="Text Box 41"/>
        <xdr:cNvSpPr txBox="1">
          <a:spLocks noChangeArrowheads="1"/>
        </xdr:cNvSpPr>
      </xdr:nvSpPr>
      <xdr:spPr bwMode="auto">
        <a:xfrm>
          <a:off x="2333625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36</xdr:row>
      <xdr:rowOff>85725</xdr:rowOff>
    </xdr:to>
    <xdr:sp macro="" textlink="">
      <xdr:nvSpPr>
        <xdr:cNvPr id="41931" name="Text Box 42"/>
        <xdr:cNvSpPr txBox="1">
          <a:spLocks noChangeArrowheads="1"/>
        </xdr:cNvSpPr>
      </xdr:nvSpPr>
      <xdr:spPr bwMode="auto">
        <a:xfrm>
          <a:off x="2333625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36</xdr:row>
      <xdr:rowOff>85725</xdr:rowOff>
    </xdr:to>
    <xdr:sp macro="" textlink="">
      <xdr:nvSpPr>
        <xdr:cNvPr id="41932" name="Text Box 43"/>
        <xdr:cNvSpPr txBox="1">
          <a:spLocks noChangeArrowheads="1"/>
        </xdr:cNvSpPr>
      </xdr:nvSpPr>
      <xdr:spPr bwMode="auto">
        <a:xfrm>
          <a:off x="2333625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36</xdr:row>
      <xdr:rowOff>0</xdr:rowOff>
    </xdr:from>
    <xdr:to>
      <xdr:col>4</xdr:col>
      <xdr:colOff>323850</xdr:colOff>
      <xdr:row>36</xdr:row>
      <xdr:rowOff>85725</xdr:rowOff>
    </xdr:to>
    <xdr:sp macro="" textlink="">
      <xdr:nvSpPr>
        <xdr:cNvPr id="41933" name="Text Box 44"/>
        <xdr:cNvSpPr txBox="1">
          <a:spLocks noChangeArrowheads="1"/>
        </xdr:cNvSpPr>
      </xdr:nvSpPr>
      <xdr:spPr bwMode="auto">
        <a:xfrm>
          <a:off x="2333625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34" name="Text Box 1397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35" name="Text Box 1398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36" name="Text Box 1399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37" name="Text Box 1400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38" name="Text Box 1401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39" name="Text Box 1402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36</xdr:row>
      <xdr:rowOff>0</xdr:rowOff>
    </xdr:from>
    <xdr:to>
      <xdr:col>4</xdr:col>
      <xdr:colOff>333375</xdr:colOff>
      <xdr:row>36</xdr:row>
      <xdr:rowOff>85725</xdr:rowOff>
    </xdr:to>
    <xdr:sp macro="" textlink="">
      <xdr:nvSpPr>
        <xdr:cNvPr id="41940" name="Text Box 1403"/>
        <xdr:cNvSpPr txBox="1">
          <a:spLocks noChangeArrowheads="1"/>
        </xdr:cNvSpPr>
      </xdr:nvSpPr>
      <xdr:spPr bwMode="auto">
        <a:xfrm>
          <a:off x="2343150" y="17573625"/>
          <a:ext cx="762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32</xdr:row>
      <xdr:rowOff>95250</xdr:rowOff>
    </xdr:from>
    <xdr:to>
      <xdr:col>4</xdr:col>
      <xdr:colOff>323850</xdr:colOff>
      <xdr:row>33</xdr:row>
      <xdr:rowOff>123825</xdr:rowOff>
    </xdr:to>
    <xdr:sp macro="" textlink="">
      <xdr:nvSpPr>
        <xdr:cNvPr id="6676" name="Text Box 1"/>
        <xdr:cNvSpPr txBox="1">
          <a:spLocks noChangeArrowheads="1"/>
        </xdr:cNvSpPr>
      </xdr:nvSpPr>
      <xdr:spPr bwMode="auto">
        <a:xfrm>
          <a:off x="2124075" y="531495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43</xdr:row>
      <xdr:rowOff>95250</xdr:rowOff>
    </xdr:from>
    <xdr:to>
      <xdr:col>4</xdr:col>
      <xdr:colOff>323850</xdr:colOff>
      <xdr:row>44</xdr:row>
      <xdr:rowOff>133350</xdr:rowOff>
    </xdr:to>
    <xdr:sp macro="" textlink="">
      <xdr:nvSpPr>
        <xdr:cNvPr id="6677" name="Text Box 2"/>
        <xdr:cNvSpPr txBox="1">
          <a:spLocks noChangeArrowheads="1"/>
        </xdr:cNvSpPr>
      </xdr:nvSpPr>
      <xdr:spPr bwMode="auto">
        <a:xfrm>
          <a:off x="2124075" y="72771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247650</xdr:colOff>
      <xdr:row>45</xdr:row>
      <xdr:rowOff>0</xdr:rowOff>
    </xdr:from>
    <xdr:to>
      <xdr:col>2</xdr:col>
      <xdr:colOff>323850</xdr:colOff>
      <xdr:row>46</xdr:row>
      <xdr:rowOff>28575</xdr:rowOff>
    </xdr:to>
    <xdr:sp macro="" textlink="">
      <xdr:nvSpPr>
        <xdr:cNvPr id="6678" name="Text Box 3"/>
        <xdr:cNvSpPr txBox="1">
          <a:spLocks noChangeArrowheads="1"/>
        </xdr:cNvSpPr>
      </xdr:nvSpPr>
      <xdr:spPr bwMode="auto">
        <a:xfrm>
          <a:off x="800100" y="75057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247650</xdr:colOff>
      <xdr:row>45</xdr:row>
      <xdr:rowOff>0</xdr:rowOff>
    </xdr:from>
    <xdr:to>
      <xdr:col>2</xdr:col>
      <xdr:colOff>323850</xdr:colOff>
      <xdr:row>46</xdr:row>
      <xdr:rowOff>28575</xdr:rowOff>
    </xdr:to>
    <xdr:sp macro="" textlink="">
      <xdr:nvSpPr>
        <xdr:cNvPr id="6679" name="Text Box 4"/>
        <xdr:cNvSpPr txBox="1">
          <a:spLocks noChangeArrowheads="1"/>
        </xdr:cNvSpPr>
      </xdr:nvSpPr>
      <xdr:spPr bwMode="auto">
        <a:xfrm>
          <a:off x="800100" y="75057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53</xdr:row>
      <xdr:rowOff>95250</xdr:rowOff>
    </xdr:from>
    <xdr:to>
      <xdr:col>4</xdr:col>
      <xdr:colOff>323850</xdr:colOff>
      <xdr:row>54</xdr:row>
      <xdr:rowOff>123825</xdr:rowOff>
    </xdr:to>
    <xdr:sp macro="" textlink="">
      <xdr:nvSpPr>
        <xdr:cNvPr id="6680" name="Text Box 5"/>
        <xdr:cNvSpPr txBox="1">
          <a:spLocks noChangeArrowheads="1"/>
        </xdr:cNvSpPr>
      </xdr:nvSpPr>
      <xdr:spPr bwMode="auto">
        <a:xfrm>
          <a:off x="2124075" y="90773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93</xdr:row>
      <xdr:rowOff>95250</xdr:rowOff>
    </xdr:from>
    <xdr:to>
      <xdr:col>4</xdr:col>
      <xdr:colOff>323850</xdr:colOff>
      <xdr:row>94</xdr:row>
      <xdr:rowOff>133350</xdr:rowOff>
    </xdr:to>
    <xdr:sp macro="" textlink="">
      <xdr:nvSpPr>
        <xdr:cNvPr id="6681" name="Text Box 6"/>
        <xdr:cNvSpPr txBox="1">
          <a:spLocks noChangeArrowheads="1"/>
        </xdr:cNvSpPr>
      </xdr:nvSpPr>
      <xdr:spPr bwMode="auto">
        <a:xfrm>
          <a:off x="2124075" y="157829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104</xdr:row>
      <xdr:rowOff>95250</xdr:rowOff>
    </xdr:from>
    <xdr:to>
      <xdr:col>4</xdr:col>
      <xdr:colOff>323850</xdr:colOff>
      <xdr:row>105</xdr:row>
      <xdr:rowOff>123825</xdr:rowOff>
    </xdr:to>
    <xdr:sp macro="" textlink="">
      <xdr:nvSpPr>
        <xdr:cNvPr id="6682" name="Text Box 7"/>
        <xdr:cNvSpPr txBox="1">
          <a:spLocks noChangeArrowheads="1"/>
        </xdr:cNvSpPr>
      </xdr:nvSpPr>
      <xdr:spPr bwMode="auto">
        <a:xfrm>
          <a:off x="2124075" y="17754600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113</xdr:row>
      <xdr:rowOff>0</xdr:rowOff>
    </xdr:from>
    <xdr:to>
      <xdr:col>4</xdr:col>
      <xdr:colOff>323850</xdr:colOff>
      <xdr:row>114</xdr:row>
      <xdr:rowOff>38100</xdr:rowOff>
    </xdr:to>
    <xdr:sp macro="" textlink="">
      <xdr:nvSpPr>
        <xdr:cNvPr id="6683" name="Text Box 8"/>
        <xdr:cNvSpPr txBox="1">
          <a:spLocks noChangeArrowheads="1"/>
        </xdr:cNvSpPr>
      </xdr:nvSpPr>
      <xdr:spPr bwMode="auto">
        <a:xfrm>
          <a:off x="2124075" y="191166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113</xdr:row>
      <xdr:rowOff>0</xdr:rowOff>
    </xdr:from>
    <xdr:to>
      <xdr:col>4</xdr:col>
      <xdr:colOff>323850</xdr:colOff>
      <xdr:row>114</xdr:row>
      <xdr:rowOff>38100</xdr:rowOff>
    </xdr:to>
    <xdr:sp macro="" textlink="">
      <xdr:nvSpPr>
        <xdr:cNvPr id="6684" name="Text Box 9"/>
        <xdr:cNvSpPr txBox="1">
          <a:spLocks noChangeArrowheads="1"/>
        </xdr:cNvSpPr>
      </xdr:nvSpPr>
      <xdr:spPr bwMode="auto">
        <a:xfrm>
          <a:off x="2124075" y="1911667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4:L150"/>
  <sheetViews>
    <sheetView view="pageBreakPreview" topLeftCell="A22" zoomScaleNormal="85" workbookViewId="0">
      <selection activeCell="E112" sqref="E112"/>
    </sheetView>
  </sheetViews>
  <sheetFormatPr defaultRowHeight="12.75" x14ac:dyDescent="0.2"/>
  <cols>
    <col min="1" max="1" width="2.7109375" customWidth="1"/>
    <col min="2" max="2" width="5.85546875" customWidth="1"/>
    <col min="3" max="3" width="10.28515625" customWidth="1"/>
    <col min="7" max="7" width="21.7109375" customWidth="1"/>
    <col min="8" max="8" width="6.85546875" customWidth="1"/>
    <col min="9" max="9" width="8.7109375" customWidth="1"/>
    <col min="10" max="10" width="12" customWidth="1"/>
    <col min="11" max="11" width="4.7109375" customWidth="1"/>
    <col min="12" max="12" width="7.5703125" customWidth="1"/>
    <col min="13" max="13" width="9.28515625" customWidth="1"/>
  </cols>
  <sheetData>
    <row r="4" spans="1:11" s="2" customFormat="1" x14ac:dyDescent="0.2">
      <c r="A4" s="229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</row>
    <row r="5" spans="1:11" x14ac:dyDescent="0.2">
      <c r="A5" s="225" t="s">
        <v>1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1" s="4" customFormat="1" x14ac:dyDescent="0.2">
      <c r="A6" s="225" t="s">
        <v>2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spans="1:11" s="2" customFormat="1" x14ac:dyDescent="0.2">
      <c r="A7" s="229" t="s">
        <v>3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</row>
    <row r="8" spans="1:11" x14ac:dyDescent="0.2">
      <c r="A8" s="229" t="s">
        <v>4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</row>
    <row r="9" spans="1:11" s="2" customFormat="1" x14ac:dyDescent="0.2">
      <c r="A9" s="229" t="s">
        <v>5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spans="1:11" s="2" customFormat="1" x14ac:dyDescent="0.2">
      <c r="K10" s="5"/>
    </row>
    <row r="11" spans="1:11" s="2" customFormat="1" x14ac:dyDescent="0.2">
      <c r="A11" s="6"/>
      <c r="B11" s="7" t="s">
        <v>6</v>
      </c>
      <c r="C11" s="8">
        <f ca="1">TODAY()</f>
        <v>43032</v>
      </c>
      <c r="D11" s="6"/>
      <c r="E11" s="6"/>
      <c r="F11" s="6"/>
      <c r="G11"/>
      <c r="H11"/>
      <c r="I11"/>
      <c r="J11"/>
      <c r="K11"/>
    </row>
    <row r="12" spans="1:11" x14ac:dyDescent="0.2">
      <c r="A12" s="9"/>
      <c r="B12" s="10" t="s">
        <v>7</v>
      </c>
      <c r="C12" s="9"/>
      <c r="D12" s="9"/>
      <c r="E12" s="9"/>
      <c r="F12" s="9"/>
      <c r="G12" s="230" t="s">
        <v>8</v>
      </c>
      <c r="H12" s="230"/>
      <c r="I12" s="230"/>
      <c r="J12" s="230"/>
      <c r="K12" s="230"/>
    </row>
    <row r="13" spans="1:11" s="2" customFormat="1" x14ac:dyDescent="0.2">
      <c r="A13" s="9"/>
      <c r="B13" s="10"/>
      <c r="C13" s="9"/>
      <c r="D13" s="9"/>
      <c r="E13" s="9"/>
      <c r="F13" s="9"/>
      <c r="K13" s="4"/>
    </row>
    <row r="14" spans="1:11" s="2" customFormat="1" ht="14.25" x14ac:dyDescent="0.2">
      <c r="A14" s="9"/>
      <c r="B14" s="12" t="s">
        <v>9</v>
      </c>
      <c r="C14" s="9"/>
      <c r="D14" s="9"/>
      <c r="E14" s="9"/>
      <c r="F14" s="9"/>
      <c r="H14" s="231" t="s">
        <v>10</v>
      </c>
      <c r="I14" s="231"/>
      <c r="J14" s="231"/>
    </row>
    <row r="15" spans="1:11" s="2" customFormat="1" x14ac:dyDescent="0.2">
      <c r="A15" s="6"/>
      <c r="B15" s="6"/>
      <c r="C15" s="6"/>
      <c r="D15" s="6"/>
      <c r="E15" s="6"/>
      <c r="F15" s="6"/>
      <c r="G15"/>
      <c r="H15"/>
      <c r="I15"/>
      <c r="J15"/>
      <c r="K15"/>
    </row>
    <row r="16" spans="1:11" s="2" customFormat="1" x14ac:dyDescent="0.2">
      <c r="A16" s="4"/>
      <c r="B16" s="225" t="s">
        <v>11</v>
      </c>
      <c r="C16" s="225"/>
      <c r="D16" s="225"/>
      <c r="E16" s="225"/>
      <c r="F16" s="225"/>
      <c r="G16" s="225"/>
      <c r="H16" s="225"/>
      <c r="I16" s="225"/>
      <c r="J16" s="225"/>
      <c r="K16" s="4"/>
    </row>
    <row r="17" spans="1:12" s="2" customFormat="1" ht="26.25" customHeight="1" x14ac:dyDescent="0.2">
      <c r="A17" s="14"/>
      <c r="B17" s="15" t="s">
        <v>12</v>
      </c>
      <c r="C17" s="226" t="s">
        <v>13</v>
      </c>
      <c r="D17" s="226"/>
      <c r="E17" s="226"/>
      <c r="F17" s="226"/>
      <c r="G17" s="226"/>
      <c r="H17" s="16" t="s">
        <v>14</v>
      </c>
      <c r="I17" s="16" t="s">
        <v>15</v>
      </c>
      <c r="J17" s="17" t="s">
        <v>16</v>
      </c>
      <c r="K17" s="14"/>
    </row>
    <row r="18" spans="1:12" s="2" customFormat="1" ht="13.15" customHeight="1" x14ac:dyDescent="0.2">
      <c r="A18" s="14"/>
      <c r="B18" s="227" t="s">
        <v>17</v>
      </c>
      <c r="C18" s="227"/>
      <c r="D18" s="227"/>
      <c r="E18" s="227"/>
      <c r="F18" s="227"/>
      <c r="G18" s="227"/>
      <c r="H18" s="227"/>
      <c r="I18" s="227"/>
      <c r="J18" s="18"/>
      <c r="K18" s="14"/>
    </row>
    <row r="19" spans="1:12" s="2" customFormat="1" x14ac:dyDescent="0.2">
      <c r="A19" s="9"/>
      <c r="B19" s="19">
        <v>1</v>
      </c>
      <c r="C19" s="20" t="s">
        <v>18</v>
      </c>
      <c r="D19" s="21"/>
      <c r="E19" s="21"/>
      <c r="F19" s="21"/>
      <c r="G19" s="22"/>
      <c r="H19" s="23">
        <v>1</v>
      </c>
      <c r="I19" s="24">
        <v>143</v>
      </c>
      <c r="J19" s="25">
        <f t="shared" ref="J19:J29" si="0">H19*I19</f>
        <v>143</v>
      </c>
    </row>
    <row r="20" spans="1:12" s="2" customFormat="1" x14ac:dyDescent="0.2">
      <c r="A20" s="9"/>
      <c r="B20" s="26">
        <v>2</v>
      </c>
      <c r="C20" s="27" t="s">
        <v>19</v>
      </c>
      <c r="D20" s="28"/>
      <c r="E20" s="28"/>
      <c r="F20" s="28"/>
      <c r="G20" s="29"/>
      <c r="H20" s="30">
        <v>1</v>
      </c>
      <c r="I20" s="31">
        <v>49.5</v>
      </c>
      <c r="J20" s="32">
        <f t="shared" si="0"/>
        <v>49.5</v>
      </c>
    </row>
    <row r="21" spans="1:12" s="2" customFormat="1" ht="14.25" customHeight="1" x14ac:dyDescent="0.2">
      <c r="A21" s="9"/>
      <c r="B21" s="26">
        <v>3</v>
      </c>
      <c r="C21" s="27" t="s">
        <v>20</v>
      </c>
      <c r="D21" s="28"/>
      <c r="E21" s="28"/>
      <c r="F21" s="28"/>
      <c r="G21" s="29"/>
      <c r="H21" s="30">
        <v>1</v>
      </c>
      <c r="I21" s="31">
        <v>38.28</v>
      </c>
      <c r="J21" s="32">
        <f t="shared" si="0"/>
        <v>38.28</v>
      </c>
    </row>
    <row r="22" spans="1:12" x14ac:dyDescent="0.2">
      <c r="A22" s="9"/>
      <c r="B22" s="26">
        <v>4</v>
      </c>
      <c r="C22" s="27" t="s">
        <v>21</v>
      </c>
      <c r="D22" s="28"/>
      <c r="E22" s="28"/>
      <c r="F22" s="28"/>
      <c r="G22" s="29"/>
      <c r="H22" s="30">
        <v>1</v>
      </c>
      <c r="I22" s="31">
        <v>89.1</v>
      </c>
      <c r="J22" s="32">
        <f t="shared" si="0"/>
        <v>89.1</v>
      </c>
      <c r="K22" s="2"/>
    </row>
    <row r="23" spans="1:12" s="14" customFormat="1" x14ac:dyDescent="0.2">
      <c r="A23" s="9"/>
      <c r="B23" s="26">
        <v>5</v>
      </c>
      <c r="C23" s="27" t="s">
        <v>22</v>
      </c>
      <c r="D23" s="28"/>
      <c r="E23" s="28"/>
      <c r="F23" s="28"/>
      <c r="G23" s="29"/>
      <c r="H23" s="30">
        <v>1</v>
      </c>
      <c r="I23" s="31">
        <v>256.3</v>
      </c>
      <c r="J23" s="32">
        <f t="shared" si="0"/>
        <v>256.3</v>
      </c>
      <c r="K23" s="2"/>
      <c r="L23" s="33"/>
    </row>
    <row r="24" spans="1:12" s="2" customFormat="1" x14ac:dyDescent="0.2">
      <c r="A24" s="9"/>
      <c r="B24" s="26">
        <v>6</v>
      </c>
      <c r="C24" s="27" t="s">
        <v>23</v>
      </c>
      <c r="D24" s="28"/>
      <c r="E24" s="28"/>
      <c r="F24" s="28"/>
      <c r="G24" s="29"/>
      <c r="H24" s="30">
        <v>1</v>
      </c>
      <c r="I24" s="31">
        <v>86.9</v>
      </c>
      <c r="J24" s="32">
        <f t="shared" si="0"/>
        <v>86.9</v>
      </c>
      <c r="L24" s="34"/>
    </row>
    <row r="25" spans="1:12" s="2" customFormat="1" x14ac:dyDescent="0.2">
      <c r="A25" s="9"/>
      <c r="B25" s="26">
        <v>7</v>
      </c>
      <c r="C25" s="27" t="s">
        <v>24</v>
      </c>
      <c r="D25" s="28"/>
      <c r="E25" s="28"/>
      <c r="F25" s="28"/>
      <c r="G25" s="29"/>
      <c r="H25" s="30">
        <v>1</v>
      </c>
      <c r="I25" s="31">
        <v>22</v>
      </c>
      <c r="J25" s="32">
        <f t="shared" si="0"/>
        <v>22</v>
      </c>
    </row>
    <row r="26" spans="1:12" s="2" customFormat="1" x14ac:dyDescent="0.2">
      <c r="A26" s="9"/>
      <c r="B26" s="26">
        <v>8</v>
      </c>
      <c r="C26" s="27" t="s">
        <v>25</v>
      </c>
      <c r="D26" s="28"/>
      <c r="E26" s="28"/>
      <c r="F26" s="28"/>
      <c r="G26" s="29"/>
      <c r="H26" s="30">
        <v>1</v>
      </c>
      <c r="I26" s="31">
        <v>436.7</v>
      </c>
      <c r="J26" s="32">
        <f t="shared" si="0"/>
        <v>436.7</v>
      </c>
    </row>
    <row r="27" spans="1:12" s="2" customFormat="1" x14ac:dyDescent="0.2">
      <c r="A27" s="9"/>
      <c r="B27" s="26">
        <v>9</v>
      </c>
      <c r="C27" s="27" t="s">
        <v>26</v>
      </c>
      <c r="D27" s="28"/>
      <c r="E27" s="28"/>
      <c r="F27" s="28"/>
      <c r="G27" s="29"/>
      <c r="H27" s="30">
        <v>1</v>
      </c>
      <c r="I27" s="31">
        <v>22</v>
      </c>
      <c r="J27" s="32">
        <f t="shared" si="0"/>
        <v>22</v>
      </c>
    </row>
    <row r="28" spans="1:12" s="2" customFormat="1" x14ac:dyDescent="0.2">
      <c r="A28" s="9"/>
      <c r="B28" s="26">
        <v>10</v>
      </c>
      <c r="C28" s="27" t="s">
        <v>27</v>
      </c>
      <c r="D28" s="28"/>
      <c r="E28" s="28"/>
      <c r="F28" s="28"/>
      <c r="G28" s="29"/>
      <c r="H28" s="30">
        <v>3</v>
      </c>
      <c r="I28" s="31">
        <v>9.24</v>
      </c>
      <c r="J28" s="32">
        <f t="shared" si="0"/>
        <v>27.72</v>
      </c>
    </row>
    <row r="29" spans="1:12" s="2" customFormat="1" x14ac:dyDescent="0.2">
      <c r="B29" s="26">
        <v>11</v>
      </c>
      <c r="C29" s="27" t="s">
        <v>28</v>
      </c>
      <c r="D29" s="28"/>
      <c r="E29" s="28"/>
      <c r="F29" s="28"/>
      <c r="G29" s="29"/>
      <c r="H29" s="30">
        <v>1</v>
      </c>
      <c r="I29" s="31">
        <v>110</v>
      </c>
      <c r="J29" s="32">
        <f t="shared" si="0"/>
        <v>110</v>
      </c>
    </row>
    <row r="30" spans="1:12" s="2" customFormat="1" ht="13.15" customHeight="1" x14ac:dyDescent="0.2">
      <c r="A30"/>
      <c r="B30" s="228" t="s">
        <v>29</v>
      </c>
      <c r="C30" s="228"/>
      <c r="D30" s="228"/>
      <c r="E30" s="228"/>
      <c r="F30" s="228"/>
      <c r="G30" s="228"/>
      <c r="H30" s="228"/>
      <c r="I30" s="228"/>
      <c r="J30" s="32"/>
      <c r="K30"/>
    </row>
    <row r="31" spans="1:12" s="2" customFormat="1" x14ac:dyDescent="0.2">
      <c r="A31" s="4"/>
      <c r="B31" s="26">
        <v>12</v>
      </c>
      <c r="C31" s="27" t="s">
        <v>30</v>
      </c>
      <c r="D31" s="28"/>
      <c r="E31" s="28"/>
      <c r="F31" s="28"/>
      <c r="G31" s="29"/>
      <c r="H31" s="30">
        <v>4</v>
      </c>
      <c r="I31" s="31">
        <v>113.3</v>
      </c>
      <c r="J31" s="32">
        <f t="shared" ref="J31:J41" si="1">H31*I31</f>
        <v>453.2</v>
      </c>
      <c r="K31" s="4"/>
    </row>
    <row r="32" spans="1:12" s="2" customFormat="1" x14ac:dyDescent="0.2">
      <c r="A32" s="35"/>
      <c r="B32" s="26">
        <v>13</v>
      </c>
      <c r="C32" s="27" t="s">
        <v>31</v>
      </c>
      <c r="D32" s="28"/>
      <c r="E32" s="28"/>
      <c r="F32" s="28"/>
      <c r="G32" s="29"/>
      <c r="H32" s="30">
        <v>2</v>
      </c>
      <c r="I32" s="31">
        <v>119.9</v>
      </c>
      <c r="J32" s="32">
        <f t="shared" si="1"/>
        <v>239.8</v>
      </c>
      <c r="K32" s="35"/>
    </row>
    <row r="33" spans="1:12" s="2" customFormat="1" x14ac:dyDescent="0.2">
      <c r="A33" s="9"/>
      <c r="B33" s="26">
        <v>14</v>
      </c>
      <c r="C33" s="27" t="s">
        <v>32</v>
      </c>
      <c r="D33" s="28"/>
      <c r="E33" s="28"/>
      <c r="F33" s="28"/>
      <c r="G33" s="29"/>
      <c r="H33" s="30">
        <v>1</v>
      </c>
      <c r="I33" s="31">
        <v>139.69999999999999</v>
      </c>
      <c r="J33" s="32">
        <f t="shared" si="1"/>
        <v>139.69999999999999</v>
      </c>
    </row>
    <row r="34" spans="1:12" s="2" customFormat="1" x14ac:dyDescent="0.2">
      <c r="A34" s="9"/>
      <c r="B34" s="26">
        <v>15</v>
      </c>
      <c r="C34" s="27" t="s">
        <v>33</v>
      </c>
      <c r="D34" s="28"/>
      <c r="E34" s="28"/>
      <c r="F34" s="28"/>
      <c r="G34" s="29"/>
      <c r="H34" s="30">
        <v>3</v>
      </c>
      <c r="I34" s="31">
        <v>24.2</v>
      </c>
      <c r="J34" s="32">
        <f t="shared" si="1"/>
        <v>72.599999999999994</v>
      </c>
      <c r="L34" s="36"/>
    </row>
    <row r="35" spans="1:12" x14ac:dyDescent="0.2">
      <c r="A35" s="9"/>
      <c r="B35" s="26">
        <v>16</v>
      </c>
      <c r="C35" s="27" t="s">
        <v>34</v>
      </c>
      <c r="D35" s="28"/>
      <c r="E35" s="28"/>
      <c r="F35" s="28"/>
      <c r="G35" s="29"/>
      <c r="H35" s="30">
        <v>4</v>
      </c>
      <c r="I35" s="31">
        <v>12.1</v>
      </c>
      <c r="J35" s="32">
        <f t="shared" si="1"/>
        <v>48.4</v>
      </c>
      <c r="K35" s="2"/>
    </row>
    <row r="36" spans="1:12" s="4" customFormat="1" x14ac:dyDescent="0.2">
      <c r="A36" s="9"/>
      <c r="B36" s="26">
        <v>17</v>
      </c>
      <c r="C36" s="27" t="s">
        <v>35</v>
      </c>
      <c r="D36" s="28"/>
      <c r="E36" s="28"/>
      <c r="F36" s="28"/>
      <c r="G36" s="29"/>
      <c r="H36" s="30">
        <v>6</v>
      </c>
      <c r="I36" s="31">
        <v>9.24</v>
      </c>
      <c r="J36" s="32">
        <f t="shared" si="1"/>
        <v>55.44</v>
      </c>
      <c r="K36" s="2"/>
    </row>
    <row r="37" spans="1:12" s="35" customFormat="1" x14ac:dyDescent="0.2">
      <c r="A37" s="9"/>
      <c r="B37" s="26">
        <v>18</v>
      </c>
      <c r="C37" s="27" t="s">
        <v>36</v>
      </c>
      <c r="D37" s="28"/>
      <c r="E37" s="28"/>
      <c r="F37" s="28"/>
      <c r="G37" s="29"/>
      <c r="H37" s="30">
        <v>2</v>
      </c>
      <c r="I37" s="31">
        <v>13.86</v>
      </c>
      <c r="J37" s="32">
        <f t="shared" si="1"/>
        <v>27.72</v>
      </c>
      <c r="K37" s="2"/>
    </row>
    <row r="38" spans="1:12" s="2" customFormat="1" x14ac:dyDescent="0.2">
      <c r="A38" s="9"/>
      <c r="B38" s="26">
        <v>19</v>
      </c>
      <c r="C38" s="27" t="s">
        <v>37</v>
      </c>
      <c r="D38" s="28"/>
      <c r="E38" s="28"/>
      <c r="F38" s="28"/>
      <c r="G38" s="29"/>
      <c r="H38" s="30">
        <v>4</v>
      </c>
      <c r="I38" s="31">
        <v>14.3</v>
      </c>
      <c r="J38" s="32">
        <f t="shared" si="1"/>
        <v>57.2</v>
      </c>
    </row>
    <row r="39" spans="1:12" s="2" customFormat="1" x14ac:dyDescent="0.2">
      <c r="B39" s="26">
        <v>20</v>
      </c>
      <c r="C39" s="27" t="s">
        <v>38</v>
      </c>
      <c r="D39" s="28"/>
      <c r="E39" s="28"/>
      <c r="F39" s="28"/>
      <c r="G39" s="29"/>
      <c r="H39" s="30">
        <v>3</v>
      </c>
      <c r="I39" s="31">
        <v>18.7</v>
      </c>
      <c r="J39" s="32">
        <f t="shared" si="1"/>
        <v>56.099999999999994</v>
      </c>
      <c r="L39" s="37"/>
    </row>
    <row r="40" spans="1:12" s="2" customFormat="1" x14ac:dyDescent="0.2">
      <c r="A40"/>
      <c r="B40" s="26">
        <v>21</v>
      </c>
      <c r="C40" s="27" t="s">
        <v>39</v>
      </c>
      <c r="D40" s="28"/>
      <c r="E40" s="28"/>
      <c r="F40" s="28"/>
      <c r="G40" s="29"/>
      <c r="H40" s="30">
        <v>7</v>
      </c>
      <c r="I40" s="31">
        <v>80.3</v>
      </c>
      <c r="J40" s="32">
        <f t="shared" si="1"/>
        <v>562.1</v>
      </c>
      <c r="K40"/>
      <c r="L40" s="37"/>
    </row>
    <row r="41" spans="1:12" s="2" customFormat="1" x14ac:dyDescent="0.2">
      <c r="A41" s="4"/>
      <c r="B41" s="38">
        <v>22</v>
      </c>
      <c r="C41" s="39" t="s">
        <v>28</v>
      </c>
      <c r="D41" s="40"/>
      <c r="E41" s="40"/>
      <c r="F41" s="40"/>
      <c r="G41" s="41"/>
      <c r="H41" s="42">
        <v>1</v>
      </c>
      <c r="I41" s="43">
        <v>220</v>
      </c>
      <c r="J41" s="44">
        <f t="shared" si="1"/>
        <v>220</v>
      </c>
      <c r="K41" s="4"/>
      <c r="L41" s="37"/>
    </row>
    <row r="42" spans="1:12" s="2" customFormat="1" ht="12.75" customHeight="1" x14ac:dyDescent="0.2">
      <c r="A42"/>
      <c r="B42" s="45"/>
      <c r="C42" s="46"/>
      <c r="D42" s="46"/>
      <c r="E42" s="46"/>
      <c r="F42" s="46"/>
      <c r="G42" s="46"/>
      <c r="H42" s="1"/>
      <c r="I42" s="47"/>
      <c r="J42" s="48"/>
      <c r="K42"/>
    </row>
    <row r="43" spans="1:12" s="2" customFormat="1" ht="12.75" customHeight="1" x14ac:dyDescent="0.2">
      <c r="A43"/>
      <c r="B43" s="45"/>
      <c r="G43" s="224" t="s">
        <v>40</v>
      </c>
      <c r="H43" s="224"/>
      <c r="I43" s="224"/>
      <c r="J43" s="49">
        <f>SUM(J19:J41)</f>
        <v>3213.7599999999993</v>
      </c>
      <c r="K43"/>
    </row>
    <row r="44" spans="1:12" s="2" customFormat="1" ht="12.75" customHeight="1" x14ac:dyDescent="0.2">
      <c r="A44"/>
      <c r="B44" s="45"/>
      <c r="G44" s="224" t="s">
        <v>41</v>
      </c>
      <c r="H44" s="224"/>
      <c r="I44" s="224"/>
      <c r="J44" s="49">
        <v>1500</v>
      </c>
      <c r="K44"/>
    </row>
    <row r="45" spans="1:12" s="2" customFormat="1" ht="12.75" customHeight="1" x14ac:dyDescent="0.2">
      <c r="A45"/>
      <c r="G45" s="224" t="s">
        <v>42</v>
      </c>
      <c r="H45" s="224"/>
      <c r="I45" s="224"/>
      <c r="J45" s="49">
        <f>J43+J44</f>
        <v>4713.7599999999993</v>
      </c>
      <c r="K45"/>
    </row>
    <row r="46" spans="1:12" s="2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</row>
    <row r="47" spans="1:12" s="2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</row>
    <row r="48" spans="1:12" s="2" customFormat="1" ht="12.75" customHeight="1" x14ac:dyDescent="0.2">
      <c r="A48"/>
      <c r="B48"/>
      <c r="C48"/>
      <c r="D48"/>
      <c r="E48"/>
      <c r="F48"/>
      <c r="G48"/>
      <c r="H48"/>
      <c r="I48"/>
      <c r="J48"/>
      <c r="K48"/>
    </row>
    <row r="50" spans="1:11" s="2" customFormat="1" x14ac:dyDescent="0.2">
      <c r="A50"/>
      <c r="B50"/>
      <c r="C50"/>
      <c r="D50"/>
      <c r="E50"/>
      <c r="F50"/>
      <c r="G50"/>
      <c r="H50"/>
      <c r="I50"/>
      <c r="J50"/>
      <c r="K50"/>
    </row>
    <row r="51" spans="1:11" s="2" customFormat="1" x14ac:dyDescent="0.2">
      <c r="A51"/>
      <c r="B51"/>
      <c r="C51"/>
      <c r="D51"/>
      <c r="E51"/>
      <c r="F51"/>
      <c r="G51"/>
      <c r="H51"/>
      <c r="I51"/>
      <c r="J51"/>
      <c r="K51"/>
    </row>
    <row r="52" spans="1:11" s="2" customFormat="1" x14ac:dyDescent="0.2">
      <c r="A52"/>
      <c r="B52"/>
      <c r="C52"/>
      <c r="D52"/>
      <c r="E52"/>
      <c r="F52"/>
      <c r="G52"/>
      <c r="H52"/>
      <c r="I52"/>
      <c r="J52"/>
      <c r="K52"/>
    </row>
    <row r="53" spans="1:11" s="2" customFormat="1" ht="13.15" hidden="1" customHeight="1" x14ac:dyDescent="0.2">
      <c r="A53"/>
      <c r="B53"/>
      <c r="C53"/>
      <c r="D53"/>
      <c r="E53"/>
      <c r="F53"/>
      <c r="G53"/>
      <c r="H53"/>
      <c r="I53"/>
      <c r="J53"/>
      <c r="K53"/>
    </row>
    <row r="54" spans="1:11" s="2" customFormat="1" ht="13.15" hidden="1" customHeight="1" x14ac:dyDescent="0.2">
      <c r="A54"/>
      <c r="B54"/>
      <c r="C54"/>
      <c r="D54"/>
      <c r="E54"/>
      <c r="F54"/>
      <c r="G54"/>
      <c r="H54"/>
      <c r="I54"/>
      <c r="J54"/>
      <c r="K54"/>
    </row>
    <row r="55" spans="1:11" s="2" customFormat="1" ht="13.15" hidden="1" customHeight="1" x14ac:dyDescent="0.2">
      <c r="A55"/>
      <c r="B55"/>
      <c r="C55"/>
      <c r="D55"/>
      <c r="E55"/>
      <c r="F55"/>
      <c r="G55"/>
      <c r="H55"/>
      <c r="I55"/>
      <c r="J55"/>
      <c r="K55"/>
    </row>
    <row r="56" spans="1:11" s="2" customFormat="1" ht="13.15" hidden="1" customHeight="1" x14ac:dyDescent="0.2">
      <c r="A56"/>
      <c r="B56"/>
      <c r="C56"/>
      <c r="D56"/>
      <c r="E56"/>
      <c r="F56"/>
      <c r="G56"/>
      <c r="H56"/>
      <c r="I56"/>
      <c r="J56"/>
      <c r="K56"/>
    </row>
    <row r="57" spans="1:11" ht="13.15" hidden="1" customHeight="1" x14ac:dyDescent="0.2"/>
    <row r="58" spans="1:11" ht="13.15" hidden="1" customHeight="1" x14ac:dyDescent="0.2"/>
    <row r="59" spans="1:11" ht="13.15" hidden="1" customHeight="1" x14ac:dyDescent="0.2"/>
    <row r="60" spans="1:11" ht="13.15" hidden="1" customHeight="1" x14ac:dyDescent="0.2"/>
    <row r="61" spans="1:11" ht="13.15" hidden="1" customHeight="1" x14ac:dyDescent="0.2"/>
    <row r="62" spans="1:11" ht="13.15" hidden="1" customHeight="1" x14ac:dyDescent="0.2"/>
    <row r="63" spans="1:11" ht="13.15" hidden="1" customHeight="1" x14ac:dyDescent="0.2"/>
    <row r="64" spans="1:11" ht="13.15" hidden="1" customHeight="1" x14ac:dyDescent="0.2"/>
    <row r="65" ht="13.15" hidden="1" customHeight="1" x14ac:dyDescent="0.2"/>
    <row r="66" ht="13.15" hidden="1" customHeight="1" x14ac:dyDescent="0.2"/>
    <row r="67" ht="15.6" hidden="1" customHeight="1" x14ac:dyDescent="0.2"/>
    <row r="68" ht="13.15" hidden="1" customHeight="1" x14ac:dyDescent="0.2"/>
    <row r="69" ht="13.15" hidden="1" customHeight="1" x14ac:dyDescent="0.2"/>
    <row r="70" ht="13.15" hidden="1" customHeight="1" x14ac:dyDescent="0.2"/>
    <row r="71" ht="13.9" hidden="1" customHeight="1" x14ac:dyDescent="0.2"/>
    <row r="72" ht="13.15" hidden="1" customHeight="1" x14ac:dyDescent="0.2"/>
    <row r="73" ht="13.15" hidden="1" customHeight="1" x14ac:dyDescent="0.2"/>
    <row r="74" ht="15.6" hidden="1" customHeight="1" x14ac:dyDescent="0.2"/>
    <row r="75" ht="15.6" hidden="1" customHeight="1" x14ac:dyDescent="0.2"/>
    <row r="76" ht="13.15" hidden="1" customHeight="1" x14ac:dyDescent="0.2"/>
    <row r="77" ht="13.15" hidden="1" customHeight="1" x14ac:dyDescent="0.2"/>
    <row r="78" ht="13.15" hidden="1" customHeight="1" x14ac:dyDescent="0.2"/>
    <row r="79" ht="13.15" hidden="1" customHeight="1" x14ac:dyDescent="0.2"/>
    <row r="80" ht="13.15" hidden="1" customHeight="1" x14ac:dyDescent="0.2"/>
    <row r="81" spans="1:11" ht="15.6" hidden="1" customHeight="1" x14ac:dyDescent="0.2"/>
    <row r="82" spans="1:11" ht="13.15" hidden="1" customHeight="1" x14ac:dyDescent="0.2"/>
    <row r="83" spans="1:11" ht="13.15" hidden="1" customHeight="1" x14ac:dyDescent="0.2"/>
    <row r="84" spans="1:11" ht="13.15" hidden="1" customHeight="1" x14ac:dyDescent="0.2"/>
    <row r="85" spans="1:11" ht="13.15" hidden="1" customHeight="1" x14ac:dyDescent="0.2"/>
    <row r="86" spans="1:11" ht="13.15" hidden="1" customHeight="1" x14ac:dyDescent="0.2"/>
    <row r="87" spans="1:11" ht="13.15" hidden="1" customHeight="1" x14ac:dyDescent="0.2"/>
    <row r="88" spans="1:11" ht="15.6" hidden="1" customHeight="1" x14ac:dyDescent="0.2"/>
    <row r="89" spans="1:11" ht="13.15" hidden="1" customHeight="1" x14ac:dyDescent="0.2"/>
    <row r="90" spans="1:11" s="50" customFormat="1" ht="13.9" hidden="1" customHeight="1" x14ac:dyDescent="0.2">
      <c r="A90"/>
      <c r="B90"/>
      <c r="C90"/>
      <c r="D90"/>
      <c r="E90"/>
      <c r="F90"/>
      <c r="G90"/>
      <c r="H90"/>
      <c r="I90"/>
      <c r="J90"/>
      <c r="K90"/>
    </row>
    <row r="91" spans="1:11" ht="13.15" hidden="1" customHeight="1" x14ac:dyDescent="0.2"/>
    <row r="92" spans="1:11" ht="13.15" hidden="1" customHeight="1" x14ac:dyDescent="0.2"/>
    <row r="93" spans="1:11" ht="13.15" hidden="1" customHeight="1" x14ac:dyDescent="0.2"/>
    <row r="94" spans="1:11" ht="13.9" hidden="1" customHeight="1" x14ac:dyDescent="0.2"/>
    <row r="95" spans="1:11" ht="15.6" hidden="1" customHeight="1" x14ac:dyDescent="0.2"/>
    <row r="96" spans="1:11" ht="15.6" hidden="1" customHeight="1" x14ac:dyDescent="0.2"/>
    <row r="97" spans="1:11" ht="13.15" hidden="1" customHeight="1" x14ac:dyDescent="0.2"/>
    <row r="98" spans="1:11" ht="15.6" hidden="1" customHeight="1" x14ac:dyDescent="0.2"/>
    <row r="99" spans="1:11" ht="15.6" hidden="1" customHeight="1" x14ac:dyDescent="0.2"/>
    <row r="100" spans="1:11" ht="15.6" hidden="1" customHeight="1" x14ac:dyDescent="0.2"/>
    <row r="101" spans="1:11" s="50" customFormat="1" ht="13.9" hidden="1" customHeight="1" x14ac:dyDescent="0.2">
      <c r="A101"/>
      <c r="B101"/>
      <c r="C101"/>
      <c r="D101"/>
      <c r="E101"/>
      <c r="F101"/>
      <c r="G101"/>
      <c r="H101"/>
      <c r="I101"/>
      <c r="J101"/>
      <c r="K101"/>
    </row>
    <row r="102" spans="1:11" ht="13.15" hidden="1" customHeight="1" x14ac:dyDescent="0.2"/>
    <row r="103" spans="1:11" ht="13.9" hidden="1" customHeight="1" x14ac:dyDescent="0.2"/>
    <row r="104" spans="1:11" ht="13.15" hidden="1" customHeight="1" x14ac:dyDescent="0.2"/>
    <row r="105" spans="1:11" ht="13.15" hidden="1" customHeight="1" x14ac:dyDescent="0.2"/>
    <row r="106" spans="1:11" ht="13.9" hidden="1" customHeight="1" x14ac:dyDescent="0.2"/>
    <row r="123" spans="1:11" s="51" customFormat="1" x14ac:dyDescent="0.2">
      <c r="A123"/>
      <c r="B123"/>
      <c r="C123"/>
      <c r="D123"/>
      <c r="E123"/>
      <c r="F123"/>
      <c r="G123"/>
      <c r="H123"/>
      <c r="I123"/>
      <c r="J123"/>
      <c r="K123"/>
    </row>
    <row r="150" spans="1:11" s="51" customFormat="1" x14ac:dyDescent="0.2">
      <c r="A150"/>
      <c r="B150"/>
      <c r="C150"/>
      <c r="D150"/>
      <c r="E150"/>
      <c r="F150"/>
      <c r="G150"/>
      <c r="H150"/>
      <c r="I150"/>
      <c r="J150"/>
      <c r="K150"/>
    </row>
  </sheetData>
  <sheetProtection selectLockedCells="1" selectUnlockedCells="1"/>
  <mergeCells count="15">
    <mergeCell ref="A8:K8"/>
    <mergeCell ref="A9:K9"/>
    <mergeCell ref="G12:K12"/>
    <mergeCell ref="H14:J14"/>
    <mergeCell ref="A4:K4"/>
    <mergeCell ref="A5:K5"/>
    <mergeCell ref="A6:K6"/>
    <mergeCell ref="A7:K7"/>
    <mergeCell ref="G43:I43"/>
    <mergeCell ref="G44:I44"/>
    <mergeCell ref="G45:I45"/>
    <mergeCell ref="B16:J16"/>
    <mergeCell ref="C17:G17"/>
    <mergeCell ref="B18:I18"/>
    <mergeCell ref="B30:I30"/>
  </mergeCells>
  <phoneticPr fontId="43" type="noConversion"/>
  <printOptions horizontalCentered="1"/>
  <pageMargins left="0.55000000000000004" right="0.19652777777777777" top="0.98402777777777772" bottom="0.98402777777777772" header="0.51180555555555551" footer="0.51180555555555551"/>
  <pageSetup paperSize="9" scale="92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2:K99"/>
  <sheetViews>
    <sheetView view="pageBreakPreview" zoomScaleNormal="85" workbookViewId="0">
      <selection activeCell="I20" sqref="I20"/>
    </sheetView>
  </sheetViews>
  <sheetFormatPr defaultRowHeight="12.75" x14ac:dyDescent="0.2"/>
  <cols>
    <col min="1" max="1" width="2.7109375" customWidth="1"/>
    <col min="2" max="2" width="5.85546875" customWidth="1"/>
    <col min="3" max="3" width="10.28515625" customWidth="1"/>
    <col min="7" max="7" width="21.7109375" customWidth="1"/>
    <col min="8" max="8" width="6.85546875" customWidth="1"/>
    <col min="9" max="9" width="8.7109375" customWidth="1"/>
    <col min="10" max="10" width="12" customWidth="1"/>
    <col min="11" max="11" width="4.7109375" customWidth="1"/>
    <col min="12" max="12" width="0.85546875" customWidth="1"/>
  </cols>
  <sheetData>
    <row r="2" spans="1:11" s="2" customFormat="1" x14ac:dyDescent="0.2">
      <c r="A2"/>
      <c r="B2"/>
      <c r="C2"/>
      <c r="D2"/>
      <c r="E2"/>
      <c r="F2"/>
      <c r="G2"/>
      <c r="H2"/>
      <c r="I2"/>
      <c r="J2"/>
      <c r="K2"/>
    </row>
    <row r="3" spans="1:11" ht="3.75" customHeight="1" x14ac:dyDescent="0.2"/>
    <row r="4" spans="1:11" s="4" customFormat="1" x14ac:dyDescent="0.2">
      <c r="A4" s="229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</row>
    <row r="5" spans="1:11" s="2" customFormat="1" x14ac:dyDescent="0.2">
      <c r="A5" s="225" t="s">
        <v>1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1" x14ac:dyDescent="0.2">
      <c r="A6" s="225" t="s">
        <v>2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spans="1:11" s="2" customFormat="1" x14ac:dyDescent="0.2">
      <c r="A7" s="229" t="s">
        <v>3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</row>
    <row r="8" spans="1:11" s="2" customFormat="1" x14ac:dyDescent="0.2">
      <c r="A8" s="229" t="s">
        <v>4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</row>
    <row r="9" spans="1:11" s="2" customFormat="1" x14ac:dyDescent="0.2">
      <c r="A9" s="229" t="s">
        <v>5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spans="1:1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</row>
    <row r="11" spans="1:11" s="2" customFormat="1" x14ac:dyDescent="0.2">
      <c r="A11" s="6"/>
      <c r="B11" s="7" t="s">
        <v>6</v>
      </c>
      <c r="C11" s="8">
        <f ca="1">TODAY()</f>
        <v>43032</v>
      </c>
      <c r="D11" s="6"/>
      <c r="E11" s="6"/>
      <c r="F11" s="6"/>
      <c r="G11"/>
      <c r="H11"/>
      <c r="I11"/>
      <c r="J11"/>
      <c r="K11"/>
    </row>
    <row r="12" spans="1:11" s="2" customFormat="1" x14ac:dyDescent="0.2">
      <c r="A12" s="9"/>
      <c r="B12" s="10" t="s">
        <v>7</v>
      </c>
      <c r="C12" s="9"/>
      <c r="D12" s="9"/>
      <c r="E12" s="9"/>
      <c r="F12" s="9"/>
      <c r="G12" s="230" t="s">
        <v>8</v>
      </c>
      <c r="H12" s="230"/>
      <c r="I12" s="230"/>
      <c r="J12" s="230"/>
      <c r="K12" s="230"/>
    </row>
    <row r="13" spans="1:11" x14ac:dyDescent="0.2">
      <c r="A13" s="9"/>
      <c r="B13" s="10"/>
      <c r="C13" s="9"/>
      <c r="D13" s="9"/>
      <c r="E13" s="9"/>
      <c r="F13" s="9"/>
      <c r="G13" s="2"/>
      <c r="H13" s="2"/>
      <c r="I13" s="2"/>
      <c r="J13" s="2"/>
      <c r="K13" s="4"/>
    </row>
    <row r="14" spans="1:11" s="2" customFormat="1" ht="14.25" x14ac:dyDescent="0.2">
      <c r="A14" s="9"/>
      <c r="B14" s="12" t="s">
        <v>43</v>
      </c>
      <c r="C14" s="9"/>
      <c r="D14" s="9"/>
      <c r="E14" s="9"/>
      <c r="F14" s="9"/>
      <c r="H14" s="231" t="s">
        <v>10</v>
      </c>
      <c r="I14" s="231"/>
      <c r="J14" s="231"/>
    </row>
    <row r="15" spans="1:11" s="2" customFormat="1" x14ac:dyDescent="0.2">
      <c r="A15" s="6"/>
      <c r="B15" s="6"/>
      <c r="C15" s="6"/>
      <c r="D15" s="6"/>
      <c r="E15" s="6"/>
      <c r="F15" s="6"/>
      <c r="G15"/>
      <c r="H15"/>
      <c r="I15"/>
      <c r="J15"/>
      <c r="K15"/>
    </row>
    <row r="16" spans="1:11" s="2" customFormat="1" x14ac:dyDescent="0.2">
      <c r="A16" s="4"/>
      <c r="B16" s="225" t="s">
        <v>11</v>
      </c>
      <c r="C16" s="225"/>
      <c r="D16" s="225"/>
      <c r="E16" s="225"/>
      <c r="F16" s="225"/>
      <c r="G16" s="225"/>
      <c r="H16" s="225"/>
      <c r="I16" s="225"/>
      <c r="J16" s="225"/>
      <c r="K16" s="4"/>
    </row>
    <row r="17" spans="1:11" s="2" customFormat="1" ht="26.25" customHeight="1" x14ac:dyDescent="0.2">
      <c r="A17" s="14"/>
      <c r="B17" s="15" t="s">
        <v>12</v>
      </c>
      <c r="C17" s="226" t="s">
        <v>13</v>
      </c>
      <c r="D17" s="226"/>
      <c r="E17" s="226"/>
      <c r="F17" s="226"/>
      <c r="G17" s="226"/>
      <c r="H17" s="16" t="s">
        <v>14</v>
      </c>
      <c r="I17" s="16" t="s">
        <v>15</v>
      </c>
      <c r="J17" s="17" t="s">
        <v>16</v>
      </c>
      <c r="K17" s="14"/>
    </row>
    <row r="18" spans="1:11" s="2" customFormat="1" ht="13.15" customHeight="1" x14ac:dyDescent="0.2">
      <c r="A18" s="9"/>
      <c r="B18" s="19">
        <v>1</v>
      </c>
      <c r="C18" s="20" t="s">
        <v>44</v>
      </c>
      <c r="D18" s="21"/>
      <c r="E18" s="21"/>
      <c r="F18" s="21"/>
      <c r="G18" s="22"/>
      <c r="H18" s="23">
        <v>1</v>
      </c>
      <c r="I18" s="24">
        <v>18300.62</v>
      </c>
      <c r="J18" s="25">
        <f>H18*I18</f>
        <v>18300.62</v>
      </c>
    </row>
    <row r="19" spans="1:11" x14ac:dyDescent="0.2">
      <c r="A19" s="9"/>
      <c r="B19" s="38">
        <v>2</v>
      </c>
      <c r="C19" s="39" t="s">
        <v>45</v>
      </c>
      <c r="D19" s="40"/>
      <c r="E19" s="40"/>
      <c r="F19" s="40"/>
      <c r="G19" s="41"/>
      <c r="H19" s="42">
        <v>1</v>
      </c>
      <c r="I19" s="43">
        <v>4179.7</v>
      </c>
      <c r="J19" s="44">
        <f>H19*I19</f>
        <v>4179.7</v>
      </c>
      <c r="K19" s="2"/>
    </row>
    <row r="20" spans="1:11" x14ac:dyDescent="0.2">
      <c r="A20" s="9"/>
      <c r="B20" s="52"/>
      <c r="C20" s="53"/>
      <c r="D20" s="53"/>
      <c r="E20" s="53"/>
      <c r="F20" s="53"/>
      <c r="G20" s="53"/>
      <c r="H20" s="52"/>
      <c r="I20" s="54"/>
      <c r="J20" s="54"/>
      <c r="K20" s="2"/>
    </row>
    <row r="21" spans="1:11" s="2" customFormat="1" x14ac:dyDescent="0.2">
      <c r="A21"/>
      <c r="B21" s="45"/>
      <c r="C21" s="46"/>
      <c r="D21" s="46"/>
      <c r="E21" s="46"/>
      <c r="F21" s="46"/>
      <c r="G21" s="224" t="s">
        <v>40</v>
      </c>
      <c r="H21" s="224"/>
      <c r="I21" s="224"/>
      <c r="J21" s="49">
        <f>SUM(J18:J19)</f>
        <v>22480.32</v>
      </c>
      <c r="K21"/>
    </row>
    <row r="22" spans="1:11" x14ac:dyDescent="0.2">
      <c r="A22" s="9"/>
      <c r="B22" s="45"/>
      <c r="C22" s="55"/>
      <c r="D22" s="55"/>
      <c r="E22" s="55"/>
      <c r="F22" s="55"/>
      <c r="G22" s="55"/>
      <c r="H22" s="45"/>
      <c r="I22" s="56"/>
      <c r="J22" s="56"/>
      <c r="K22" s="2"/>
    </row>
    <row r="23" spans="1:11" x14ac:dyDescent="0.2">
      <c r="A23" s="9"/>
      <c r="B23" s="45"/>
      <c r="C23" s="55"/>
      <c r="D23" s="55"/>
      <c r="E23" s="55"/>
      <c r="F23" s="55"/>
      <c r="G23" s="55"/>
      <c r="H23" s="45"/>
      <c r="I23" s="56"/>
      <c r="J23" s="56"/>
      <c r="K23" s="2"/>
    </row>
    <row r="24" spans="1:11" ht="12.75" customHeight="1" x14ac:dyDescent="0.2">
      <c r="A24" s="9"/>
      <c r="B24" s="15" t="s">
        <v>12</v>
      </c>
      <c r="C24" s="226" t="s">
        <v>13</v>
      </c>
      <c r="D24" s="226"/>
      <c r="E24" s="226"/>
      <c r="F24" s="226"/>
      <c r="G24" s="226"/>
      <c r="H24" s="16" t="s">
        <v>14</v>
      </c>
      <c r="I24" s="16" t="s">
        <v>15</v>
      </c>
      <c r="J24" s="17" t="s">
        <v>16</v>
      </c>
      <c r="K24" s="2"/>
    </row>
    <row r="25" spans="1:11" s="14" customFormat="1" x14ac:dyDescent="0.2">
      <c r="A25" s="9"/>
      <c r="B25" s="19">
        <v>1</v>
      </c>
      <c r="C25" s="20" t="s">
        <v>46</v>
      </c>
      <c r="D25" s="21"/>
      <c r="E25" s="21"/>
      <c r="F25" s="21"/>
      <c r="G25" s="22"/>
      <c r="H25" s="23">
        <v>5</v>
      </c>
      <c r="I25" s="24">
        <v>310</v>
      </c>
      <c r="J25" s="25">
        <f t="shared" ref="J25:J32" si="0">H25*I25</f>
        <v>1550</v>
      </c>
      <c r="K25" s="2"/>
    </row>
    <row r="26" spans="1:11" s="2" customFormat="1" x14ac:dyDescent="0.2">
      <c r="A26" s="9"/>
      <c r="B26" s="19">
        <v>2</v>
      </c>
      <c r="C26" s="20" t="s">
        <v>47</v>
      </c>
      <c r="D26" s="28"/>
      <c r="E26" s="28"/>
      <c r="F26" s="28"/>
      <c r="G26" s="29"/>
      <c r="H26" s="30">
        <v>7</v>
      </c>
      <c r="I26" s="31">
        <v>334</v>
      </c>
      <c r="J26" s="32">
        <f t="shared" si="0"/>
        <v>2338</v>
      </c>
    </row>
    <row r="27" spans="1:11" s="2" customFormat="1" x14ac:dyDescent="0.2">
      <c r="A27" s="9"/>
      <c r="B27" s="19">
        <v>3</v>
      </c>
      <c r="C27" s="20" t="s">
        <v>48</v>
      </c>
      <c r="D27" s="28"/>
      <c r="E27" s="28"/>
      <c r="F27" s="28"/>
      <c r="G27" s="29"/>
      <c r="H27" s="30">
        <v>1</v>
      </c>
      <c r="I27" s="31">
        <v>398</v>
      </c>
      <c r="J27" s="32">
        <f t="shared" si="0"/>
        <v>398</v>
      </c>
    </row>
    <row r="28" spans="1:11" s="2" customFormat="1" x14ac:dyDescent="0.2">
      <c r="A28" s="9"/>
      <c r="B28" s="19">
        <v>4</v>
      </c>
      <c r="C28" s="20" t="s">
        <v>49</v>
      </c>
      <c r="D28" s="28"/>
      <c r="E28" s="28"/>
      <c r="F28" s="28"/>
      <c r="G28" s="29"/>
      <c r="H28" s="30">
        <v>2</v>
      </c>
      <c r="I28" s="31">
        <v>439</v>
      </c>
      <c r="J28" s="32">
        <f t="shared" si="0"/>
        <v>878</v>
      </c>
    </row>
    <row r="29" spans="1:11" s="2" customFormat="1" x14ac:dyDescent="0.2">
      <c r="A29" s="9"/>
      <c r="B29" s="19">
        <v>5</v>
      </c>
      <c r="C29" s="20" t="s">
        <v>50</v>
      </c>
      <c r="D29" s="28"/>
      <c r="E29" s="28"/>
      <c r="F29" s="28"/>
      <c r="G29" s="29"/>
      <c r="H29" s="30">
        <v>2</v>
      </c>
      <c r="I29" s="31">
        <v>510</v>
      </c>
      <c r="J29" s="32">
        <f t="shared" si="0"/>
        <v>1020</v>
      </c>
    </row>
    <row r="30" spans="1:11" s="2" customFormat="1" x14ac:dyDescent="0.2">
      <c r="A30" s="9"/>
      <c r="B30" s="19">
        <v>6</v>
      </c>
      <c r="C30" s="20" t="s">
        <v>51</v>
      </c>
      <c r="D30" s="28"/>
      <c r="E30" s="28"/>
      <c r="F30" s="28"/>
      <c r="G30" s="29"/>
      <c r="H30" s="30">
        <v>1</v>
      </c>
      <c r="I30" s="31">
        <v>619</v>
      </c>
      <c r="J30" s="32">
        <f t="shared" si="0"/>
        <v>619</v>
      </c>
    </row>
    <row r="31" spans="1:11" s="2" customFormat="1" x14ac:dyDescent="0.2">
      <c r="A31" s="9"/>
      <c r="B31" s="19">
        <v>7</v>
      </c>
      <c r="C31" s="27" t="s">
        <v>52</v>
      </c>
      <c r="D31" s="28"/>
      <c r="E31" s="28"/>
      <c r="F31" s="28"/>
      <c r="G31" s="29"/>
      <c r="H31" s="30">
        <v>18</v>
      </c>
      <c r="I31" s="31">
        <v>78</v>
      </c>
      <c r="J31" s="32">
        <f t="shared" si="0"/>
        <v>1404</v>
      </c>
    </row>
    <row r="32" spans="1:11" s="2" customFormat="1" x14ac:dyDescent="0.2">
      <c r="B32" s="57">
        <v>8</v>
      </c>
      <c r="C32" s="39" t="s">
        <v>53</v>
      </c>
      <c r="D32" s="40"/>
      <c r="E32" s="40"/>
      <c r="F32" s="40"/>
      <c r="G32" s="41"/>
      <c r="H32" s="42">
        <v>18</v>
      </c>
      <c r="I32" s="43">
        <v>180</v>
      </c>
      <c r="J32" s="44">
        <f t="shared" si="0"/>
        <v>3240</v>
      </c>
    </row>
    <row r="33" spans="1:11" s="2" customFormat="1" x14ac:dyDescent="0.2">
      <c r="A33"/>
      <c r="B33" s="45"/>
      <c r="C33" s="46"/>
      <c r="D33" s="46"/>
      <c r="E33" s="46"/>
      <c r="F33" s="46"/>
      <c r="G33" s="46"/>
      <c r="H33" s="1"/>
      <c r="I33" s="47"/>
      <c r="J33" s="48"/>
      <c r="K33"/>
    </row>
    <row r="34" spans="1:11" s="2" customFormat="1" x14ac:dyDescent="0.2">
      <c r="A34"/>
      <c r="B34" s="45"/>
      <c r="G34" s="224" t="s">
        <v>40</v>
      </c>
      <c r="H34" s="224"/>
      <c r="I34" s="224"/>
      <c r="J34" s="49">
        <f>SUM(J25:J32)</f>
        <v>11447</v>
      </c>
      <c r="K34"/>
    </row>
    <row r="35" spans="1:11" s="2" customFormat="1" x14ac:dyDescent="0.2">
      <c r="A35"/>
      <c r="B35" s="45"/>
      <c r="E35" s="224" t="s">
        <v>54</v>
      </c>
      <c r="F35" s="224"/>
      <c r="G35" s="224"/>
      <c r="H35" s="224"/>
      <c r="I35" s="224"/>
      <c r="J35" s="49">
        <v>5500</v>
      </c>
      <c r="K35"/>
    </row>
    <row r="36" spans="1:11" s="2" customFormat="1" x14ac:dyDescent="0.2">
      <c r="A36"/>
      <c r="B36" s="45"/>
      <c r="E36" s="224" t="s">
        <v>55</v>
      </c>
      <c r="F36" s="224"/>
      <c r="G36" s="224"/>
      <c r="H36" s="224"/>
      <c r="I36" s="224"/>
      <c r="J36" s="49">
        <v>6300</v>
      </c>
      <c r="K36"/>
    </row>
    <row r="37" spans="1:11" x14ac:dyDescent="0.2">
      <c r="B37" s="2"/>
      <c r="C37" s="2"/>
      <c r="D37" s="2"/>
      <c r="E37" s="224" t="s">
        <v>56</v>
      </c>
      <c r="F37" s="224"/>
      <c r="G37" s="224"/>
      <c r="H37" s="224"/>
      <c r="I37" s="224"/>
      <c r="J37" s="49">
        <f>J21+J34+J35+J36</f>
        <v>45727.32</v>
      </c>
    </row>
    <row r="38" spans="1:11" s="4" customFormat="1" x14ac:dyDescent="0.2">
      <c r="A38"/>
      <c r="B38"/>
      <c r="C38"/>
      <c r="D38"/>
      <c r="E38"/>
      <c r="F38"/>
      <c r="G38"/>
      <c r="H38"/>
      <c r="I38"/>
      <c r="J38"/>
      <c r="K38"/>
    </row>
    <row r="39" spans="1:11" s="14" customFormat="1" ht="27" customHeight="1" x14ac:dyDescent="0.2">
      <c r="A39"/>
      <c r="B39"/>
      <c r="C39"/>
      <c r="D39"/>
      <c r="E39"/>
      <c r="F39"/>
      <c r="G39"/>
      <c r="H39"/>
      <c r="I39"/>
      <c r="J39"/>
      <c r="K39"/>
    </row>
    <row r="40" spans="1:11" s="2" customFormat="1" ht="13.15" customHeight="1" x14ac:dyDescent="0.2">
      <c r="A40"/>
      <c r="B40"/>
      <c r="C40"/>
      <c r="D40"/>
      <c r="E40"/>
      <c r="F40"/>
      <c r="G40"/>
      <c r="H40"/>
      <c r="I40"/>
      <c r="J40"/>
      <c r="K40"/>
    </row>
    <row r="41" spans="1:11" s="2" customFormat="1" ht="13.15" customHeight="1" x14ac:dyDescent="0.2">
      <c r="A41"/>
      <c r="B41"/>
      <c r="C41"/>
      <c r="D41"/>
      <c r="E41"/>
      <c r="F41"/>
      <c r="G41"/>
      <c r="H41"/>
      <c r="I41"/>
      <c r="J41"/>
      <c r="K41"/>
    </row>
    <row r="42" spans="1:11" s="2" customFormat="1" x14ac:dyDescent="0.2">
      <c r="A42"/>
      <c r="B42"/>
      <c r="C42"/>
      <c r="D42"/>
      <c r="E42"/>
      <c r="F42"/>
      <c r="G42"/>
      <c r="H42"/>
      <c r="I42"/>
      <c r="J42"/>
      <c r="K42"/>
    </row>
    <row r="43" spans="1:11" s="2" customFormat="1" x14ac:dyDescent="0.2">
      <c r="A43"/>
      <c r="B43"/>
      <c r="C43"/>
      <c r="D43"/>
      <c r="E43"/>
      <c r="F43"/>
      <c r="G43"/>
      <c r="H43"/>
      <c r="I43"/>
      <c r="J43"/>
      <c r="K43"/>
    </row>
    <row r="44" spans="1:11" s="2" customFormat="1" x14ac:dyDescent="0.2">
      <c r="A44"/>
      <c r="B44"/>
      <c r="C44"/>
      <c r="D44"/>
      <c r="E44"/>
      <c r="F44"/>
      <c r="G44"/>
      <c r="H44"/>
      <c r="I44"/>
      <c r="J44"/>
      <c r="K44"/>
    </row>
    <row r="45" spans="1:11" s="2" customFormat="1" ht="13.15" customHeight="1" x14ac:dyDescent="0.2">
      <c r="A45"/>
      <c r="B45"/>
      <c r="C45"/>
      <c r="D45"/>
      <c r="E45"/>
      <c r="F45"/>
      <c r="G45"/>
      <c r="H45"/>
      <c r="I45"/>
      <c r="J45"/>
      <c r="K45"/>
    </row>
    <row r="46" spans="1:11" s="2" customFormat="1" x14ac:dyDescent="0.2">
      <c r="A46"/>
      <c r="B46"/>
      <c r="C46"/>
      <c r="D46"/>
      <c r="E46"/>
      <c r="F46"/>
      <c r="G46"/>
      <c r="H46"/>
      <c r="I46"/>
      <c r="J46"/>
      <c r="K46"/>
    </row>
    <row r="49" spans="1:11" s="2" customFormat="1" x14ac:dyDescent="0.2">
      <c r="A49"/>
      <c r="B49"/>
      <c r="C49"/>
      <c r="D49"/>
      <c r="E49"/>
      <c r="F49"/>
      <c r="G49"/>
      <c r="H49"/>
      <c r="I49"/>
      <c r="J49"/>
      <c r="K49"/>
    </row>
    <row r="50" spans="1:11" s="2" customFormat="1" x14ac:dyDescent="0.2">
      <c r="A50"/>
      <c r="B50"/>
      <c r="C50"/>
      <c r="D50"/>
      <c r="E50"/>
      <c r="F50"/>
      <c r="G50"/>
      <c r="H50"/>
      <c r="I50"/>
      <c r="J50"/>
      <c r="K50"/>
    </row>
    <row r="51" spans="1:11" s="2" customFormat="1" x14ac:dyDescent="0.2">
      <c r="A51"/>
      <c r="B51"/>
      <c r="C51"/>
      <c r="D51"/>
      <c r="E51"/>
      <c r="F51"/>
      <c r="G51"/>
      <c r="H51"/>
      <c r="I51"/>
      <c r="J51"/>
      <c r="K51"/>
    </row>
    <row r="52" spans="1:11" s="2" customFormat="1" x14ac:dyDescent="0.2">
      <c r="A52"/>
      <c r="B52"/>
      <c r="C52"/>
      <c r="D52"/>
      <c r="E52"/>
      <c r="F52"/>
      <c r="G52"/>
      <c r="H52"/>
      <c r="I52"/>
      <c r="J52"/>
      <c r="K52"/>
    </row>
    <row r="53" spans="1:11" s="2" customFormat="1" x14ac:dyDescent="0.2">
      <c r="A53"/>
      <c r="B53"/>
      <c r="C53"/>
      <c r="D53"/>
      <c r="E53"/>
      <c r="F53"/>
      <c r="G53"/>
      <c r="H53"/>
      <c r="I53"/>
      <c r="J53"/>
      <c r="K53"/>
    </row>
    <row r="54" spans="1:11" s="2" customFormat="1" x14ac:dyDescent="0.2">
      <c r="A54"/>
      <c r="B54"/>
      <c r="C54"/>
      <c r="D54"/>
      <c r="E54"/>
      <c r="F54"/>
      <c r="G54"/>
      <c r="H54"/>
      <c r="I54"/>
      <c r="J54"/>
      <c r="K54"/>
    </row>
    <row r="69" spans="1:11" s="51" customFormat="1" ht="27" customHeight="1" x14ac:dyDescent="0.2">
      <c r="A69"/>
      <c r="B69"/>
      <c r="C69"/>
      <c r="D69"/>
      <c r="E69"/>
      <c r="F69"/>
      <c r="G69"/>
      <c r="H69"/>
      <c r="I69"/>
      <c r="J69"/>
      <c r="K69"/>
    </row>
    <row r="88" spans="1:11" s="50" customFormat="1" x14ac:dyDescent="0.2">
      <c r="A88"/>
      <c r="B88"/>
      <c r="C88"/>
      <c r="D88"/>
      <c r="E88"/>
      <c r="F88"/>
      <c r="G88"/>
      <c r="H88"/>
      <c r="I88"/>
      <c r="J88"/>
      <c r="K88"/>
    </row>
    <row r="92" spans="1:11" s="51" customFormat="1" ht="27" customHeight="1" x14ac:dyDescent="0.2">
      <c r="A92"/>
      <c r="B92"/>
      <c r="C92"/>
      <c r="D92"/>
      <c r="E92"/>
      <c r="F92"/>
      <c r="G92"/>
      <c r="H92"/>
      <c r="I92"/>
      <c r="J92"/>
      <c r="K92"/>
    </row>
    <row r="99" spans="1:11" s="50" customFormat="1" x14ac:dyDescent="0.2">
      <c r="A99"/>
      <c r="B99"/>
      <c r="C99"/>
      <c r="D99"/>
      <c r="E99"/>
      <c r="F99"/>
      <c r="G99"/>
      <c r="H99"/>
      <c r="I99"/>
      <c r="J99"/>
      <c r="K99"/>
    </row>
  </sheetData>
  <sheetProtection selectLockedCells="1" selectUnlockedCells="1"/>
  <mergeCells count="16">
    <mergeCell ref="A8:K8"/>
    <mergeCell ref="A9:K9"/>
    <mergeCell ref="G12:K12"/>
    <mergeCell ref="H14:J14"/>
    <mergeCell ref="A4:K4"/>
    <mergeCell ref="A5:K5"/>
    <mergeCell ref="A6:K6"/>
    <mergeCell ref="A7:K7"/>
    <mergeCell ref="G34:I34"/>
    <mergeCell ref="E35:I35"/>
    <mergeCell ref="E36:I36"/>
    <mergeCell ref="E37:I37"/>
    <mergeCell ref="B16:J16"/>
    <mergeCell ref="C17:G17"/>
    <mergeCell ref="G21:I21"/>
    <mergeCell ref="C24:G24"/>
  </mergeCells>
  <phoneticPr fontId="43" type="noConversion"/>
  <printOptions horizontalCentered="1"/>
  <pageMargins left="0.2361111111111111" right="0.19652777777777777" top="0.98402777777777772" bottom="0.98402777777777772" header="0.51180555555555551" footer="0.51180555555555551"/>
  <pageSetup paperSize="9" scale="87" firstPageNumber="0" orientation="portrait" horizontalDpi="300" verticalDpi="300" r:id="rId1"/>
  <headerFooter alignWithMargins="0"/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K55"/>
  <sheetViews>
    <sheetView view="pageBreakPreview" zoomScale="75" zoomScaleSheetLayoutView="75" workbookViewId="0">
      <selection activeCell="A14" sqref="A14"/>
    </sheetView>
  </sheetViews>
  <sheetFormatPr defaultRowHeight="12.75" x14ac:dyDescent="0.2"/>
  <cols>
    <col min="1" max="1" width="7.5703125" style="58" customWidth="1"/>
    <col min="2" max="2" width="9.42578125" style="58" customWidth="1"/>
    <col min="3" max="5" width="9.140625" style="58"/>
    <col min="6" max="6" width="11.5703125" style="58" customWidth="1"/>
    <col min="7" max="7" width="6.7109375" style="58" customWidth="1"/>
    <col min="8" max="8" width="22.5703125" style="58" customWidth="1"/>
  </cols>
  <sheetData>
    <row r="1" spans="1:11" s="2" customForma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</row>
    <row r="2" spans="1:11" ht="3.75" customHeight="1" x14ac:dyDescent="0.2">
      <c r="A2" s="50"/>
      <c r="B2" s="50"/>
      <c r="C2" s="50"/>
      <c r="D2" s="50"/>
      <c r="E2" s="50"/>
      <c r="F2" s="50"/>
      <c r="G2" s="50"/>
      <c r="H2" s="50"/>
    </row>
    <row r="3" spans="1:11" s="4" customFormat="1" x14ac:dyDescent="0.2">
      <c r="A3" s="225" t="s">
        <v>1</v>
      </c>
      <c r="B3" s="225"/>
      <c r="C3" s="225"/>
      <c r="D3" s="225"/>
      <c r="E3" s="225"/>
      <c r="F3" s="225"/>
      <c r="G3" s="225"/>
      <c r="H3" s="225"/>
      <c r="I3" s="225"/>
    </row>
    <row r="4" spans="1:11" s="2" customFormat="1" x14ac:dyDescent="0.2">
      <c r="A4" s="225" t="s">
        <v>2</v>
      </c>
      <c r="B4" s="225"/>
      <c r="C4" s="225"/>
      <c r="D4" s="225"/>
      <c r="E4" s="225"/>
      <c r="F4" s="225"/>
      <c r="G4" s="225"/>
      <c r="H4" s="225"/>
      <c r="I4" s="225"/>
    </row>
    <row r="5" spans="1:11" x14ac:dyDescent="0.2">
      <c r="A5" s="225" t="s">
        <v>3</v>
      </c>
      <c r="B5" s="225"/>
      <c r="C5" s="225"/>
      <c r="D5" s="225"/>
      <c r="E5" s="225"/>
      <c r="F5" s="225"/>
      <c r="G5" s="225"/>
      <c r="H5" s="225"/>
      <c r="I5" s="225"/>
    </row>
    <row r="6" spans="1:11" s="2" customFormat="1" x14ac:dyDescent="0.2">
      <c r="A6" s="225" t="s">
        <v>4</v>
      </c>
      <c r="B6" s="225"/>
      <c r="C6" s="225"/>
      <c r="D6" s="225"/>
      <c r="E6" s="225"/>
      <c r="F6" s="225"/>
      <c r="G6" s="225"/>
      <c r="H6" s="225"/>
      <c r="I6" s="225"/>
      <c r="J6" s="5" t="s">
        <v>10</v>
      </c>
    </row>
    <row r="7" spans="1:11" s="2" customFormat="1" x14ac:dyDescent="0.2">
      <c r="A7" s="225" t="s">
        <v>5</v>
      </c>
      <c r="B7" s="225"/>
      <c r="C7" s="225"/>
      <c r="D7" s="225"/>
      <c r="E7" s="225"/>
      <c r="F7" s="225"/>
      <c r="G7" s="225"/>
      <c r="H7" s="225"/>
      <c r="I7" s="225"/>
      <c r="J7" s="5"/>
    </row>
    <row r="8" spans="1:11" s="2" customFormat="1" x14ac:dyDescent="0.2">
      <c r="B8" s="59"/>
      <c r="C8" s="59"/>
      <c r="D8" s="59"/>
      <c r="E8" s="59"/>
      <c r="F8" s="59"/>
      <c r="G8" s="59"/>
      <c r="H8" s="225"/>
      <c r="I8" s="225"/>
      <c r="J8" s="59"/>
      <c r="K8" s="5"/>
    </row>
    <row r="9" spans="1:11" s="2" customFormat="1" x14ac:dyDescent="0.2">
      <c r="B9" s="59"/>
      <c r="C9" s="59"/>
      <c r="D9" s="59"/>
      <c r="E9" s="59"/>
      <c r="F9" s="59"/>
      <c r="G9" s="59"/>
      <c r="H9" s="59"/>
      <c r="I9" s="59"/>
      <c r="J9" s="59"/>
      <c r="K9" s="5"/>
    </row>
    <row r="10" spans="1:11" s="2" customFormat="1" x14ac:dyDescent="0.2">
      <c r="B10" s="59"/>
      <c r="C10" s="59"/>
      <c r="D10" s="59"/>
      <c r="E10" s="59"/>
      <c r="F10" s="59"/>
      <c r="G10" s="59"/>
      <c r="H10" s="59"/>
      <c r="I10" s="59"/>
      <c r="J10" s="59"/>
      <c r="K10" s="5"/>
    </row>
    <row r="11" spans="1:11" ht="13.15" customHeight="1" x14ac:dyDescent="0.25">
      <c r="A11" s="234" t="s">
        <v>57</v>
      </c>
      <c r="B11" s="234"/>
      <c r="C11" s="234"/>
      <c r="D11" s="234"/>
      <c r="E11" s="234"/>
      <c r="F11" s="234"/>
      <c r="G11" s="234"/>
      <c r="H11" s="234"/>
      <c r="I11" s="234"/>
    </row>
    <row r="12" spans="1:11" ht="15.75" x14ac:dyDescent="0.25">
      <c r="D12" s="60"/>
    </row>
    <row r="13" spans="1:11" ht="15.75" x14ac:dyDescent="0.25">
      <c r="A13" s="232" t="s">
        <v>58</v>
      </c>
      <c r="B13" s="232"/>
      <c r="C13" s="232"/>
      <c r="D13" s="232"/>
      <c r="E13" s="232"/>
      <c r="F13" s="232"/>
      <c r="G13" s="232"/>
      <c r="H13" s="232"/>
      <c r="I13" s="232"/>
    </row>
    <row r="14" spans="1:11" ht="15.75" x14ac:dyDescent="0.25">
      <c r="A14" s="232" t="s">
        <v>59</v>
      </c>
      <c r="B14" s="232"/>
      <c r="C14" s="232"/>
      <c r="D14" s="232"/>
      <c r="E14" s="232"/>
      <c r="F14" s="232"/>
      <c r="G14" s="232"/>
      <c r="H14" s="232"/>
      <c r="I14" s="232"/>
    </row>
    <row r="15" spans="1:11" ht="15.75" x14ac:dyDescent="0.25">
      <c r="A15" s="232" t="s">
        <v>60</v>
      </c>
      <c r="B15" s="232"/>
      <c r="C15" s="232"/>
      <c r="D15" s="232"/>
      <c r="E15" s="232"/>
      <c r="F15" s="232"/>
      <c r="G15" s="232"/>
      <c r="H15" s="232"/>
      <c r="I15" s="232"/>
    </row>
    <row r="16" spans="1:11" ht="15.75" x14ac:dyDescent="0.25">
      <c r="A16" s="232" t="s">
        <v>61</v>
      </c>
      <c r="B16" s="232"/>
      <c r="C16" s="232"/>
      <c r="D16" s="232"/>
      <c r="E16" s="232"/>
      <c r="F16" s="232"/>
      <c r="G16" s="232"/>
      <c r="H16" s="232"/>
      <c r="I16" s="232"/>
    </row>
    <row r="17" spans="1:11" ht="15.75" customHeight="1" x14ac:dyDescent="0.25">
      <c r="A17" s="232" t="s">
        <v>62</v>
      </c>
      <c r="B17" s="232"/>
      <c r="C17" s="232"/>
      <c r="D17" s="232"/>
      <c r="E17" s="232"/>
      <c r="F17" s="232"/>
      <c r="G17" s="232"/>
      <c r="H17" s="232"/>
      <c r="I17" s="232"/>
    </row>
    <row r="18" spans="1:11" ht="15.75" customHeight="1" x14ac:dyDescent="0.25">
      <c r="A18" s="232" t="s">
        <v>63</v>
      </c>
      <c r="B18" s="232"/>
      <c r="C18" s="232"/>
      <c r="D18" s="232"/>
      <c r="E18" s="232"/>
      <c r="F18" s="232"/>
      <c r="G18" s="232"/>
      <c r="H18" s="232"/>
      <c r="I18" s="232"/>
    </row>
    <row r="19" spans="1:11" ht="15.75" x14ac:dyDescent="0.25">
      <c r="A19" s="232" t="s">
        <v>64</v>
      </c>
      <c r="B19" s="232"/>
      <c r="C19" s="232"/>
      <c r="D19" s="232"/>
      <c r="E19" s="232"/>
      <c r="F19" s="232"/>
      <c r="G19" s="232"/>
      <c r="H19" s="232"/>
      <c r="I19" s="232"/>
      <c r="J19" s="58"/>
      <c r="K19" s="58"/>
    </row>
    <row r="20" spans="1:11" ht="15.75" x14ac:dyDescent="0.25">
      <c r="A20" s="232" t="s">
        <v>65</v>
      </c>
      <c r="B20" s="232"/>
      <c r="C20" s="232"/>
      <c r="D20" s="232"/>
      <c r="E20" s="232"/>
      <c r="F20" s="232"/>
      <c r="G20" s="232"/>
      <c r="H20" s="232"/>
      <c r="I20" s="232"/>
    </row>
    <row r="21" spans="1:11" ht="15.75" x14ac:dyDescent="0.25">
      <c r="A21" s="232" t="s">
        <v>66</v>
      </c>
      <c r="B21" s="232"/>
      <c r="C21" s="232"/>
      <c r="D21" s="232"/>
      <c r="E21" s="232"/>
      <c r="F21" s="232"/>
      <c r="G21" s="232"/>
      <c r="H21" s="232"/>
      <c r="I21" s="232"/>
    </row>
    <row r="22" spans="1:11" ht="15.75" x14ac:dyDescent="0.25">
      <c r="A22" s="232" t="s">
        <v>67</v>
      </c>
      <c r="B22" s="232"/>
      <c r="C22" s="232"/>
      <c r="D22" s="232"/>
      <c r="E22" s="232"/>
      <c r="F22" s="232"/>
      <c r="G22" s="232"/>
      <c r="H22" s="232"/>
      <c r="I22" s="232"/>
    </row>
    <row r="23" spans="1:11" ht="15.75" x14ac:dyDescent="0.25">
      <c r="A23" s="232" t="s">
        <v>68</v>
      </c>
      <c r="B23" s="232"/>
      <c r="C23" s="232"/>
      <c r="D23" s="232"/>
      <c r="E23" s="232"/>
      <c r="F23" s="232"/>
      <c r="G23" s="232"/>
      <c r="H23" s="232"/>
      <c r="I23" s="232"/>
    </row>
    <row r="24" spans="1:11" ht="15.75" x14ac:dyDescent="0.25">
      <c r="A24" s="232" t="s">
        <v>69</v>
      </c>
      <c r="B24" s="232"/>
      <c r="C24" s="232"/>
      <c r="D24" s="232"/>
      <c r="E24" s="232"/>
      <c r="F24" s="232"/>
      <c r="G24" s="232"/>
      <c r="H24" s="232"/>
      <c r="I24" s="232"/>
    </row>
    <row r="25" spans="1:11" ht="15.75" x14ac:dyDescent="0.25">
      <c r="A25" s="232" t="s">
        <v>70</v>
      </c>
      <c r="B25" s="232"/>
      <c r="C25" s="232"/>
      <c r="D25" s="232"/>
      <c r="E25" s="232"/>
      <c r="F25" s="232"/>
      <c r="G25" s="232"/>
      <c r="H25" s="232"/>
      <c r="I25" s="232"/>
    </row>
    <row r="26" spans="1:11" ht="15.75" x14ac:dyDescent="0.25">
      <c r="A26" s="232" t="s">
        <v>71</v>
      </c>
      <c r="B26" s="232"/>
      <c r="C26" s="232"/>
      <c r="D26" s="232"/>
      <c r="E26" s="232"/>
      <c r="F26" s="232"/>
      <c r="G26" s="232"/>
      <c r="H26" s="232"/>
      <c r="I26" s="232"/>
    </row>
    <row r="27" spans="1:11" ht="15.75" x14ac:dyDescent="0.25">
      <c r="A27" s="232" t="s">
        <v>72</v>
      </c>
      <c r="B27" s="232"/>
      <c r="C27" s="232"/>
      <c r="D27" s="232"/>
      <c r="E27" s="232"/>
      <c r="F27" s="232"/>
      <c r="G27" s="232"/>
      <c r="H27" s="232"/>
      <c r="I27" s="232"/>
    </row>
    <row r="28" spans="1:11" ht="15.75" x14ac:dyDescent="0.25">
      <c r="A28" s="232" t="s">
        <v>73</v>
      </c>
      <c r="B28" s="232"/>
      <c r="C28" s="232"/>
      <c r="D28" s="232"/>
      <c r="E28" s="232"/>
      <c r="F28" s="232"/>
      <c r="G28" s="232"/>
      <c r="H28" s="232"/>
      <c r="I28" s="232"/>
    </row>
    <row r="29" spans="1:11" ht="15.75" x14ac:dyDescent="0.25">
      <c r="A29" s="232" t="s">
        <v>74</v>
      </c>
      <c r="B29" s="232"/>
      <c r="C29" s="232"/>
      <c r="D29" s="232"/>
      <c r="E29" s="232"/>
      <c r="F29" s="232"/>
      <c r="G29" s="232"/>
      <c r="H29" s="232"/>
      <c r="I29" s="232"/>
    </row>
    <row r="30" spans="1:11" ht="15.75" x14ac:dyDescent="0.25">
      <c r="A30" s="232" t="s">
        <v>75</v>
      </c>
      <c r="B30" s="232"/>
      <c r="C30" s="232"/>
      <c r="D30" s="232"/>
      <c r="E30" s="232"/>
      <c r="F30" s="232"/>
      <c r="G30" s="232"/>
      <c r="H30" s="232"/>
      <c r="I30" s="232"/>
    </row>
    <row r="31" spans="1:11" ht="15.75" x14ac:dyDescent="0.25">
      <c r="A31" s="232" t="s">
        <v>76</v>
      </c>
      <c r="B31" s="232"/>
      <c r="C31" s="232"/>
      <c r="D31" s="232"/>
      <c r="E31" s="232"/>
      <c r="F31" s="232"/>
      <c r="G31" s="232"/>
      <c r="H31" s="232"/>
      <c r="I31" s="232"/>
    </row>
    <row r="32" spans="1:11" ht="15.75" x14ac:dyDescent="0.25">
      <c r="A32" s="232" t="s">
        <v>77</v>
      </c>
      <c r="B32" s="232"/>
      <c r="C32" s="232"/>
      <c r="D32" s="232"/>
      <c r="E32" s="232"/>
      <c r="F32" s="232"/>
      <c r="G32" s="232"/>
      <c r="H32" s="232"/>
      <c r="I32" s="232"/>
    </row>
    <row r="33" spans="1:9" ht="15.75" x14ac:dyDescent="0.25">
      <c r="A33" s="232" t="s">
        <v>78</v>
      </c>
      <c r="B33" s="232"/>
      <c r="C33" s="232"/>
      <c r="D33" s="232"/>
      <c r="E33" s="232"/>
      <c r="F33" s="232"/>
      <c r="G33" s="232"/>
      <c r="H33" s="232"/>
      <c r="I33" s="232"/>
    </row>
    <row r="34" spans="1:9" ht="15.75" x14ac:dyDescent="0.25">
      <c r="A34" s="232" t="s">
        <v>79</v>
      </c>
      <c r="B34" s="232"/>
      <c r="C34" s="232"/>
      <c r="D34" s="232"/>
      <c r="E34" s="232"/>
      <c r="F34" s="232"/>
      <c r="G34" s="232"/>
      <c r="H34" s="232"/>
      <c r="I34" s="232"/>
    </row>
    <row r="35" spans="1:9" ht="15.75" x14ac:dyDescent="0.25">
      <c r="A35" s="61" t="s">
        <v>80</v>
      </c>
      <c r="B35"/>
      <c r="C35"/>
      <c r="D35"/>
      <c r="E35"/>
      <c r="F35"/>
    </row>
    <row r="36" spans="1:9" ht="15.75" x14ac:dyDescent="0.25">
      <c r="A36" s="61"/>
      <c r="B36"/>
      <c r="C36"/>
      <c r="D36"/>
      <c r="E36"/>
      <c r="G36" s="61" t="s">
        <v>81</v>
      </c>
    </row>
    <row r="37" spans="1:9" ht="15.75" x14ac:dyDescent="0.25">
      <c r="A37" s="61" t="s">
        <v>82</v>
      </c>
      <c r="B37"/>
      <c r="C37"/>
      <c r="D37"/>
      <c r="E37"/>
      <c r="F37"/>
      <c r="H37" s="61" t="s">
        <v>83</v>
      </c>
    </row>
    <row r="38" spans="1:9" ht="15.75" x14ac:dyDescent="0.25">
      <c r="A38" s="61" t="s">
        <v>84</v>
      </c>
      <c r="B38"/>
      <c r="C38"/>
      <c r="H38" s="61" t="s">
        <v>83</v>
      </c>
    </row>
    <row r="39" spans="1:9" ht="15.75" x14ac:dyDescent="0.25">
      <c r="A39" s="61" t="s">
        <v>85</v>
      </c>
      <c r="B39"/>
      <c r="H39" s="61" t="s">
        <v>86</v>
      </c>
    </row>
    <row r="40" spans="1:9" ht="15.6" customHeight="1" x14ac:dyDescent="0.25">
      <c r="A40" s="233" t="s">
        <v>87</v>
      </c>
      <c r="B40" s="233"/>
      <c r="C40" s="233"/>
      <c r="D40" s="233"/>
      <c r="E40" s="233"/>
      <c r="F40" s="233"/>
      <c r="G40" s="233"/>
      <c r="H40" s="233"/>
      <c r="I40" s="233"/>
    </row>
    <row r="41" spans="1:9" ht="15.75" x14ac:dyDescent="0.25">
      <c r="A41" s="61" t="s">
        <v>88</v>
      </c>
    </row>
    <row r="42" spans="1:9" ht="15.75" x14ac:dyDescent="0.25">
      <c r="A42" s="61" t="s">
        <v>89</v>
      </c>
    </row>
    <row r="43" spans="1:9" ht="15.75" x14ac:dyDescent="0.25">
      <c r="A43" s="61" t="s">
        <v>90</v>
      </c>
    </row>
    <row r="44" spans="1:9" ht="15.75" x14ac:dyDescent="0.25">
      <c r="A44" s="61"/>
    </row>
    <row r="45" spans="1:9" ht="15.75" x14ac:dyDescent="0.25">
      <c r="A45" s="61"/>
    </row>
    <row r="46" spans="1:9" ht="15.75" x14ac:dyDescent="0.25">
      <c r="A46" s="61"/>
    </row>
    <row r="47" spans="1:9" ht="15.75" x14ac:dyDescent="0.25">
      <c r="A47" s="61"/>
    </row>
    <row r="48" spans="1:9" s="64" customFormat="1" ht="15.75" x14ac:dyDescent="0.25">
      <c r="A48" s="62" t="s">
        <v>91</v>
      </c>
      <c r="B48" s="63"/>
      <c r="C48" s="63"/>
      <c r="D48" s="63"/>
      <c r="E48" s="63"/>
      <c r="G48" s="62" t="s">
        <v>92</v>
      </c>
      <c r="H48" s="63"/>
    </row>
    <row r="49" spans="1:8" ht="18" x14ac:dyDescent="0.25">
      <c r="A49" s="61"/>
      <c r="H49" s="65" t="s">
        <v>93</v>
      </c>
    </row>
    <row r="50" spans="1:8" ht="15.75" x14ac:dyDescent="0.25">
      <c r="A50" s="61"/>
    </row>
    <row r="51" spans="1:8" ht="15.75" x14ac:dyDescent="0.25">
      <c r="A51" s="61"/>
    </row>
    <row r="52" spans="1:8" ht="15.75" x14ac:dyDescent="0.25">
      <c r="A52" s="61"/>
    </row>
    <row r="53" spans="1:8" ht="15.75" x14ac:dyDescent="0.25">
      <c r="A53" s="61"/>
    </row>
    <row r="54" spans="1:8" ht="15.75" x14ac:dyDescent="0.25">
      <c r="A54" s="61"/>
    </row>
    <row r="55" spans="1:8" ht="15.75" x14ac:dyDescent="0.25">
      <c r="A55" s="61"/>
    </row>
  </sheetData>
  <sheetProtection selectLockedCells="1" selectUnlockedCells="1"/>
  <mergeCells count="31">
    <mergeCell ref="A6:I6"/>
    <mergeCell ref="A7:I7"/>
    <mergeCell ref="H8:I8"/>
    <mergeCell ref="A11:I11"/>
    <mergeCell ref="A1:I1"/>
    <mergeCell ref="A3:I3"/>
    <mergeCell ref="A4:I4"/>
    <mergeCell ref="A5:I5"/>
    <mergeCell ref="A17:I17"/>
    <mergeCell ref="A18:I18"/>
    <mergeCell ref="A19:I19"/>
    <mergeCell ref="A20:I20"/>
    <mergeCell ref="A13:I13"/>
    <mergeCell ref="A14:I14"/>
    <mergeCell ref="A15:I15"/>
    <mergeCell ref="A16:I16"/>
    <mergeCell ref="A25:I25"/>
    <mergeCell ref="A26:I26"/>
    <mergeCell ref="A27:I27"/>
    <mergeCell ref="A28:I28"/>
    <mergeCell ref="A21:I21"/>
    <mergeCell ref="A22:I22"/>
    <mergeCell ref="A23:I23"/>
    <mergeCell ref="A24:I24"/>
    <mergeCell ref="A33:I33"/>
    <mergeCell ref="A34:I34"/>
    <mergeCell ref="A40:I40"/>
    <mergeCell ref="A29:I29"/>
    <mergeCell ref="A30:I30"/>
    <mergeCell ref="A31:I31"/>
    <mergeCell ref="A32:I32"/>
  </mergeCells>
  <phoneticPr fontId="43" type="noConversion"/>
  <pageMargins left="0.65972222222222221" right="0.20972222222222223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L119"/>
  <sheetViews>
    <sheetView view="pageBreakPreview" topLeftCell="A16" zoomScale="85" zoomScaleSheetLayoutView="85" workbookViewId="0">
      <selection activeCell="I42" sqref="I42"/>
    </sheetView>
  </sheetViews>
  <sheetFormatPr defaultRowHeight="12.75" x14ac:dyDescent="0.2"/>
  <cols>
    <col min="1" max="1" width="2.7109375" style="2" customWidth="1"/>
    <col min="2" max="2" width="6" style="2" customWidth="1"/>
    <col min="3" max="3" width="10.28515625" style="2" customWidth="1"/>
    <col min="4" max="6" width="9.140625" style="2"/>
    <col min="7" max="7" width="27.5703125" style="2" customWidth="1"/>
    <col min="8" max="8" width="6.85546875" style="2" customWidth="1"/>
    <col min="9" max="9" width="10.140625" style="2" customWidth="1"/>
    <col min="10" max="10" width="12" style="2" customWidth="1"/>
    <col min="11" max="11" width="4.7109375" style="2" customWidth="1"/>
    <col min="12" max="12" width="7.5703125" style="2" customWidth="1"/>
    <col min="13" max="13" width="9.28515625" style="2" customWidth="1"/>
    <col min="14" max="16384" width="9.140625" style="2"/>
  </cols>
  <sheetData>
    <row r="1" spans="1:11" x14ac:dyDescent="0.2">
      <c r="B1" s="229" t="s">
        <v>0</v>
      </c>
      <c r="C1" s="229"/>
      <c r="D1" s="229"/>
      <c r="E1" s="229"/>
      <c r="F1" s="229"/>
      <c r="G1" s="229"/>
      <c r="H1" s="229"/>
      <c r="I1" s="229"/>
      <c r="J1" s="229"/>
    </row>
    <row r="2" spans="1:11" s="4" customFormat="1" x14ac:dyDescent="0.2">
      <c r="B2" s="225" t="s">
        <v>1</v>
      </c>
      <c r="C2" s="225"/>
      <c r="D2" s="225"/>
      <c r="E2" s="225"/>
      <c r="F2" s="225"/>
      <c r="G2" s="225"/>
      <c r="H2" s="225"/>
      <c r="I2" s="225"/>
      <c r="J2" s="225"/>
    </row>
    <row r="3" spans="1:11" x14ac:dyDescent="0.2">
      <c r="B3" s="225" t="s">
        <v>2</v>
      </c>
      <c r="C3" s="225"/>
      <c r="D3" s="225"/>
      <c r="E3" s="225"/>
      <c r="F3" s="225"/>
      <c r="G3" s="225"/>
      <c r="H3" s="225"/>
      <c r="I3" s="225"/>
      <c r="J3" s="225"/>
    </row>
    <row r="4" spans="1:11" x14ac:dyDescent="0.2">
      <c r="B4" s="229" t="s">
        <v>94</v>
      </c>
      <c r="C4" s="229"/>
      <c r="D4" s="229"/>
      <c r="E4" s="229"/>
      <c r="F4" s="229"/>
      <c r="G4" s="229"/>
      <c r="H4" s="229"/>
      <c r="I4" s="229"/>
      <c r="J4" s="229"/>
    </row>
    <row r="5" spans="1:11" x14ac:dyDescent="0.2">
      <c r="B5" s="229" t="s">
        <v>4</v>
      </c>
      <c r="C5" s="229"/>
      <c r="D5" s="229"/>
      <c r="E5" s="229"/>
      <c r="F5" s="229"/>
      <c r="G5" s="229"/>
      <c r="H5" s="229"/>
      <c r="I5" s="229"/>
      <c r="J5" s="229"/>
      <c r="K5" s="5" t="s">
        <v>10</v>
      </c>
    </row>
    <row r="6" spans="1:11" x14ac:dyDescent="0.2">
      <c r="A6" s="46"/>
      <c r="B6" s="229" t="s">
        <v>5</v>
      </c>
      <c r="C6" s="229"/>
      <c r="D6" s="229"/>
      <c r="E6" s="229"/>
      <c r="F6" s="229"/>
      <c r="G6" s="229"/>
      <c r="H6" s="229"/>
      <c r="I6" s="229"/>
      <c r="J6" s="229"/>
      <c r="K6" s="66"/>
    </row>
    <row r="7" spans="1:11" x14ac:dyDescent="0.2">
      <c r="A7" s="46"/>
      <c r="B7" s="1"/>
      <c r="C7" s="1"/>
      <c r="D7" s="1"/>
      <c r="E7" s="1"/>
      <c r="F7" s="1"/>
      <c r="G7" s="1"/>
      <c r="H7" s="1"/>
      <c r="I7" s="1"/>
      <c r="J7" s="1"/>
      <c r="K7" s="66"/>
    </row>
    <row r="8" spans="1:11" x14ac:dyDescent="0.2">
      <c r="B8" s="10" t="s">
        <v>95</v>
      </c>
      <c r="K8" s="5"/>
    </row>
    <row r="9" spans="1:11" x14ac:dyDescent="0.2">
      <c r="A9" s="9"/>
      <c r="B9" s="245" t="s">
        <v>96</v>
      </c>
      <c r="C9" s="245"/>
      <c r="D9" s="9"/>
      <c r="E9" s="9"/>
      <c r="F9" s="9"/>
      <c r="G9" s="235" t="s">
        <v>97</v>
      </c>
      <c r="H9" s="235"/>
      <c r="I9" s="246" t="e">
        <f>#REF!</f>
        <v>#REF!</v>
      </c>
      <c r="J9" s="246"/>
    </row>
    <row r="10" spans="1:11" ht="13.15" customHeight="1" x14ac:dyDescent="0.2">
      <c r="A10" s="9"/>
      <c r="B10" s="247" t="e">
        <f>#REF!</f>
        <v>#REF!</v>
      </c>
      <c r="C10" s="247"/>
      <c r="D10" s="247"/>
      <c r="E10" s="247"/>
      <c r="F10" s="247"/>
      <c r="G10" s="247"/>
      <c r="H10" s="247"/>
    </row>
    <row r="11" spans="1:11" x14ac:dyDescent="0.2">
      <c r="A11" s="9"/>
      <c r="B11" s="248">
        <f ca="1">TODAY()</f>
        <v>43032</v>
      </c>
      <c r="C11" s="248"/>
      <c r="D11" s="9"/>
      <c r="E11" s="9"/>
      <c r="F11" s="9"/>
      <c r="H11" s="235" t="s">
        <v>98</v>
      </c>
      <c r="I11" s="235"/>
      <c r="J11" s="235"/>
      <c r="K11" s="67"/>
    </row>
    <row r="12" spans="1:11" ht="15.75" x14ac:dyDescent="0.2">
      <c r="A12" s="9"/>
      <c r="B12" s="10"/>
      <c r="C12" s="9"/>
      <c r="D12" s="9"/>
      <c r="E12" s="68"/>
      <c r="F12" s="9"/>
      <c r="J12" s="69" t="s">
        <v>99</v>
      </c>
      <c r="K12" s="4"/>
    </row>
    <row r="13" spans="1:11" x14ac:dyDescent="0.2">
      <c r="A13" s="9"/>
      <c r="B13" s="10" t="s">
        <v>100</v>
      </c>
      <c r="C13" s="9"/>
      <c r="D13" s="9"/>
      <c r="E13" s="9"/>
      <c r="F13" s="9"/>
      <c r="H13" s="70" t="s">
        <v>101</v>
      </c>
      <c r="I13" s="4"/>
      <c r="J13" s="4"/>
    </row>
    <row r="14" spans="1:11" x14ac:dyDescent="0.2">
      <c r="A14" s="9"/>
      <c r="B14" s="9" t="s">
        <v>102</v>
      </c>
      <c r="C14" s="9"/>
      <c r="D14" s="9"/>
      <c r="E14" s="9"/>
      <c r="F14" s="9"/>
      <c r="H14" s="2" t="s">
        <v>103</v>
      </c>
      <c r="J14" s="71" t="e">
        <f>#REF!</f>
        <v>#REF!</v>
      </c>
    </row>
    <row r="15" spans="1:11" x14ac:dyDescent="0.2">
      <c r="A15" s="9"/>
      <c r="B15" s="9" t="s">
        <v>104</v>
      </c>
      <c r="C15" s="9"/>
      <c r="D15" s="9"/>
      <c r="E15" s="9"/>
      <c r="F15" s="9"/>
      <c r="H15" s="2" t="s">
        <v>105</v>
      </c>
      <c r="J15" s="71" t="e">
        <f>#REF!</f>
        <v>#REF!</v>
      </c>
    </row>
    <row r="16" spans="1:11" x14ac:dyDescent="0.2">
      <c r="A16" s="9"/>
      <c r="B16" s="9" t="s">
        <v>106</v>
      </c>
      <c r="C16" s="9"/>
      <c r="D16" s="9"/>
      <c r="E16" s="9"/>
      <c r="F16" s="9"/>
      <c r="H16" s="2" t="s">
        <v>107</v>
      </c>
      <c r="J16" s="71" t="e">
        <f>#REF!</f>
        <v>#REF!</v>
      </c>
    </row>
    <row r="17" spans="1:12" x14ac:dyDescent="0.2">
      <c r="A17" s="9"/>
      <c r="B17" s="9" t="s">
        <v>108</v>
      </c>
      <c r="C17" s="9"/>
      <c r="D17" s="9"/>
      <c r="E17" s="9"/>
      <c r="F17" s="9"/>
      <c r="H17" s="2" t="s">
        <v>109</v>
      </c>
      <c r="J17" s="71" t="e">
        <f>#REF!</f>
        <v>#REF!</v>
      </c>
    </row>
    <row r="18" spans="1:12" ht="12.75" customHeight="1" x14ac:dyDescent="0.2">
      <c r="A18" s="9"/>
      <c r="B18" s="9" t="s">
        <v>110</v>
      </c>
      <c r="C18" s="9"/>
      <c r="D18" s="9"/>
      <c r="E18" s="9"/>
      <c r="F18" s="9"/>
      <c r="G18" s="229" t="s">
        <v>111</v>
      </c>
      <c r="H18" s="229"/>
      <c r="I18" s="229"/>
      <c r="J18" s="72" t="e">
        <f>#REF!</f>
        <v>#REF!</v>
      </c>
    </row>
    <row r="19" spans="1:12" x14ac:dyDescent="0.2">
      <c r="A19" s="9"/>
      <c r="B19" s="9"/>
      <c r="C19" s="9"/>
      <c r="D19" s="9"/>
      <c r="E19" s="9"/>
      <c r="F19" s="9"/>
    </row>
    <row r="20" spans="1:12" s="4" customFormat="1" x14ac:dyDescent="0.2">
      <c r="B20" s="239" t="s">
        <v>11</v>
      </c>
      <c r="C20" s="239"/>
      <c r="D20" s="239"/>
      <c r="E20" s="239"/>
      <c r="F20" s="239"/>
      <c r="G20" s="239"/>
      <c r="H20" s="239"/>
      <c r="I20" s="239"/>
      <c r="J20" s="239"/>
    </row>
    <row r="21" spans="1:12" s="14" customFormat="1" ht="12.75" customHeight="1" x14ac:dyDescent="0.2">
      <c r="B21" s="73" t="s">
        <v>12</v>
      </c>
      <c r="C21" s="242" t="s">
        <v>13</v>
      </c>
      <c r="D21" s="242"/>
      <c r="E21" s="242"/>
      <c r="F21" s="242"/>
      <c r="G21" s="242"/>
      <c r="H21" s="73" t="s">
        <v>14</v>
      </c>
      <c r="I21" s="74" t="s">
        <v>15</v>
      </c>
      <c r="J21" s="74" t="s">
        <v>16</v>
      </c>
      <c r="L21" s="33"/>
    </row>
    <row r="22" spans="1:12" x14ac:dyDescent="0.2">
      <c r="A22" s="9"/>
      <c r="B22" s="75">
        <v>1</v>
      </c>
      <c r="C22" s="243" t="e">
        <f>IF(J18&lt;=20,#REF!,IF(J18&lt;=30,#REF!,IF(J18&lt;=40,#REF!,IF(J18&lt;=50,#REF!,IF(J18&lt;=65,#REF!,IF(J18&lt;=85,#REF!,IF(J18&lt;=125,#REF!,"")))))))</f>
        <v>#REF!</v>
      </c>
      <c r="D22" s="243"/>
      <c r="E22" s="243"/>
      <c r="F22" s="243"/>
      <c r="G22" s="243"/>
      <c r="H22" s="76">
        <v>1</v>
      </c>
      <c r="I22" s="77" t="e">
        <f>IF(J18&lt;=20,#REF!,IF(J18&lt;=30,#REF!,IF(J18&lt;=40,#REF!,IF(J18&lt;=50,#REF!,IF(J18&lt;=65,#REF!,IF(J18&lt;=85,#REF!,IF(J18&lt;=125,#REF!,"")))))))</f>
        <v>#REF!</v>
      </c>
      <c r="J22" s="78" t="e">
        <f t="shared" ref="J22:J32" si="0">I22*H22</f>
        <v>#REF!</v>
      </c>
      <c r="L22" s="34"/>
    </row>
    <row r="23" spans="1:12" x14ac:dyDescent="0.2">
      <c r="A23" s="9"/>
      <c r="B23" s="26">
        <v>2</v>
      </c>
      <c r="C23" s="244" t="e">
        <f>IF(J18&lt;=20,#REF!,IF(J18&lt;=30,#REF!,IF(J18&lt;=40,#REF!,IF(J18&lt;=50,#REF!,IF(J18&lt;=65,#REF!,IF(J18&lt;=85,#REF!,IF(J18&lt;=125,#REF!,"")))))))</f>
        <v>#REF!</v>
      </c>
      <c r="D23" s="244"/>
      <c r="E23" s="244"/>
      <c r="F23" s="244"/>
      <c r="G23" s="244"/>
      <c r="H23" s="30">
        <v>1</v>
      </c>
      <c r="I23" s="77" t="e">
        <f>IF(J18&lt;=20,#REF!,IF(J18&lt;=30,#REF!,IF(J18&lt;=40,#REF!,IF(J18&lt;=50,#REF!,IF(J18&lt;=65,#REF!,IF(J18&lt;=85,#REF!,IF(J18&lt;=125,#REF!,"")))))))</f>
        <v>#REF!</v>
      </c>
      <c r="J23" s="79" t="e">
        <f t="shared" si="0"/>
        <v>#REF!</v>
      </c>
    </row>
    <row r="24" spans="1:12" x14ac:dyDescent="0.2">
      <c r="A24" s="9"/>
      <c r="B24" s="26">
        <v>3</v>
      </c>
      <c r="C24" s="27" t="s">
        <v>112</v>
      </c>
      <c r="D24" s="28"/>
      <c r="E24" s="28"/>
      <c r="F24" s="28"/>
      <c r="G24" s="29"/>
      <c r="H24" s="30">
        <v>2</v>
      </c>
      <c r="I24" s="77">
        <v>15</v>
      </c>
      <c r="J24" s="79">
        <f t="shared" si="0"/>
        <v>30</v>
      </c>
    </row>
    <row r="25" spans="1:12" x14ac:dyDescent="0.2">
      <c r="A25" s="9"/>
      <c r="B25" s="26">
        <v>4</v>
      </c>
      <c r="C25" s="27" t="s">
        <v>113</v>
      </c>
      <c r="D25" s="28"/>
      <c r="E25" s="28"/>
      <c r="F25" s="28"/>
      <c r="G25" s="29"/>
      <c r="H25" s="30">
        <v>2</v>
      </c>
      <c r="I25" s="80">
        <v>9</v>
      </c>
      <c r="J25" s="81">
        <f t="shared" si="0"/>
        <v>18</v>
      </c>
    </row>
    <row r="26" spans="1:12" x14ac:dyDescent="0.2">
      <c r="A26" s="9"/>
      <c r="B26" s="26">
        <v>5</v>
      </c>
      <c r="C26" s="27" t="s">
        <v>114</v>
      </c>
      <c r="D26" s="28"/>
      <c r="E26" s="28"/>
      <c r="F26" s="28"/>
      <c r="G26" s="29"/>
      <c r="H26" s="30">
        <v>1</v>
      </c>
      <c r="I26" s="77">
        <v>45</v>
      </c>
      <c r="J26" s="79">
        <f t="shared" si="0"/>
        <v>45</v>
      </c>
    </row>
    <row r="27" spans="1:12" x14ac:dyDescent="0.2">
      <c r="A27" s="9"/>
      <c r="B27" s="26">
        <v>6</v>
      </c>
      <c r="C27" s="27" t="s">
        <v>115</v>
      </c>
      <c r="D27" s="28"/>
      <c r="E27" s="28"/>
      <c r="F27" s="28"/>
      <c r="G27" s="29"/>
      <c r="H27" s="30">
        <v>1</v>
      </c>
      <c r="I27" s="77">
        <v>400</v>
      </c>
      <c r="J27" s="79">
        <f t="shared" si="0"/>
        <v>400</v>
      </c>
    </row>
    <row r="28" spans="1:12" x14ac:dyDescent="0.2">
      <c r="A28" s="9"/>
      <c r="B28" s="26">
        <v>7</v>
      </c>
      <c r="C28" s="27" t="s">
        <v>116</v>
      </c>
      <c r="D28" s="28"/>
      <c r="E28" s="28"/>
      <c r="F28" s="28"/>
      <c r="G28" s="29"/>
      <c r="H28" s="30">
        <v>1</v>
      </c>
      <c r="I28" s="77">
        <v>650</v>
      </c>
      <c r="J28" s="79">
        <f t="shared" si="0"/>
        <v>650</v>
      </c>
    </row>
    <row r="29" spans="1:12" x14ac:dyDescent="0.2">
      <c r="A29" s="9"/>
      <c r="B29" s="26">
        <v>8</v>
      </c>
      <c r="C29" s="27" t="s">
        <v>117</v>
      </c>
      <c r="D29" s="28"/>
      <c r="E29" s="28"/>
      <c r="F29" s="28"/>
      <c r="G29" s="29"/>
      <c r="H29" s="30">
        <v>1</v>
      </c>
      <c r="I29" s="77">
        <v>110</v>
      </c>
      <c r="J29" s="79">
        <f t="shared" si="0"/>
        <v>110</v>
      </c>
    </row>
    <row r="30" spans="1:12" x14ac:dyDescent="0.2">
      <c r="A30" s="9"/>
      <c r="B30" s="26">
        <v>9</v>
      </c>
      <c r="C30" s="82" t="s">
        <v>118</v>
      </c>
      <c r="D30" s="82"/>
      <c r="E30" s="82"/>
      <c r="F30" s="82"/>
      <c r="G30" s="82"/>
      <c r="H30" s="30">
        <v>1</v>
      </c>
      <c r="I30" s="77">
        <v>150</v>
      </c>
      <c r="J30" s="79">
        <f t="shared" si="0"/>
        <v>150</v>
      </c>
    </row>
    <row r="31" spans="1:12" x14ac:dyDescent="0.2">
      <c r="A31" s="9"/>
      <c r="B31" s="26">
        <v>10</v>
      </c>
      <c r="C31" s="20" t="s">
        <v>119</v>
      </c>
      <c r="D31" s="21"/>
      <c r="E31" s="21"/>
      <c r="F31" s="21"/>
      <c r="G31" s="22"/>
      <c r="H31" s="23">
        <v>1</v>
      </c>
      <c r="I31" s="83">
        <v>85</v>
      </c>
      <c r="J31" s="79">
        <f t="shared" si="0"/>
        <v>85</v>
      </c>
    </row>
    <row r="32" spans="1:12" x14ac:dyDescent="0.2">
      <c r="A32" s="9"/>
      <c r="B32" s="26">
        <v>11</v>
      </c>
      <c r="C32" s="20" t="s">
        <v>120</v>
      </c>
      <c r="D32" s="21"/>
      <c r="E32" s="21"/>
      <c r="F32" s="21"/>
      <c r="G32" s="22"/>
      <c r="H32" s="23">
        <v>1</v>
      </c>
      <c r="I32" s="83">
        <v>200</v>
      </c>
      <c r="J32" s="79">
        <f t="shared" si="0"/>
        <v>200</v>
      </c>
    </row>
    <row r="33" spans="1:12" x14ac:dyDescent="0.2">
      <c r="A33" s="9"/>
      <c r="B33" s="26">
        <v>12</v>
      </c>
      <c r="C33" s="20" t="s">
        <v>121</v>
      </c>
      <c r="D33" s="21"/>
      <c r="E33" s="21"/>
      <c r="F33" s="21"/>
      <c r="G33" s="22"/>
      <c r="H33" s="23"/>
      <c r="I33" s="83"/>
      <c r="J33" s="78" t="e">
        <f>(SUM(J22:J32))*15%</f>
        <v>#REF!</v>
      </c>
    </row>
    <row r="34" spans="1:12" x14ac:dyDescent="0.2">
      <c r="B34" s="84"/>
      <c r="C34" s="85" t="s">
        <v>122</v>
      </c>
      <c r="D34" s="86"/>
      <c r="E34" s="86"/>
      <c r="F34" s="86"/>
      <c r="G34" s="87"/>
      <c r="H34" s="84"/>
      <c r="I34" s="88"/>
      <c r="J34" s="89" t="e">
        <f>SUM(J22:J33)</f>
        <v>#REF!</v>
      </c>
      <c r="L34" s="36"/>
    </row>
    <row r="35" spans="1:12" ht="6" customHeight="1" x14ac:dyDescent="0.2"/>
    <row r="36" spans="1:12" s="4" customFormat="1" x14ac:dyDescent="0.2">
      <c r="B36" s="239" t="s">
        <v>123</v>
      </c>
      <c r="C36" s="239"/>
      <c r="D36" s="239"/>
      <c r="E36" s="239"/>
      <c r="F36" s="239"/>
      <c r="G36" s="239"/>
      <c r="H36" s="239"/>
      <c r="I36" s="239"/>
      <c r="J36" s="239"/>
    </row>
    <row r="37" spans="1:12" s="35" customFormat="1" ht="25.5" x14ac:dyDescent="0.2">
      <c r="B37" s="90" t="s">
        <v>12</v>
      </c>
      <c r="C37" s="91"/>
      <c r="D37" s="92"/>
      <c r="E37" s="92" t="s">
        <v>13</v>
      </c>
      <c r="F37" s="92"/>
      <c r="G37" s="93"/>
      <c r="H37" s="74" t="s">
        <v>14</v>
      </c>
      <c r="I37" s="74" t="s">
        <v>124</v>
      </c>
      <c r="J37" s="74" t="s">
        <v>16</v>
      </c>
    </row>
    <row r="38" spans="1:12" x14ac:dyDescent="0.2">
      <c r="A38" s="9"/>
      <c r="B38" s="19">
        <v>1</v>
      </c>
      <c r="C38" s="94" t="s">
        <v>125</v>
      </c>
      <c r="D38" s="21"/>
      <c r="E38" s="21"/>
      <c r="F38" s="21"/>
      <c r="G38" s="22"/>
      <c r="H38" s="23">
        <v>1</v>
      </c>
      <c r="I38" s="83">
        <v>95</v>
      </c>
      <c r="J38" s="78">
        <f>I38*H38</f>
        <v>95</v>
      </c>
    </row>
    <row r="39" spans="1:12" x14ac:dyDescent="0.2">
      <c r="A39" s="9"/>
      <c r="B39" s="95">
        <v>2</v>
      </c>
      <c r="C39" s="27" t="s">
        <v>126</v>
      </c>
      <c r="D39" s="28"/>
      <c r="E39" s="28"/>
      <c r="F39" s="28"/>
      <c r="G39" s="29"/>
      <c r="H39" s="30">
        <v>1</v>
      </c>
      <c r="I39" s="83">
        <v>150</v>
      </c>
      <c r="J39" s="78">
        <f>I39*H39</f>
        <v>150</v>
      </c>
      <c r="L39" s="37"/>
    </row>
    <row r="40" spans="1:12" x14ac:dyDescent="0.2">
      <c r="A40" s="9"/>
      <c r="B40" s="26">
        <v>3</v>
      </c>
      <c r="C40" s="27" t="s">
        <v>127</v>
      </c>
      <c r="D40" s="28"/>
      <c r="E40" s="28"/>
      <c r="F40" s="28"/>
      <c r="G40" s="29"/>
      <c r="H40" s="30">
        <v>1</v>
      </c>
      <c r="I40" s="83">
        <v>18</v>
      </c>
      <c r="J40" s="78">
        <f>I40*H40</f>
        <v>18</v>
      </c>
      <c r="L40" s="37"/>
    </row>
    <row r="41" spans="1:12" x14ac:dyDescent="0.2">
      <c r="A41" s="9"/>
      <c r="B41" s="95">
        <v>4</v>
      </c>
      <c r="C41" s="27" t="s">
        <v>128</v>
      </c>
      <c r="D41" s="28"/>
      <c r="E41" s="28"/>
      <c r="F41" s="28"/>
      <c r="G41" s="29"/>
      <c r="H41" s="30">
        <v>1</v>
      </c>
      <c r="I41" s="83">
        <v>5</v>
      </c>
      <c r="J41" s="78">
        <f>I41*H41</f>
        <v>5</v>
      </c>
      <c r="L41" s="37"/>
    </row>
    <row r="42" spans="1:12" x14ac:dyDescent="0.2">
      <c r="A42" s="9"/>
      <c r="B42" s="26">
        <v>5</v>
      </c>
      <c r="C42" s="27" t="s">
        <v>129</v>
      </c>
      <c r="D42" s="28"/>
      <c r="E42" s="28"/>
      <c r="F42" s="28"/>
      <c r="G42" s="29"/>
      <c r="H42" s="30">
        <v>1</v>
      </c>
      <c r="I42" s="83">
        <v>30</v>
      </c>
      <c r="J42" s="78">
        <f>I42*H42</f>
        <v>30</v>
      </c>
      <c r="L42" s="37"/>
    </row>
    <row r="43" spans="1:12" x14ac:dyDescent="0.2">
      <c r="A43" s="9"/>
      <c r="B43" s="96">
        <v>6</v>
      </c>
      <c r="C43" s="97" t="s">
        <v>121</v>
      </c>
      <c r="D43" s="98"/>
      <c r="E43" s="98"/>
      <c r="F43" s="98"/>
      <c r="G43" s="99"/>
      <c r="H43" s="100"/>
      <c r="I43" s="101"/>
      <c r="J43" s="78">
        <f>(SUM(J38:J42))*20%</f>
        <v>59.6</v>
      </c>
      <c r="L43" s="37"/>
    </row>
    <row r="44" spans="1:12" x14ac:dyDescent="0.2">
      <c r="B44" s="84"/>
      <c r="C44" s="85" t="s">
        <v>122</v>
      </c>
      <c r="D44" s="86"/>
      <c r="E44" s="86"/>
      <c r="F44" s="86"/>
      <c r="G44" s="87"/>
      <c r="H44" s="84"/>
      <c r="I44" s="88"/>
      <c r="J44" s="89">
        <f>SUM(J38:J43)</f>
        <v>357.6</v>
      </c>
      <c r="L44" s="37"/>
    </row>
    <row r="45" spans="1:12" ht="6" customHeight="1" x14ac:dyDescent="0.2"/>
    <row r="46" spans="1:12" s="4" customFormat="1" x14ac:dyDescent="0.2">
      <c r="B46" s="239" t="s">
        <v>130</v>
      </c>
      <c r="C46" s="239"/>
      <c r="D46" s="239"/>
      <c r="E46" s="239"/>
      <c r="F46" s="239"/>
      <c r="G46" s="239"/>
      <c r="H46" s="239"/>
      <c r="I46" s="239"/>
      <c r="J46" s="239"/>
    </row>
    <row r="47" spans="1:12" s="102" customFormat="1" ht="25.5" x14ac:dyDescent="0.2">
      <c r="B47" s="103" t="s">
        <v>12</v>
      </c>
      <c r="C47" s="104"/>
      <c r="D47" s="105"/>
      <c r="E47" s="105" t="s">
        <v>13</v>
      </c>
      <c r="F47" s="105"/>
      <c r="G47" s="106"/>
      <c r="H47" s="74" t="s">
        <v>14</v>
      </c>
      <c r="I47" s="74" t="s">
        <v>131</v>
      </c>
      <c r="J47" s="74" t="s">
        <v>16</v>
      </c>
    </row>
    <row r="48" spans="1:12" ht="12.75" customHeight="1" x14ac:dyDescent="0.2">
      <c r="B48" s="19">
        <v>1</v>
      </c>
      <c r="C48" s="94" t="s">
        <v>132</v>
      </c>
      <c r="D48" s="21"/>
      <c r="E48" s="21"/>
      <c r="F48" s="21"/>
      <c r="G48" s="22"/>
      <c r="H48" s="107" t="e">
        <f>#REF!</f>
        <v>#REF!</v>
      </c>
      <c r="I48" s="108">
        <v>24</v>
      </c>
      <c r="J48" s="109" t="e">
        <f t="shared" ref="J48:J53" si="1">H48*I48</f>
        <v>#REF!</v>
      </c>
    </row>
    <row r="49" spans="2:11" ht="12.75" customHeight="1" x14ac:dyDescent="0.2">
      <c r="B49" s="19">
        <v>2</v>
      </c>
      <c r="C49" s="27" t="s">
        <v>133</v>
      </c>
      <c r="D49" s="28"/>
      <c r="E49" s="28"/>
      <c r="F49" s="28"/>
      <c r="G49" s="29"/>
      <c r="H49" s="110" t="e">
        <f>H48-2</f>
        <v>#REF!</v>
      </c>
      <c r="I49" s="108">
        <v>3</v>
      </c>
      <c r="J49" s="109" t="e">
        <f t="shared" si="1"/>
        <v>#REF!</v>
      </c>
    </row>
    <row r="50" spans="2:11" ht="12.75" customHeight="1" x14ac:dyDescent="0.2">
      <c r="B50" s="26">
        <v>3</v>
      </c>
      <c r="C50" s="27" t="s">
        <v>134</v>
      </c>
      <c r="D50" s="28"/>
      <c r="E50" s="28"/>
      <c r="F50" s="28"/>
      <c r="G50" s="29"/>
      <c r="H50" s="111" t="e">
        <f>#REF!</f>
        <v>#REF!</v>
      </c>
      <c r="I50" s="112">
        <v>110</v>
      </c>
      <c r="J50" s="109" t="e">
        <f t="shared" si="1"/>
        <v>#REF!</v>
      </c>
    </row>
    <row r="51" spans="2:11" ht="12.75" customHeight="1" x14ac:dyDescent="0.2">
      <c r="B51" s="19">
        <v>4</v>
      </c>
      <c r="C51" s="27" t="s">
        <v>135</v>
      </c>
      <c r="D51" s="28"/>
      <c r="E51" s="28"/>
      <c r="F51" s="28"/>
      <c r="G51" s="29"/>
      <c r="H51" s="111" t="e">
        <f>#REF!</f>
        <v>#REF!</v>
      </c>
      <c r="I51" s="83">
        <v>55</v>
      </c>
      <c r="J51" s="109" t="e">
        <f t="shared" si="1"/>
        <v>#REF!</v>
      </c>
    </row>
    <row r="52" spans="2:11" ht="12.75" customHeight="1" x14ac:dyDescent="0.2">
      <c r="B52" s="19">
        <v>5</v>
      </c>
      <c r="C52" s="97" t="s">
        <v>136</v>
      </c>
      <c r="D52" s="98"/>
      <c r="E52" s="98"/>
      <c r="F52" s="98"/>
      <c r="G52" s="99"/>
      <c r="H52" s="113" t="e">
        <f>#REF!</f>
        <v>#REF!</v>
      </c>
      <c r="I52" s="77">
        <v>15</v>
      </c>
      <c r="J52" s="109" t="e">
        <f t="shared" si="1"/>
        <v>#REF!</v>
      </c>
    </row>
    <row r="53" spans="2:11" ht="12.75" customHeight="1" x14ac:dyDescent="0.2">
      <c r="B53" s="19">
        <v>6</v>
      </c>
      <c r="C53" s="97" t="s">
        <v>137</v>
      </c>
      <c r="D53" s="98"/>
      <c r="E53" s="98"/>
      <c r="F53" s="98"/>
      <c r="G53" s="99"/>
      <c r="H53" s="113" t="e">
        <f>H52*30%</f>
        <v>#REF!</v>
      </c>
      <c r="I53" s="114">
        <v>24</v>
      </c>
      <c r="J53" s="109" t="e">
        <f t="shared" si="1"/>
        <v>#REF!</v>
      </c>
    </row>
    <row r="54" spans="2:11" ht="12.75" customHeight="1" x14ac:dyDescent="0.2">
      <c r="B54" s="19">
        <v>7</v>
      </c>
      <c r="C54" s="97" t="s">
        <v>138</v>
      </c>
      <c r="D54" s="98"/>
      <c r="E54" s="98"/>
      <c r="F54" s="98"/>
      <c r="G54" s="99"/>
      <c r="H54" s="113"/>
      <c r="I54" s="101"/>
      <c r="J54" s="109" t="e">
        <f>#REF!</f>
        <v>#REF!</v>
      </c>
    </row>
    <row r="55" spans="2:11" ht="12.75" customHeight="1" x14ac:dyDescent="0.2">
      <c r="B55" s="115"/>
      <c r="C55" s="116" t="s">
        <v>122</v>
      </c>
      <c r="D55" s="117"/>
      <c r="E55" s="117"/>
      <c r="F55" s="117"/>
      <c r="G55" s="118"/>
      <c r="H55" s="84"/>
      <c r="I55" s="119"/>
      <c r="J55" s="89" t="e">
        <f>SUM(J48:J54)</f>
        <v>#REF!</v>
      </c>
    </row>
    <row r="56" spans="2:11" x14ac:dyDescent="0.2">
      <c r="B56" s="1"/>
      <c r="C56" s="46"/>
      <c r="D56" s="46"/>
      <c r="E56" s="46"/>
      <c r="F56" s="46"/>
      <c r="G56" s="46"/>
      <c r="H56" s="1"/>
      <c r="I56" s="13"/>
      <c r="J56" s="13"/>
      <c r="K56" s="48"/>
    </row>
    <row r="57" spans="2:11" x14ac:dyDescent="0.2">
      <c r="B57" s="45"/>
      <c r="C57" s="55"/>
      <c r="D57" s="55"/>
      <c r="E57" s="55"/>
      <c r="F57" s="55"/>
      <c r="G57" s="240" t="s">
        <v>139</v>
      </c>
      <c r="H57" s="240"/>
      <c r="I57" s="121"/>
      <c r="J57" s="89" t="e">
        <f>J55+J44+J34</f>
        <v>#REF!</v>
      </c>
    </row>
    <row r="58" spans="2:11" x14ac:dyDescent="0.2">
      <c r="B58" s="45"/>
      <c r="C58" s="55"/>
      <c r="D58" s="55"/>
      <c r="E58" s="55"/>
      <c r="F58" s="55"/>
      <c r="G58" s="120"/>
      <c r="H58" s="120"/>
      <c r="I58" s="120"/>
      <c r="J58" s="122"/>
    </row>
    <row r="59" spans="2:11" x14ac:dyDescent="0.2">
      <c r="B59" s="2" t="s">
        <v>140</v>
      </c>
      <c r="K59" s="48"/>
    </row>
    <row r="61" spans="2:11" x14ac:dyDescent="0.2">
      <c r="E61" s="4" t="s">
        <v>141</v>
      </c>
    </row>
    <row r="62" spans="2:11" x14ac:dyDescent="0.2">
      <c r="B62" s="4" t="s">
        <v>10</v>
      </c>
      <c r="I62" s="36"/>
    </row>
    <row r="63" spans="2:11" x14ac:dyDescent="0.2">
      <c r="B63" s="4" t="s">
        <v>142</v>
      </c>
      <c r="E63" s="4"/>
      <c r="G63" s="235" t="s">
        <v>97</v>
      </c>
      <c r="H63" s="235"/>
      <c r="I63" s="241" t="e">
        <f>I9</f>
        <v>#REF!</v>
      </c>
      <c r="J63" s="241"/>
    </row>
    <row r="64" spans="2:11" x14ac:dyDescent="0.2">
      <c r="G64" s="123"/>
      <c r="H64" s="123"/>
      <c r="I64" s="124"/>
      <c r="J64" s="124"/>
    </row>
    <row r="65" spans="2:11" x14ac:dyDescent="0.2">
      <c r="B65" s="237">
        <f ca="1">TODAY()</f>
        <v>43032</v>
      </c>
      <c r="C65" s="237"/>
      <c r="G65" s="235" t="s">
        <v>143</v>
      </c>
      <c r="H65" s="235"/>
      <c r="I65" s="235"/>
      <c r="J65" s="235"/>
      <c r="K65" s="67"/>
    </row>
    <row r="66" spans="2:11" x14ac:dyDescent="0.2">
      <c r="I66" s="36"/>
    </row>
    <row r="67" spans="2:11" x14ac:dyDescent="0.2">
      <c r="B67" s="4" t="s">
        <v>144</v>
      </c>
      <c r="G67" s="235" t="s">
        <v>145</v>
      </c>
      <c r="H67" s="235"/>
      <c r="I67" s="235"/>
      <c r="J67" s="235"/>
      <c r="K67" s="67"/>
    </row>
    <row r="68" spans="2:11" x14ac:dyDescent="0.2">
      <c r="B68" s="2" t="str">
        <f>B14</f>
        <v xml:space="preserve">Частный                                                  </v>
      </c>
      <c r="H68" s="238" t="s">
        <v>103</v>
      </c>
      <c r="I68" s="238"/>
      <c r="J68" s="71" t="e">
        <f>J14</f>
        <v>#REF!</v>
      </c>
    </row>
    <row r="69" spans="2:11" x14ac:dyDescent="0.2">
      <c r="B69" s="2" t="str">
        <f>B15</f>
        <v>Скиммерный</v>
      </c>
      <c r="H69" s="231" t="s">
        <v>146</v>
      </c>
      <c r="I69" s="231"/>
      <c r="J69" s="71" t="e">
        <f>J15</f>
        <v>#REF!</v>
      </c>
    </row>
    <row r="70" spans="2:11" x14ac:dyDescent="0.2">
      <c r="B70" s="2" t="str">
        <f>B16</f>
        <v>Прямоугольный</v>
      </c>
      <c r="H70" s="229" t="s">
        <v>107</v>
      </c>
      <c r="I70" s="229"/>
      <c r="J70" s="71" t="e">
        <f>J16</f>
        <v>#REF!</v>
      </c>
    </row>
    <row r="71" spans="2:11" x14ac:dyDescent="0.2">
      <c r="B71" s="2" t="str">
        <f>B17</f>
        <v>Закрытый</v>
      </c>
      <c r="H71" s="231" t="s">
        <v>147</v>
      </c>
      <c r="I71" s="231"/>
      <c r="J71" s="71" t="e">
        <f>J17</f>
        <v>#REF!</v>
      </c>
    </row>
    <row r="72" spans="2:11" ht="13.15" customHeight="1" x14ac:dyDescent="0.2">
      <c r="B72" s="2" t="str">
        <f>B18</f>
        <v>Отделка мозаикой</v>
      </c>
      <c r="G72" s="231" t="s">
        <v>148</v>
      </c>
      <c r="H72" s="231"/>
      <c r="I72" s="231"/>
      <c r="J72" s="72" t="e">
        <f>J18</f>
        <v>#REF!</v>
      </c>
    </row>
    <row r="73" spans="2:11" x14ac:dyDescent="0.2">
      <c r="I73" s="36"/>
      <c r="J73" s="4"/>
    </row>
    <row r="74" spans="2:11" x14ac:dyDescent="0.2">
      <c r="I74" s="36"/>
    </row>
    <row r="75" spans="2:11" x14ac:dyDescent="0.2">
      <c r="B75" s="225" t="s">
        <v>149</v>
      </c>
      <c r="C75" s="225"/>
      <c r="D75" s="225"/>
      <c r="E75" s="225"/>
      <c r="F75" s="225"/>
      <c r="G75" s="225"/>
      <c r="H75" s="225"/>
      <c r="I75" s="225"/>
      <c r="J75" s="225"/>
    </row>
    <row r="76" spans="2:11" s="14" customFormat="1" ht="12.75" customHeight="1" x14ac:dyDescent="0.2">
      <c r="B76" s="126" t="s">
        <v>12</v>
      </c>
      <c r="C76" s="236" t="s">
        <v>13</v>
      </c>
      <c r="D76" s="236"/>
      <c r="E76" s="236"/>
      <c r="F76" s="236"/>
      <c r="G76" s="236"/>
      <c r="H76" s="126" t="s">
        <v>14</v>
      </c>
      <c r="I76" s="127" t="s">
        <v>150</v>
      </c>
      <c r="J76" s="126" t="s">
        <v>151</v>
      </c>
    </row>
    <row r="77" spans="2:11" x14ac:dyDescent="0.2">
      <c r="B77" s="128">
        <v>1</v>
      </c>
      <c r="C77" s="129" t="s">
        <v>152</v>
      </c>
      <c r="D77" s="130"/>
      <c r="E77" s="130"/>
      <c r="F77" s="130"/>
      <c r="G77" s="131"/>
      <c r="H77" s="132"/>
      <c r="I77" s="24">
        <v>5.6</v>
      </c>
      <c r="J77" s="25">
        <f t="shared" ref="J77:J97" si="2">H77*I77</f>
        <v>0</v>
      </c>
    </row>
    <row r="78" spans="2:11" x14ac:dyDescent="0.2">
      <c r="B78" s="133">
        <v>2</v>
      </c>
      <c r="C78" s="134" t="s">
        <v>153</v>
      </c>
      <c r="D78" s="135"/>
      <c r="E78" s="135"/>
      <c r="F78" s="135"/>
      <c r="G78" s="136"/>
      <c r="H78" s="137"/>
      <c r="I78" s="31">
        <v>12.3</v>
      </c>
      <c r="J78" s="25">
        <f t="shared" si="2"/>
        <v>0</v>
      </c>
    </row>
    <row r="79" spans="2:11" ht="15.75" x14ac:dyDescent="0.2">
      <c r="B79" s="133">
        <v>3</v>
      </c>
      <c r="C79" s="134" t="s">
        <v>154</v>
      </c>
      <c r="D79" s="135"/>
      <c r="E79" s="135"/>
      <c r="F79" s="135"/>
      <c r="G79" s="136"/>
      <c r="H79" s="137"/>
      <c r="I79" s="31">
        <v>1550</v>
      </c>
      <c r="J79" s="25">
        <f t="shared" si="2"/>
        <v>0</v>
      </c>
    </row>
    <row r="80" spans="2:11" ht="15.75" x14ac:dyDescent="0.2">
      <c r="B80" s="133">
        <v>4</v>
      </c>
      <c r="C80" s="134" t="s">
        <v>155</v>
      </c>
      <c r="D80" s="135"/>
      <c r="E80" s="135"/>
      <c r="F80" s="135"/>
      <c r="G80" s="136"/>
      <c r="H80" s="137"/>
      <c r="I80" s="31">
        <v>3200</v>
      </c>
      <c r="J80" s="25">
        <f t="shared" si="2"/>
        <v>0</v>
      </c>
    </row>
    <row r="81" spans="2:10" x14ac:dyDescent="0.2">
      <c r="B81" s="133">
        <v>5</v>
      </c>
      <c r="C81" s="134" t="s">
        <v>156</v>
      </c>
      <c r="D81" s="135"/>
      <c r="E81" s="135"/>
      <c r="F81" s="135"/>
      <c r="G81" s="136"/>
      <c r="H81" s="137"/>
      <c r="I81" s="31">
        <v>1</v>
      </c>
      <c r="J81" s="25">
        <f t="shared" si="2"/>
        <v>0</v>
      </c>
    </row>
    <row r="82" spans="2:10" x14ac:dyDescent="0.2">
      <c r="B82" s="133">
        <v>6</v>
      </c>
      <c r="C82" s="134" t="s">
        <v>157</v>
      </c>
      <c r="D82" s="135"/>
      <c r="E82" s="135"/>
      <c r="F82" s="135"/>
      <c r="G82" s="136"/>
      <c r="H82" s="137"/>
      <c r="I82" s="31">
        <v>500</v>
      </c>
      <c r="J82" s="25">
        <f t="shared" si="2"/>
        <v>0</v>
      </c>
    </row>
    <row r="83" spans="2:10" x14ac:dyDescent="0.2">
      <c r="B83" s="133">
        <v>7</v>
      </c>
      <c r="C83" s="134" t="s">
        <v>158</v>
      </c>
      <c r="D83" s="135"/>
      <c r="E83" s="135"/>
      <c r="F83" s="135"/>
      <c r="G83" s="136"/>
      <c r="H83" s="137"/>
      <c r="I83" s="31">
        <v>340</v>
      </c>
      <c r="J83" s="25">
        <f t="shared" si="2"/>
        <v>0</v>
      </c>
    </row>
    <row r="84" spans="2:10" x14ac:dyDescent="0.2">
      <c r="B84" s="133">
        <v>8</v>
      </c>
      <c r="C84" s="134" t="s">
        <v>159</v>
      </c>
      <c r="D84" s="135"/>
      <c r="E84" s="135"/>
      <c r="F84" s="135"/>
      <c r="G84" s="136"/>
      <c r="H84" s="137"/>
      <c r="I84" s="31">
        <v>0.5</v>
      </c>
      <c r="J84" s="25">
        <f t="shared" si="2"/>
        <v>0</v>
      </c>
    </row>
    <row r="85" spans="2:10" x14ac:dyDescent="0.2">
      <c r="B85" s="133">
        <v>9</v>
      </c>
      <c r="C85" s="134" t="s">
        <v>160</v>
      </c>
      <c r="D85" s="135"/>
      <c r="E85" s="135"/>
      <c r="F85" s="135"/>
      <c r="G85" s="136"/>
      <c r="H85" s="137"/>
      <c r="I85" s="31">
        <v>20.399999999999999</v>
      </c>
      <c r="J85" s="25">
        <f t="shared" si="2"/>
        <v>0</v>
      </c>
    </row>
    <row r="86" spans="2:10" ht="15.75" x14ac:dyDescent="0.2">
      <c r="B86" s="133">
        <v>10</v>
      </c>
      <c r="C86" s="134" t="s">
        <v>161</v>
      </c>
      <c r="D86" s="135"/>
      <c r="E86" s="135"/>
      <c r="F86" s="135"/>
      <c r="G86" s="136"/>
      <c r="H86" s="137"/>
      <c r="I86" s="31">
        <v>60</v>
      </c>
      <c r="J86" s="25">
        <f t="shared" si="2"/>
        <v>0</v>
      </c>
    </row>
    <row r="87" spans="2:10" x14ac:dyDescent="0.2">
      <c r="B87" s="133">
        <v>11</v>
      </c>
      <c r="C87" s="134" t="s">
        <v>162</v>
      </c>
      <c r="D87" s="135"/>
      <c r="E87" s="135"/>
      <c r="F87" s="135"/>
      <c r="G87" s="136"/>
      <c r="H87" s="137"/>
      <c r="I87" s="31">
        <v>250</v>
      </c>
      <c r="J87" s="25">
        <f t="shared" si="2"/>
        <v>0</v>
      </c>
    </row>
    <row r="88" spans="2:10" x14ac:dyDescent="0.2">
      <c r="B88" s="133">
        <v>12</v>
      </c>
      <c r="C88" s="134" t="s">
        <v>163</v>
      </c>
      <c r="D88" s="135"/>
      <c r="E88" s="135"/>
      <c r="F88" s="135"/>
      <c r="G88" s="136"/>
      <c r="H88" s="137"/>
      <c r="I88" s="31">
        <v>180</v>
      </c>
      <c r="J88" s="25">
        <f t="shared" si="2"/>
        <v>0</v>
      </c>
    </row>
    <row r="89" spans="2:10" x14ac:dyDescent="0.2">
      <c r="B89" s="133">
        <v>13</v>
      </c>
      <c r="C89" s="134" t="s">
        <v>164</v>
      </c>
      <c r="D89" s="135"/>
      <c r="E89" s="135"/>
      <c r="F89" s="135"/>
      <c r="G89" s="136"/>
      <c r="H89" s="137"/>
      <c r="I89" s="31">
        <v>900</v>
      </c>
      <c r="J89" s="25">
        <f t="shared" si="2"/>
        <v>0</v>
      </c>
    </row>
    <row r="90" spans="2:10" x14ac:dyDescent="0.2">
      <c r="B90" s="133">
        <v>14</v>
      </c>
      <c r="C90" s="134" t="s">
        <v>165</v>
      </c>
      <c r="D90" s="135"/>
      <c r="E90" s="135"/>
      <c r="F90" s="135"/>
      <c r="G90" s="136"/>
      <c r="H90" s="137"/>
      <c r="I90" s="31">
        <v>50</v>
      </c>
      <c r="J90" s="25">
        <f t="shared" si="2"/>
        <v>0</v>
      </c>
    </row>
    <row r="91" spans="2:10" x14ac:dyDescent="0.2">
      <c r="B91" s="133">
        <v>15</v>
      </c>
      <c r="C91" s="134" t="s">
        <v>166</v>
      </c>
      <c r="D91" s="135"/>
      <c r="E91" s="135"/>
      <c r="F91" s="135"/>
      <c r="G91" s="136"/>
      <c r="H91" s="137"/>
      <c r="I91" s="31">
        <v>275</v>
      </c>
      <c r="J91" s="25">
        <f t="shared" si="2"/>
        <v>0</v>
      </c>
    </row>
    <row r="92" spans="2:10" x14ac:dyDescent="0.2">
      <c r="B92" s="133">
        <v>16</v>
      </c>
      <c r="C92" s="134" t="s">
        <v>167</v>
      </c>
      <c r="D92" s="135"/>
      <c r="E92" s="135"/>
      <c r="F92" s="135"/>
      <c r="G92" s="136"/>
      <c r="H92" s="137"/>
      <c r="I92" s="138">
        <v>2500</v>
      </c>
      <c r="J92" s="25">
        <f t="shared" si="2"/>
        <v>0</v>
      </c>
    </row>
    <row r="93" spans="2:10" ht="15.75" x14ac:dyDescent="0.2">
      <c r="B93" s="133">
        <v>17</v>
      </c>
      <c r="C93" s="134" t="s">
        <v>168</v>
      </c>
      <c r="D93" s="135"/>
      <c r="E93" s="135"/>
      <c r="F93" s="135"/>
      <c r="G93" s="136"/>
      <c r="H93" s="137"/>
      <c r="I93" s="138">
        <v>3200</v>
      </c>
      <c r="J93" s="25">
        <f t="shared" si="2"/>
        <v>0</v>
      </c>
    </row>
    <row r="94" spans="2:10" x14ac:dyDescent="0.2">
      <c r="B94" s="139">
        <v>18</v>
      </c>
      <c r="C94" s="140" t="s">
        <v>169</v>
      </c>
      <c r="D94" s="141"/>
      <c r="E94" s="141"/>
      <c r="F94" s="141"/>
      <c r="G94" s="142"/>
      <c r="H94" s="143"/>
      <c r="I94" s="144">
        <v>340</v>
      </c>
      <c r="J94" s="25">
        <f t="shared" si="2"/>
        <v>0</v>
      </c>
    </row>
    <row r="95" spans="2:10" x14ac:dyDescent="0.2">
      <c r="B95" s="139">
        <v>19</v>
      </c>
      <c r="C95" s="140"/>
      <c r="D95" s="141"/>
      <c r="E95" s="141"/>
      <c r="F95" s="141"/>
      <c r="G95" s="142"/>
      <c r="H95" s="143"/>
      <c r="I95" s="144"/>
      <c r="J95" s="25">
        <f t="shared" si="2"/>
        <v>0</v>
      </c>
    </row>
    <row r="96" spans="2:10" x14ac:dyDescent="0.2">
      <c r="B96" s="139">
        <v>20</v>
      </c>
      <c r="C96" s="140"/>
      <c r="D96" s="141"/>
      <c r="E96" s="141"/>
      <c r="F96" s="141"/>
      <c r="G96" s="142"/>
      <c r="H96" s="143"/>
      <c r="I96" s="144"/>
      <c r="J96" s="25">
        <f t="shared" si="2"/>
        <v>0</v>
      </c>
    </row>
    <row r="97" spans="1:11" x14ac:dyDescent="0.2">
      <c r="B97" s="139">
        <v>21</v>
      </c>
      <c r="C97" s="140"/>
      <c r="D97" s="141"/>
      <c r="E97" s="141"/>
      <c r="F97" s="141"/>
      <c r="G97" s="142"/>
      <c r="H97" s="143"/>
      <c r="I97" s="144"/>
      <c r="J97" s="25">
        <f t="shared" si="2"/>
        <v>0</v>
      </c>
    </row>
    <row r="98" spans="1:11" x14ac:dyDescent="0.2">
      <c r="A98" s="4"/>
      <c r="B98" s="145"/>
      <c r="C98" s="146" t="s">
        <v>122</v>
      </c>
      <c r="D98" s="147"/>
      <c r="E98" s="147"/>
      <c r="F98" s="147"/>
      <c r="G98" s="148"/>
      <c r="H98" s="145"/>
      <c r="I98" s="149"/>
      <c r="J98" s="149">
        <f>SUM(J77:J94)</f>
        <v>0</v>
      </c>
      <c r="K98" s="4"/>
    </row>
    <row r="99" spans="1:11" x14ac:dyDescent="0.2">
      <c r="B99" s="1"/>
      <c r="C99" s="46"/>
      <c r="D99" s="46"/>
      <c r="E99" s="46"/>
      <c r="F99" s="46"/>
      <c r="G99" s="46"/>
      <c r="H99" s="1"/>
      <c r="I99" s="47"/>
      <c r="J99" s="48"/>
    </row>
    <row r="100" spans="1:11" x14ac:dyDescent="0.2">
      <c r="I100" s="36"/>
    </row>
    <row r="101" spans="1:11" x14ac:dyDescent="0.2">
      <c r="B101" s="225" t="s">
        <v>170</v>
      </c>
      <c r="C101" s="225"/>
      <c r="D101" s="225"/>
      <c r="E101" s="225"/>
      <c r="F101" s="225"/>
      <c r="G101" s="225"/>
      <c r="H101" s="225"/>
      <c r="I101" s="225"/>
      <c r="J101" s="225"/>
    </row>
    <row r="102" spans="1:11" s="14" customFormat="1" ht="12.75" customHeight="1" x14ac:dyDescent="0.2">
      <c r="B102" s="126" t="s">
        <v>12</v>
      </c>
      <c r="C102" s="236" t="s">
        <v>13</v>
      </c>
      <c r="D102" s="236"/>
      <c r="E102" s="236"/>
      <c r="F102" s="236"/>
      <c r="G102" s="236"/>
      <c r="H102" s="126" t="s">
        <v>14</v>
      </c>
      <c r="I102" s="127" t="s">
        <v>150</v>
      </c>
      <c r="J102" s="126" t="s">
        <v>151</v>
      </c>
    </row>
    <row r="103" spans="1:11" ht="15.75" x14ac:dyDescent="0.2">
      <c r="B103" s="128">
        <v>1</v>
      </c>
      <c r="C103" s="129" t="s">
        <v>171</v>
      </c>
      <c r="D103" s="130"/>
      <c r="E103" s="130"/>
      <c r="F103" s="130"/>
      <c r="G103" s="131"/>
      <c r="H103" s="132"/>
      <c r="I103" s="24">
        <v>150</v>
      </c>
      <c r="J103" s="25">
        <f t="shared" ref="J103:J108" si="3">H103*I103</f>
        <v>0</v>
      </c>
    </row>
    <row r="104" spans="1:11" ht="15.75" x14ac:dyDescent="0.2">
      <c r="B104" s="133">
        <v>2</v>
      </c>
      <c r="C104" s="134" t="s">
        <v>172</v>
      </c>
      <c r="D104" s="135"/>
      <c r="E104" s="135"/>
      <c r="F104" s="135"/>
      <c r="G104" s="136"/>
      <c r="H104" s="137"/>
      <c r="I104" s="31">
        <v>200</v>
      </c>
      <c r="J104" s="25">
        <f t="shared" si="3"/>
        <v>0</v>
      </c>
    </row>
    <row r="105" spans="1:11" x14ac:dyDescent="0.2">
      <c r="B105" s="133">
        <v>3</v>
      </c>
      <c r="C105" s="134" t="s">
        <v>173</v>
      </c>
      <c r="D105" s="135"/>
      <c r="E105" s="135"/>
      <c r="F105" s="135"/>
      <c r="G105" s="136"/>
      <c r="H105" s="137"/>
      <c r="I105" s="31">
        <v>9500</v>
      </c>
      <c r="J105" s="25">
        <f t="shared" si="3"/>
        <v>0</v>
      </c>
    </row>
    <row r="106" spans="1:11" ht="15.75" x14ac:dyDescent="0.2">
      <c r="B106" s="133">
        <v>4</v>
      </c>
      <c r="C106" s="134" t="s">
        <v>174</v>
      </c>
      <c r="D106" s="135"/>
      <c r="E106" s="135"/>
      <c r="F106" s="135"/>
      <c r="G106" s="136"/>
      <c r="H106" s="137"/>
      <c r="I106" s="31">
        <v>1600</v>
      </c>
      <c r="J106" s="25">
        <f t="shared" si="3"/>
        <v>0</v>
      </c>
    </row>
    <row r="107" spans="1:11" ht="15.75" x14ac:dyDescent="0.2">
      <c r="B107" s="133">
        <v>5</v>
      </c>
      <c r="C107" s="134" t="s">
        <v>175</v>
      </c>
      <c r="D107" s="135"/>
      <c r="E107" s="135"/>
      <c r="F107" s="135"/>
      <c r="G107" s="136"/>
      <c r="H107" s="137"/>
      <c r="I107" s="31">
        <v>150</v>
      </c>
      <c r="J107" s="25">
        <f t="shared" si="3"/>
        <v>0</v>
      </c>
    </row>
    <row r="108" spans="1:11" ht="15.75" x14ac:dyDescent="0.2">
      <c r="B108" s="139">
        <v>6</v>
      </c>
      <c r="C108" s="140" t="s">
        <v>176</v>
      </c>
      <c r="D108" s="141"/>
      <c r="E108" s="141"/>
      <c r="F108" s="141"/>
      <c r="G108" s="142"/>
      <c r="H108" s="143"/>
      <c r="I108" s="150">
        <v>60</v>
      </c>
      <c r="J108" s="25">
        <f t="shared" si="3"/>
        <v>0</v>
      </c>
    </row>
    <row r="109" spans="1:11" x14ac:dyDescent="0.2">
      <c r="A109" s="4"/>
      <c r="B109" s="145"/>
      <c r="C109" s="146" t="s">
        <v>122</v>
      </c>
      <c r="D109" s="147"/>
      <c r="E109" s="147"/>
      <c r="F109" s="147"/>
      <c r="G109" s="148"/>
      <c r="H109" s="145"/>
      <c r="I109" s="149"/>
      <c r="J109" s="149">
        <f>SUM(J103:J108)</f>
        <v>0</v>
      </c>
      <c r="K109" s="4"/>
    </row>
    <row r="110" spans="1:11" x14ac:dyDescent="0.2">
      <c r="B110" s="1"/>
      <c r="C110" s="46"/>
      <c r="D110" s="46"/>
      <c r="E110" s="46"/>
      <c r="F110" s="46"/>
      <c r="G110" s="46"/>
      <c r="H110" s="1"/>
      <c r="I110" s="47"/>
      <c r="J110" s="48"/>
    </row>
    <row r="111" spans="1:11" x14ac:dyDescent="0.2">
      <c r="B111" s="1"/>
      <c r="C111" s="46"/>
      <c r="D111" s="46"/>
      <c r="E111" s="46"/>
      <c r="F111" s="46"/>
      <c r="G111" s="235" t="s">
        <v>177</v>
      </c>
      <c r="H111" s="235"/>
      <c r="I111" s="151"/>
      <c r="J111" s="149">
        <f>J98+J109</f>
        <v>0</v>
      </c>
    </row>
    <row r="112" spans="1:11" x14ac:dyDescent="0.2">
      <c r="B112" s="1"/>
      <c r="C112" s="46"/>
      <c r="D112" s="46"/>
      <c r="E112" s="46"/>
      <c r="F112" s="46"/>
      <c r="G112" s="46"/>
      <c r="H112" s="3"/>
      <c r="I112" s="47"/>
      <c r="J112" s="152"/>
    </row>
    <row r="113" spans="2:11" x14ac:dyDescent="0.2">
      <c r="B113" s="1"/>
      <c r="C113" s="46"/>
      <c r="D113" s="46"/>
      <c r="E113" s="46"/>
      <c r="F113" s="46"/>
      <c r="G113" s="46"/>
      <c r="H113" s="3"/>
      <c r="I113" s="47"/>
      <c r="J113" s="152"/>
    </row>
    <row r="114" spans="2:11" x14ac:dyDescent="0.2">
      <c r="B114" s="1"/>
      <c r="C114" s="46"/>
      <c r="D114" s="46"/>
      <c r="E114" s="46"/>
      <c r="F114" s="46"/>
      <c r="G114" s="235" t="s">
        <v>178</v>
      </c>
      <c r="H114" s="235"/>
      <c r="I114" s="151"/>
      <c r="J114" s="149">
        <f>J111</f>
        <v>0</v>
      </c>
    </row>
    <row r="115" spans="2:11" x14ac:dyDescent="0.2">
      <c r="B115" s="1"/>
      <c r="C115" s="46"/>
      <c r="D115" s="46"/>
      <c r="E115" s="46"/>
      <c r="F115" s="46"/>
      <c r="G115" s="46"/>
      <c r="H115" s="1"/>
      <c r="I115" s="47"/>
      <c r="J115" s="48"/>
    </row>
    <row r="116" spans="2:11" x14ac:dyDescent="0.2">
      <c r="B116" s="2" t="s">
        <v>140</v>
      </c>
      <c r="K116" s="48"/>
    </row>
    <row r="117" spans="2:11" x14ac:dyDescent="0.2">
      <c r="B117" s="1"/>
      <c r="C117" s="46"/>
      <c r="D117" s="46"/>
      <c r="E117" s="46"/>
      <c r="F117" s="46"/>
      <c r="G117" s="46"/>
      <c r="H117" s="1"/>
      <c r="I117" s="13"/>
      <c r="J117" s="13"/>
      <c r="K117" s="48"/>
    </row>
    <row r="119" spans="2:11" x14ac:dyDescent="0.2">
      <c r="E119" s="4" t="s">
        <v>141</v>
      </c>
    </row>
  </sheetData>
  <sheetProtection selectLockedCells="1" selectUnlockedCells="1"/>
  <mergeCells count="36">
    <mergeCell ref="B11:C11"/>
    <mergeCell ref="H11:J11"/>
    <mergeCell ref="B1:J1"/>
    <mergeCell ref="B2:J2"/>
    <mergeCell ref="B3:J3"/>
    <mergeCell ref="B4:J4"/>
    <mergeCell ref="B10:H10"/>
    <mergeCell ref="B5:J5"/>
    <mergeCell ref="B6:J6"/>
    <mergeCell ref="B9:C9"/>
    <mergeCell ref="G9:H9"/>
    <mergeCell ref="I9:J9"/>
    <mergeCell ref="B20:J20"/>
    <mergeCell ref="C21:G21"/>
    <mergeCell ref="C22:G22"/>
    <mergeCell ref="C23:G23"/>
    <mergeCell ref="G18:I18"/>
    <mergeCell ref="B36:J36"/>
    <mergeCell ref="B46:J46"/>
    <mergeCell ref="G57:H57"/>
    <mergeCell ref="G63:H63"/>
    <mergeCell ref="I63:J63"/>
    <mergeCell ref="H69:I69"/>
    <mergeCell ref="H70:I70"/>
    <mergeCell ref="H71:I71"/>
    <mergeCell ref="G72:I72"/>
    <mergeCell ref="B65:C65"/>
    <mergeCell ref="G65:J65"/>
    <mergeCell ref="G67:J67"/>
    <mergeCell ref="H68:I68"/>
    <mergeCell ref="G111:H111"/>
    <mergeCell ref="G114:H114"/>
    <mergeCell ref="B75:J75"/>
    <mergeCell ref="C76:G76"/>
    <mergeCell ref="B101:J101"/>
    <mergeCell ref="C102:G102"/>
  </mergeCells>
  <phoneticPr fontId="43" type="noConversion"/>
  <printOptions horizontalCentered="1"/>
  <pageMargins left="0.15763888888888888" right="0.19652777777777777" top="0.98402777777777772" bottom="0.98402777777777772" header="0.51180555555555551" footer="0.51180555555555551"/>
  <pageSetup paperSize="9" scale="88" firstPageNumber="0" orientation="portrait" horizontalDpi="300" verticalDpi="300" r:id="rId1"/>
  <headerFooter alignWithMargins="0">
    <oddHeader>&amp;R&amp;P</oddHeader>
  </headerFooter>
  <rowBreaks count="1" manualBreakCount="1">
    <brk id="6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Q45"/>
  <sheetViews>
    <sheetView tabSelected="1" topLeftCell="A22" zoomScaleSheetLayoutView="100" workbookViewId="0">
      <selection activeCell="K42" sqref="K42"/>
    </sheetView>
  </sheetViews>
  <sheetFormatPr defaultRowHeight="12.75" x14ac:dyDescent="0.2"/>
  <cols>
    <col min="1" max="1" width="8.85546875" style="2" customWidth="1"/>
    <col min="2" max="2" width="3.42578125" style="2" customWidth="1"/>
    <col min="3" max="3" width="10.28515625" style="2" customWidth="1"/>
    <col min="4" max="4" width="8.7109375" style="2" customWidth="1"/>
    <col min="5" max="5" width="13.28515625" style="2" customWidth="1"/>
    <col min="6" max="6" width="9.140625" style="2"/>
    <col min="7" max="7" width="27.140625" style="2" customWidth="1"/>
    <col min="8" max="8" width="11.42578125" style="2" customWidth="1"/>
    <col min="9" max="10" width="10.5703125" style="2" customWidth="1"/>
    <col min="11" max="11" width="16.42578125" style="2" customWidth="1"/>
    <col min="12" max="12" width="14.42578125" style="2" customWidth="1"/>
    <col min="13" max="13" width="7.28515625" style="2" customWidth="1"/>
    <col min="14" max="14" width="7.42578125" style="2" customWidth="1"/>
    <col min="15" max="15" width="9.85546875" style="2" customWidth="1"/>
    <col min="16" max="16" width="7.85546875" style="2" customWidth="1"/>
    <col min="17" max="17" width="9.5703125" style="2" customWidth="1"/>
    <col min="18" max="16384" width="9.140625" style="2"/>
  </cols>
  <sheetData>
    <row r="1" spans="1:12" ht="43.5" customHeight="1" x14ac:dyDescent="0.2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 s="4" customFormat="1" x14ac:dyDescent="0.2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2" x14ac:dyDescent="0.2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2" x14ac:dyDescent="0.2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2" x14ac:dyDescent="0.2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</row>
    <row r="6" spans="1:12" x14ac:dyDescent="0.2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</row>
    <row r="7" spans="1:12" ht="44.25" customHeight="1" x14ac:dyDescent="0.2">
      <c r="L7" s="5"/>
    </row>
    <row r="8" spans="1:12" s="153" customFormat="1" ht="18.75" customHeight="1" x14ac:dyDescent="0.2">
      <c r="C8" s="154"/>
      <c r="E8" s="155"/>
      <c r="F8" s="155"/>
      <c r="H8" s="156"/>
      <c r="I8" s="156"/>
      <c r="J8" s="157"/>
      <c r="K8" s="157"/>
    </row>
    <row r="9" spans="1:12" ht="12.75" customHeight="1" x14ac:dyDescent="0.2">
      <c r="A9" s="9"/>
      <c r="B9" s="263" t="s">
        <v>96</v>
      </c>
      <c r="C9" s="263"/>
      <c r="D9" s="263"/>
      <c r="E9" s="264"/>
      <c r="F9" s="264"/>
      <c r="J9" s="231"/>
      <c r="K9" s="231"/>
    </row>
    <row r="10" spans="1:12" ht="14.25" x14ac:dyDescent="0.2">
      <c r="B10" s="262" t="s">
        <v>100</v>
      </c>
      <c r="C10" s="262"/>
      <c r="D10" s="262"/>
      <c r="G10" s="235" t="s">
        <v>179</v>
      </c>
      <c r="H10" s="235"/>
      <c r="I10" s="235"/>
      <c r="J10" s="235"/>
      <c r="K10" s="235"/>
    </row>
    <row r="11" spans="1:12" x14ac:dyDescent="0.2">
      <c r="B11" s="238" t="s">
        <v>180</v>
      </c>
      <c r="C11" s="238"/>
      <c r="D11" s="238"/>
      <c r="H11" s="231" t="s">
        <v>181</v>
      </c>
      <c r="I11" s="231"/>
      <c r="J11" s="231"/>
      <c r="K11" s="71">
        <v>0</v>
      </c>
    </row>
    <row r="12" spans="1:12" x14ac:dyDescent="0.2">
      <c r="B12" s="238" t="s">
        <v>182</v>
      </c>
      <c r="C12" s="238"/>
      <c r="D12" s="238"/>
      <c r="H12" s="231" t="s">
        <v>183</v>
      </c>
      <c r="I12" s="231"/>
      <c r="J12" s="231"/>
      <c r="K12" s="71">
        <v>0</v>
      </c>
    </row>
    <row r="13" spans="1:12" x14ac:dyDescent="0.2">
      <c r="B13" s="238" t="s">
        <v>184</v>
      </c>
      <c r="C13" s="238"/>
      <c r="D13" s="238"/>
      <c r="H13" s="231" t="s">
        <v>185</v>
      </c>
      <c r="I13" s="231"/>
      <c r="J13" s="231"/>
      <c r="K13" s="158">
        <v>0</v>
      </c>
    </row>
    <row r="14" spans="1:12" x14ac:dyDescent="0.2">
      <c r="B14" s="238" t="s">
        <v>186</v>
      </c>
      <c r="C14" s="238"/>
      <c r="D14" s="238"/>
      <c r="H14" s="231" t="s">
        <v>147</v>
      </c>
      <c r="I14" s="231"/>
      <c r="J14" s="231"/>
      <c r="K14" s="71">
        <v>0</v>
      </c>
    </row>
    <row r="15" spans="1:12" ht="12.75" customHeight="1" x14ac:dyDescent="0.2">
      <c r="B15" s="238" t="s">
        <v>187</v>
      </c>
      <c r="C15" s="238"/>
      <c r="D15" s="238"/>
      <c r="G15" s="231" t="s">
        <v>188</v>
      </c>
      <c r="H15" s="231"/>
      <c r="I15" s="231"/>
      <c r="J15" s="231"/>
      <c r="K15" s="72">
        <v>0</v>
      </c>
    </row>
    <row r="16" spans="1:12" ht="12.75" customHeight="1" x14ac:dyDescent="0.2">
      <c r="B16" s="229" t="s">
        <v>189</v>
      </c>
      <c r="C16" s="229"/>
      <c r="D16" s="229"/>
      <c r="G16" s="159"/>
      <c r="H16" s="159"/>
      <c r="I16" s="159"/>
      <c r="J16" s="159"/>
      <c r="K16" s="72"/>
    </row>
    <row r="17" spans="2:17" ht="16.5" customHeight="1" x14ac:dyDescent="0.25">
      <c r="B17" s="265" t="s">
        <v>190</v>
      </c>
      <c r="C17" s="265"/>
      <c r="D17" s="265"/>
      <c r="E17" s="265"/>
      <c r="F17" s="265"/>
      <c r="G17" s="265"/>
      <c r="H17" s="265"/>
      <c r="I17" s="265"/>
      <c r="J17" s="265"/>
      <c r="K17" s="265"/>
    </row>
    <row r="18" spans="2:17" ht="16.5" customHeight="1" x14ac:dyDescent="0.25">
      <c r="B18" s="160"/>
      <c r="C18" s="160"/>
      <c r="D18" s="160"/>
      <c r="E18" s="160"/>
      <c r="F18" s="160"/>
      <c r="G18" s="160"/>
      <c r="H18" s="266" t="s">
        <v>191</v>
      </c>
      <c r="I18" s="266"/>
      <c r="J18" s="267">
        <f ca="1">TODAY()</f>
        <v>43032</v>
      </c>
      <c r="K18" s="267"/>
    </row>
    <row r="19" spans="2:17" ht="19.5" customHeight="1" thickBot="1" x14ac:dyDescent="0.3">
      <c r="B19" s="160"/>
      <c r="C19" s="160"/>
      <c r="D19" s="160"/>
      <c r="E19" s="160"/>
      <c r="F19" s="160"/>
      <c r="G19" s="160"/>
      <c r="H19" s="258" t="s">
        <v>222</v>
      </c>
      <c r="I19" s="259"/>
      <c r="J19" s="260">
        <v>70</v>
      </c>
      <c r="K19" s="261"/>
      <c r="L19" s="161"/>
      <c r="M19" s="161"/>
      <c r="N19" s="161"/>
      <c r="O19" s="161"/>
      <c r="P19" s="161"/>
      <c r="Q19" s="161"/>
    </row>
    <row r="20" spans="2:17" ht="24.75" customHeight="1" x14ac:dyDescent="0.25">
      <c r="B20" s="251" t="s">
        <v>223</v>
      </c>
      <c r="C20" s="251"/>
      <c r="D20" s="251"/>
      <c r="E20" s="251"/>
      <c r="F20" s="251"/>
      <c r="G20" s="251"/>
      <c r="H20" s="251"/>
      <c r="I20" s="251"/>
      <c r="J20" s="251"/>
      <c r="K20" s="251"/>
      <c r="L20" s="161"/>
      <c r="M20" s="161"/>
      <c r="N20" s="161"/>
      <c r="O20" s="161"/>
      <c r="P20" s="161"/>
      <c r="Q20" s="161"/>
    </row>
    <row r="21" spans="2:17" s="4" customFormat="1" ht="16.5" thickBot="1" x14ac:dyDescent="0.3">
      <c r="B21" s="249" t="s">
        <v>223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15"/>
      <c r="M21" s="215"/>
      <c r="N21" s="215"/>
      <c r="O21" s="215"/>
      <c r="P21" s="215"/>
      <c r="Q21" s="215"/>
    </row>
    <row r="22" spans="2:17" s="14" customFormat="1" ht="27" customHeight="1" thickBot="1" x14ac:dyDescent="0.25">
      <c r="B22" s="221" t="s">
        <v>12</v>
      </c>
      <c r="C22" s="257" t="s">
        <v>13</v>
      </c>
      <c r="D22" s="257"/>
      <c r="E22" s="257"/>
      <c r="F22" s="257"/>
      <c r="G22" s="257"/>
      <c r="H22" s="222" t="s">
        <v>14</v>
      </c>
      <c r="I22" s="222" t="s">
        <v>225</v>
      </c>
      <c r="J22" s="222" t="s">
        <v>150</v>
      </c>
      <c r="K22" s="223" t="s">
        <v>151</v>
      </c>
      <c r="L22" s="216"/>
      <c r="M22" s="216"/>
      <c r="N22" s="216"/>
      <c r="O22" s="216"/>
      <c r="P22" s="216"/>
      <c r="Q22" s="216"/>
    </row>
    <row r="23" spans="2:17" s="161" customFormat="1" x14ac:dyDescent="0.2">
      <c r="B23" s="133">
        <v>1</v>
      </c>
      <c r="C23" s="256" t="s">
        <v>224</v>
      </c>
      <c r="D23" s="256"/>
      <c r="E23" s="256"/>
      <c r="F23" s="256"/>
      <c r="G23" s="256"/>
      <c r="H23" s="162">
        <v>1</v>
      </c>
      <c r="I23" s="162"/>
      <c r="J23" s="80">
        <v>15000</v>
      </c>
      <c r="K23" s="79">
        <f t="shared" ref="K23:K25" si="0">PRODUCT(H23,J23)</f>
        <v>15000</v>
      </c>
      <c r="M23" s="176"/>
    </row>
    <row r="24" spans="2:17" s="161" customFormat="1" x14ac:dyDescent="0.2">
      <c r="B24" s="133">
        <v>2</v>
      </c>
      <c r="C24" s="256" t="s">
        <v>224</v>
      </c>
      <c r="D24" s="256"/>
      <c r="E24" s="256"/>
      <c r="F24" s="256"/>
      <c r="G24" s="256"/>
      <c r="H24" s="162">
        <v>1</v>
      </c>
      <c r="I24" s="162">
        <v>200</v>
      </c>
      <c r="J24" s="80">
        <f>PRODUCT(I24,$J$19)</f>
        <v>14000</v>
      </c>
      <c r="K24" s="79">
        <f t="shared" si="0"/>
        <v>14000</v>
      </c>
      <c r="M24" s="176"/>
    </row>
    <row r="25" spans="2:17" s="161" customFormat="1" ht="12.75" customHeight="1" thickBot="1" x14ac:dyDescent="0.25">
      <c r="B25" s="133">
        <v>3</v>
      </c>
      <c r="C25" s="256" t="s">
        <v>224</v>
      </c>
      <c r="D25" s="256"/>
      <c r="E25" s="256"/>
      <c r="F25" s="256"/>
      <c r="G25" s="256"/>
      <c r="H25" s="162">
        <v>3</v>
      </c>
      <c r="I25" s="162"/>
      <c r="J25" s="80">
        <v>3250</v>
      </c>
      <c r="K25" s="79">
        <f t="shared" si="0"/>
        <v>9750</v>
      </c>
      <c r="L25" s="217"/>
    </row>
    <row r="26" spans="2:17" ht="14.25" customHeight="1" thickBot="1" x14ac:dyDescent="0.25">
      <c r="B26" s="219"/>
      <c r="C26" s="252" t="s">
        <v>122</v>
      </c>
      <c r="D26" s="252"/>
      <c r="E26" s="252"/>
      <c r="F26" s="252"/>
      <c r="G26" s="252"/>
      <c r="H26" s="252"/>
      <c r="I26" s="252"/>
      <c r="J26" s="252"/>
      <c r="K26" s="220">
        <f>SUM(K23:K25)</f>
        <v>38750</v>
      </c>
      <c r="L26" s="161"/>
      <c r="M26" s="161"/>
      <c r="N26" s="161"/>
      <c r="O26" s="161"/>
      <c r="P26" s="161"/>
      <c r="Q26" s="161"/>
    </row>
    <row r="27" spans="2:17" s="4" customFormat="1" ht="18.75" thickBot="1" x14ac:dyDescent="0.3">
      <c r="B27" s="254" t="s">
        <v>192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15"/>
      <c r="M27" s="215"/>
      <c r="N27" s="215"/>
      <c r="O27" s="215"/>
      <c r="P27" s="215"/>
      <c r="Q27" s="215"/>
    </row>
    <row r="28" spans="2:17" s="14" customFormat="1" ht="12.75" customHeight="1" thickBot="1" x14ac:dyDescent="0.25">
      <c r="B28" s="74" t="s">
        <v>12</v>
      </c>
      <c r="C28" s="242" t="s">
        <v>13</v>
      </c>
      <c r="D28" s="242"/>
      <c r="E28" s="242"/>
      <c r="F28" s="242"/>
      <c r="G28" s="242"/>
      <c r="H28" s="74" t="s">
        <v>14</v>
      </c>
      <c r="I28" s="74"/>
      <c r="J28" s="74" t="s">
        <v>150</v>
      </c>
      <c r="K28" s="74" t="s">
        <v>151</v>
      </c>
      <c r="L28" s="216"/>
      <c r="M28" s="216"/>
      <c r="N28" s="216"/>
      <c r="O28" s="216"/>
      <c r="P28" s="216"/>
      <c r="Q28" s="216"/>
    </row>
    <row r="29" spans="2:17" x14ac:dyDescent="0.2">
      <c r="B29" s="163">
        <v>1</v>
      </c>
      <c r="C29" s="256" t="s">
        <v>224</v>
      </c>
      <c r="D29" s="256"/>
      <c r="E29" s="256"/>
      <c r="F29" s="256"/>
      <c r="G29" s="256"/>
      <c r="H29" s="164">
        <v>2</v>
      </c>
      <c r="I29" s="165">
        <v>95</v>
      </c>
      <c r="J29" s="174">
        <f>PRODUCT(I29,J19)</f>
        <v>6650</v>
      </c>
      <c r="K29" s="166">
        <f t="shared" ref="K29:K34" si="1">PRODUCT(H29,J29)</f>
        <v>13300</v>
      </c>
      <c r="L29" s="176"/>
      <c r="M29" s="161"/>
      <c r="N29" s="161"/>
      <c r="O29" s="161"/>
      <c r="P29" s="161"/>
      <c r="Q29" s="161"/>
    </row>
    <row r="30" spans="2:17" x14ac:dyDescent="0.2">
      <c r="B30" s="133">
        <v>2</v>
      </c>
      <c r="C30" s="256" t="s">
        <v>224</v>
      </c>
      <c r="D30" s="256"/>
      <c r="E30" s="256"/>
      <c r="F30" s="256"/>
      <c r="G30" s="256"/>
      <c r="H30" s="167">
        <v>0</v>
      </c>
      <c r="I30" s="30">
        <v>61</v>
      </c>
      <c r="J30" s="173">
        <f>PRODUCT(I30,J19)</f>
        <v>4270</v>
      </c>
      <c r="K30" s="79">
        <f t="shared" si="1"/>
        <v>0</v>
      </c>
      <c r="L30" s="161"/>
      <c r="M30" s="176"/>
      <c r="N30" s="161"/>
      <c r="O30" s="161"/>
      <c r="P30" s="161"/>
      <c r="Q30" s="161"/>
    </row>
    <row r="31" spans="2:17" x14ac:dyDescent="0.2">
      <c r="B31" s="133">
        <v>3</v>
      </c>
      <c r="C31" s="256" t="s">
        <v>224</v>
      </c>
      <c r="D31" s="256"/>
      <c r="E31" s="256"/>
      <c r="F31" s="256"/>
      <c r="G31" s="256"/>
      <c r="H31" s="167">
        <v>0</v>
      </c>
      <c r="I31" s="168"/>
      <c r="J31" s="169">
        <v>2500</v>
      </c>
      <c r="K31" s="79">
        <f t="shared" si="1"/>
        <v>0</v>
      </c>
      <c r="L31" s="176"/>
      <c r="M31" s="161"/>
      <c r="N31" s="161"/>
      <c r="O31" s="161"/>
      <c r="P31" s="161"/>
      <c r="Q31" s="161"/>
    </row>
    <row r="32" spans="2:17" x14ac:dyDescent="0.2">
      <c r="B32" s="133">
        <v>4</v>
      </c>
      <c r="C32" s="256" t="s">
        <v>224</v>
      </c>
      <c r="D32" s="256"/>
      <c r="E32" s="256"/>
      <c r="F32" s="256"/>
      <c r="G32" s="256"/>
      <c r="H32" s="170">
        <v>2</v>
      </c>
      <c r="I32" s="23"/>
      <c r="J32" s="171">
        <v>3500</v>
      </c>
      <c r="K32" s="79">
        <f t="shared" si="1"/>
        <v>7000</v>
      </c>
      <c r="L32" s="161"/>
      <c r="M32" s="161"/>
      <c r="N32" s="161"/>
      <c r="O32" s="161"/>
      <c r="P32" s="161"/>
      <c r="Q32" s="176"/>
    </row>
    <row r="33" spans="2:17" x14ac:dyDescent="0.2">
      <c r="B33" s="163">
        <v>5</v>
      </c>
      <c r="C33" s="256" t="s">
        <v>224</v>
      </c>
      <c r="D33" s="256"/>
      <c r="E33" s="256"/>
      <c r="F33" s="256"/>
      <c r="G33" s="256"/>
      <c r="H33" s="164">
        <v>2</v>
      </c>
      <c r="I33" s="172"/>
      <c r="J33" s="173">
        <v>3600</v>
      </c>
      <c r="K33" s="79">
        <f t="shared" si="1"/>
        <v>7200</v>
      </c>
      <c r="L33" s="176"/>
      <c r="M33" s="161"/>
      <c r="N33" s="161"/>
      <c r="O33" s="161"/>
      <c r="P33" s="161"/>
      <c r="Q33" s="161"/>
    </row>
    <row r="34" spans="2:17" ht="13.5" thickBot="1" x14ac:dyDescent="0.25">
      <c r="B34" s="133">
        <v>6</v>
      </c>
      <c r="C34" s="256" t="s">
        <v>224</v>
      </c>
      <c r="D34" s="256"/>
      <c r="E34" s="256"/>
      <c r="F34" s="256"/>
      <c r="G34" s="256"/>
      <c r="H34" s="167">
        <v>2</v>
      </c>
      <c r="I34" s="30"/>
      <c r="J34" s="80">
        <v>1500</v>
      </c>
      <c r="K34" s="79">
        <f t="shared" si="1"/>
        <v>3000</v>
      </c>
      <c r="L34" s="161"/>
      <c r="M34" s="161"/>
      <c r="N34" s="161"/>
      <c r="O34" s="161"/>
      <c r="P34" s="161"/>
      <c r="Q34" s="161"/>
    </row>
    <row r="35" spans="2:17" ht="13.5" thickBot="1" x14ac:dyDescent="0.25">
      <c r="B35" s="84"/>
      <c r="C35" s="255" t="s">
        <v>122</v>
      </c>
      <c r="D35" s="255"/>
      <c r="E35" s="255"/>
      <c r="F35" s="255"/>
      <c r="G35" s="255"/>
      <c r="H35" s="253">
        <f>SUM(K29:K34)</f>
        <v>30500</v>
      </c>
      <c r="I35" s="253"/>
      <c r="J35" s="253"/>
      <c r="K35" s="253"/>
      <c r="L35" s="161"/>
      <c r="M35" s="161"/>
      <c r="N35" s="161"/>
      <c r="O35" s="161"/>
      <c r="P35" s="161"/>
      <c r="Q35" s="161"/>
    </row>
    <row r="36" spans="2:17" x14ac:dyDescent="0.2">
      <c r="L36" s="161"/>
      <c r="M36" s="161"/>
      <c r="N36" s="161"/>
      <c r="O36" s="161"/>
      <c r="P36" s="161"/>
      <c r="Q36" s="161"/>
    </row>
    <row r="37" spans="2:17" ht="13.5" thickBot="1" x14ac:dyDescent="0.25">
      <c r="L37" s="161"/>
      <c r="M37" s="161"/>
      <c r="N37" s="161"/>
      <c r="O37" s="161"/>
      <c r="P37" s="161"/>
      <c r="Q37" s="161"/>
    </row>
    <row r="38" spans="2:17" s="177" customFormat="1" ht="16.5" thickBot="1" x14ac:dyDescent="0.3">
      <c r="B38" s="178"/>
      <c r="C38" s="250" t="s">
        <v>220</v>
      </c>
      <c r="D38" s="250"/>
      <c r="E38" s="250"/>
      <c r="F38" s="250"/>
      <c r="G38" s="250"/>
      <c r="H38" s="250"/>
      <c r="I38" s="250"/>
      <c r="J38" s="250"/>
      <c r="K38" s="89">
        <v>25000</v>
      </c>
      <c r="L38" s="218"/>
      <c r="M38" s="218"/>
      <c r="N38" s="218"/>
      <c r="O38" s="218"/>
      <c r="P38" s="218"/>
      <c r="Q38" s="218"/>
    </row>
    <row r="39" spans="2:17" x14ac:dyDescent="0.2">
      <c r="L39" s="161"/>
      <c r="M39" s="161"/>
      <c r="N39" s="161"/>
      <c r="O39" s="161"/>
      <c r="P39" s="161"/>
      <c r="Q39" s="161"/>
    </row>
    <row r="40" spans="2:17" ht="13.5" thickBot="1" x14ac:dyDescent="0.25">
      <c r="L40" s="161"/>
      <c r="M40" s="161"/>
      <c r="N40" s="161"/>
      <c r="O40" s="161"/>
      <c r="P40" s="161"/>
      <c r="Q40" s="161"/>
    </row>
    <row r="41" spans="2:17" s="177" customFormat="1" ht="15.75" x14ac:dyDescent="0.25">
      <c r="B41" s="178"/>
      <c r="C41" s="250" t="s">
        <v>221</v>
      </c>
      <c r="D41" s="250"/>
      <c r="E41" s="250"/>
      <c r="F41" s="250"/>
      <c r="G41" s="250"/>
      <c r="H41" s="250"/>
      <c r="I41" s="250"/>
      <c r="J41" s="250"/>
      <c r="K41" s="89">
        <f>SUM(K26+H35+K38)</f>
        <v>94250</v>
      </c>
      <c r="L41" s="218"/>
      <c r="M41" s="218"/>
      <c r="N41" s="218"/>
      <c r="O41" s="218"/>
      <c r="P41" s="218"/>
      <c r="Q41" s="218"/>
    </row>
    <row r="42" spans="2:17" ht="12" customHeight="1" x14ac:dyDescent="0.2">
      <c r="L42" s="161"/>
      <c r="M42" s="161"/>
      <c r="N42" s="161"/>
      <c r="O42" s="161"/>
      <c r="P42" s="161"/>
      <c r="Q42" s="161"/>
    </row>
    <row r="43" spans="2:17" x14ac:dyDescent="0.2">
      <c r="L43" s="161"/>
      <c r="M43" s="161"/>
      <c r="N43" s="161"/>
      <c r="O43" s="161"/>
      <c r="P43" s="161"/>
      <c r="Q43" s="161"/>
    </row>
    <row r="44" spans="2:17" x14ac:dyDescent="0.2">
      <c r="L44" s="161"/>
      <c r="M44" s="161"/>
      <c r="N44" s="161"/>
      <c r="O44" s="161"/>
      <c r="P44" s="161"/>
      <c r="Q44" s="161"/>
    </row>
    <row r="45" spans="2:17" x14ac:dyDescent="0.2">
      <c r="H45" s="2" t="s">
        <v>219</v>
      </c>
    </row>
  </sheetData>
  <sheetProtection selectLockedCells="1" selectUnlockedCells="1"/>
  <mergeCells count="46">
    <mergeCell ref="H14:J14"/>
    <mergeCell ref="B12:D12"/>
    <mergeCell ref="H12:J12"/>
    <mergeCell ref="B13:D13"/>
    <mergeCell ref="H13:J13"/>
    <mergeCell ref="B14:D14"/>
    <mergeCell ref="A6:L6"/>
    <mergeCell ref="H11:J11"/>
    <mergeCell ref="J9:K9"/>
    <mergeCell ref="B10:D10"/>
    <mergeCell ref="G10:K10"/>
    <mergeCell ref="B9:D9"/>
    <mergeCell ref="E9:F9"/>
    <mergeCell ref="B11:D11"/>
    <mergeCell ref="A1:L1"/>
    <mergeCell ref="A2:L2"/>
    <mergeCell ref="A3:L3"/>
    <mergeCell ref="A4:L4"/>
    <mergeCell ref="A5:L5"/>
    <mergeCell ref="C25:G25"/>
    <mergeCell ref="B15:D15"/>
    <mergeCell ref="G15:J15"/>
    <mergeCell ref="C22:G22"/>
    <mergeCell ref="C23:G23"/>
    <mergeCell ref="H19:I19"/>
    <mergeCell ref="J19:K19"/>
    <mergeCell ref="B20:K20"/>
    <mergeCell ref="B21:K21"/>
    <mergeCell ref="C24:G24"/>
    <mergeCell ref="B16:D16"/>
    <mergeCell ref="B17:K17"/>
    <mergeCell ref="H18:I18"/>
    <mergeCell ref="J18:K18"/>
    <mergeCell ref="C26:J26"/>
    <mergeCell ref="C31:G31"/>
    <mergeCell ref="C32:G32"/>
    <mergeCell ref="C30:G30"/>
    <mergeCell ref="C33:G33"/>
    <mergeCell ref="C34:G34"/>
    <mergeCell ref="C35:G35"/>
    <mergeCell ref="H35:K35"/>
    <mergeCell ref="B27:K27"/>
    <mergeCell ref="C28:G28"/>
    <mergeCell ref="C29:G29"/>
    <mergeCell ref="C41:J41"/>
    <mergeCell ref="C38:J38"/>
  </mergeCells>
  <phoneticPr fontId="43" type="noConversion"/>
  <printOptions horizontalCentered="1"/>
  <pageMargins left="0.2298611111111111" right="0.19652777777777777" top="0.27013888888888887" bottom="0.49027777777777776" header="0.27013888888888887" footer="0.51180555555555551"/>
  <pageSetup paperSize="9" scale="68" firstPageNumber="0" orientation="portrait" verticalDpi="300" r:id="rId1"/>
  <headerFooter alignWithMargins="0">
    <oddHeader>&amp;R&amp;P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K114"/>
  <sheetViews>
    <sheetView view="pageBreakPreview" topLeftCell="A28" zoomScale="85" zoomScaleSheetLayoutView="85" workbookViewId="0">
      <selection activeCell="I48" sqref="I48"/>
    </sheetView>
  </sheetViews>
  <sheetFormatPr defaultRowHeight="12.75" x14ac:dyDescent="0.2"/>
  <cols>
    <col min="1" max="1" width="2.42578125" style="2" customWidth="1"/>
    <col min="2" max="2" width="5.85546875" style="2" customWidth="1"/>
    <col min="3" max="3" width="10.7109375" style="2" customWidth="1"/>
    <col min="4" max="6" width="9.140625" style="2"/>
    <col min="7" max="7" width="25" style="2" customWidth="1"/>
    <col min="8" max="8" width="6.85546875" style="2" customWidth="1"/>
    <col min="9" max="9" width="9" style="36" customWidth="1"/>
    <col min="10" max="10" width="10.85546875" style="2" customWidth="1"/>
    <col min="11" max="11" width="4" style="2" customWidth="1"/>
    <col min="12" max="16384" width="9.140625" style="2"/>
  </cols>
  <sheetData>
    <row r="1" spans="1:11" x14ac:dyDescent="0.2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1" s="4" customFormat="1" x14ac:dyDescent="0.2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1" x14ac:dyDescent="0.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1" x14ac:dyDescent="0.2">
      <c r="A4" s="229" t="s">
        <v>193</v>
      </c>
      <c r="B4" s="229"/>
      <c r="C4" s="229"/>
      <c r="D4" s="229"/>
      <c r="E4" s="229"/>
      <c r="F4" s="229"/>
      <c r="G4" s="229"/>
      <c r="H4" s="229"/>
      <c r="I4" s="229"/>
      <c r="J4" s="229"/>
    </row>
    <row r="5" spans="1:11" x14ac:dyDescent="0.2">
      <c r="A5" s="229" t="s">
        <v>4</v>
      </c>
      <c r="B5" s="229"/>
      <c r="C5" s="229"/>
      <c r="D5" s="229"/>
      <c r="E5" s="229"/>
      <c r="F5" s="229"/>
      <c r="G5" s="229"/>
      <c r="H5" s="229"/>
      <c r="I5" s="229"/>
      <c r="J5" s="229"/>
    </row>
    <row r="6" spans="1:11" x14ac:dyDescent="0.2">
      <c r="A6" s="229" t="s">
        <v>5</v>
      </c>
      <c r="B6" s="229"/>
      <c r="C6" s="229"/>
      <c r="D6" s="229"/>
      <c r="E6" s="229"/>
      <c r="F6" s="229"/>
      <c r="G6" s="229"/>
      <c r="H6" s="229"/>
      <c r="I6" s="229"/>
      <c r="J6" s="229"/>
    </row>
    <row r="8" spans="1:11" x14ac:dyDescent="0.2">
      <c r="B8" s="10" t="s">
        <v>95</v>
      </c>
      <c r="I8" s="2"/>
      <c r="K8" s="5"/>
    </row>
    <row r="9" spans="1:11" x14ac:dyDescent="0.2">
      <c r="A9" s="9"/>
      <c r="B9" s="245" t="s">
        <v>96</v>
      </c>
      <c r="C9" s="245"/>
      <c r="D9" s="9"/>
      <c r="E9" s="9"/>
      <c r="F9" s="9"/>
      <c r="G9" s="235" t="s">
        <v>97</v>
      </c>
      <c r="H9" s="235"/>
      <c r="I9" s="246" t="e">
        <f>#REF!</f>
        <v>#REF!</v>
      </c>
      <c r="J9" s="246"/>
    </row>
    <row r="10" spans="1:11" ht="13.15" customHeight="1" x14ac:dyDescent="0.2">
      <c r="A10" s="9"/>
      <c r="B10" s="247" t="e">
        <f>#REF!</f>
        <v>#REF!</v>
      </c>
      <c r="C10" s="247"/>
      <c r="D10" s="247"/>
      <c r="E10" s="247"/>
      <c r="F10" s="247"/>
      <c r="G10" s="247"/>
      <c r="H10" s="247"/>
      <c r="I10" s="2"/>
    </row>
    <row r="11" spans="1:11" x14ac:dyDescent="0.2">
      <c r="A11" s="9"/>
      <c r="B11" s="248">
        <f ca="1">TODAY()</f>
        <v>43032</v>
      </c>
      <c r="C11" s="248"/>
      <c r="D11" s="9"/>
      <c r="E11" s="9"/>
      <c r="F11" s="9"/>
      <c r="G11" s="235" t="s">
        <v>98</v>
      </c>
      <c r="H11" s="235"/>
      <c r="I11" s="235"/>
      <c r="J11" s="235"/>
      <c r="K11" s="67"/>
    </row>
    <row r="12" spans="1:11" ht="12.75" customHeight="1" x14ac:dyDescent="0.2">
      <c r="A12" s="9"/>
      <c r="B12" s="10"/>
      <c r="C12" s="9"/>
      <c r="D12" s="9"/>
      <c r="E12" s="9"/>
      <c r="F12" s="9"/>
      <c r="I12" s="270" t="s">
        <v>99</v>
      </c>
      <c r="J12" s="270"/>
      <c r="K12" s="4"/>
    </row>
    <row r="13" spans="1:11" x14ac:dyDescent="0.2">
      <c r="B13" s="4" t="s">
        <v>100</v>
      </c>
      <c r="G13" s="235" t="s">
        <v>179</v>
      </c>
      <c r="H13" s="235"/>
      <c r="I13" s="235"/>
      <c r="J13" s="235"/>
    </row>
    <row r="14" spans="1:11" x14ac:dyDescent="0.2">
      <c r="B14" s="2" t="s">
        <v>102</v>
      </c>
      <c r="I14" s="59" t="s">
        <v>194</v>
      </c>
      <c r="J14" s="180" t="e">
        <f>#REF!</f>
        <v>#REF!</v>
      </c>
    </row>
    <row r="15" spans="1:11" x14ac:dyDescent="0.2">
      <c r="B15" s="2" t="s">
        <v>104</v>
      </c>
      <c r="I15" s="159" t="s">
        <v>183</v>
      </c>
      <c r="J15" s="180" t="e">
        <f>#REF!</f>
        <v>#REF!</v>
      </c>
    </row>
    <row r="16" spans="1:11" x14ac:dyDescent="0.2">
      <c r="B16" s="2" t="s">
        <v>106</v>
      </c>
      <c r="I16" s="159" t="s">
        <v>195</v>
      </c>
      <c r="J16" s="180" t="e">
        <f>#REF!</f>
        <v>#REF!</v>
      </c>
    </row>
    <row r="17" spans="1:10" x14ac:dyDescent="0.2">
      <c r="B17" s="2" t="s">
        <v>108</v>
      </c>
      <c r="I17" s="159" t="s">
        <v>147</v>
      </c>
      <c r="J17" s="180" t="e">
        <f>#REF!</f>
        <v>#REF!</v>
      </c>
    </row>
    <row r="18" spans="1:10" ht="15.75" customHeight="1" x14ac:dyDescent="0.2">
      <c r="B18" s="2" t="s">
        <v>196</v>
      </c>
      <c r="G18" s="231" t="s">
        <v>197</v>
      </c>
      <c r="H18" s="231"/>
      <c r="I18" s="231"/>
      <c r="J18" s="180" t="e">
        <f>#REF!</f>
        <v>#REF!</v>
      </c>
    </row>
    <row r="20" spans="1:10" s="4" customFormat="1" x14ac:dyDescent="0.2">
      <c r="A20" s="225" t="s">
        <v>198</v>
      </c>
      <c r="B20" s="225"/>
      <c r="C20" s="225"/>
      <c r="D20" s="225"/>
      <c r="E20" s="225"/>
      <c r="F20" s="225"/>
      <c r="G20" s="225"/>
      <c r="H20" s="225"/>
      <c r="I20" s="225"/>
      <c r="J20" s="225"/>
    </row>
    <row r="21" spans="1:10" s="14" customFormat="1" ht="12.75" customHeight="1" x14ac:dyDescent="0.2">
      <c r="B21" s="126" t="s">
        <v>12</v>
      </c>
      <c r="C21" s="236" t="s">
        <v>13</v>
      </c>
      <c r="D21" s="236"/>
      <c r="E21" s="236"/>
      <c r="F21" s="236"/>
      <c r="G21" s="236"/>
      <c r="H21" s="126" t="s">
        <v>14</v>
      </c>
      <c r="I21" s="127" t="s">
        <v>131</v>
      </c>
      <c r="J21" s="181" t="s">
        <v>199</v>
      </c>
    </row>
    <row r="22" spans="1:10" x14ac:dyDescent="0.2">
      <c r="B22" s="179">
        <v>1</v>
      </c>
      <c r="C22" s="268" t="e">
        <f>IF(J18&lt;=20,#REF!,IF(J18&lt;=30,#REF!,IF(J18&lt;=40,#REF!,IF(J18&lt;=50,#REF!,IF(J18&lt;=65,#REF!,IF(J18&lt;=85,#REF!,IF(J18&lt;=125,#REF!,"")))))))</f>
        <v>#REF!</v>
      </c>
      <c r="D22" s="268"/>
      <c r="E22" s="268"/>
      <c r="F22" s="268"/>
      <c r="G22" s="268"/>
      <c r="H22" s="182">
        <v>1</v>
      </c>
      <c r="I22" s="80" t="e">
        <f>IF(J18&lt;=20,#REF!,IF(J18&lt;=30,#REF!,IF(J18&lt;=40,#REF!,IF(J18&lt;=50,#REF!,IF(J18&lt;=65,#REF!,IF(J18&lt;=85,#REF!,IF(J18&lt;=125,#REF!,"")))))))</f>
        <v>#REF!</v>
      </c>
      <c r="J22" s="183" t="e">
        <f t="shared" ref="J22:J32" si="0">H22*I22</f>
        <v>#REF!</v>
      </c>
    </row>
    <row r="23" spans="1:10" x14ac:dyDescent="0.2">
      <c r="B23" s="133">
        <v>2</v>
      </c>
      <c r="C23" s="269" t="e">
        <f>IF(J18&lt;=20,#REF!,IF(J18&lt;=30,#REF!,IF(J18&lt;=40,#REF!,IF(J18&lt;=50,#REF!,IF(J18&lt;=65,#REF!,IF(J18&lt;=85,#REF!,IF(J18&lt;=125,#REF!,"")))))))</f>
        <v>#REF!</v>
      </c>
      <c r="D23" s="269"/>
      <c r="E23" s="269"/>
      <c r="F23" s="269"/>
      <c r="G23" s="269"/>
      <c r="H23" s="137">
        <v>1</v>
      </c>
      <c r="I23" s="80" t="e">
        <f>IF(J18&lt;=20,#REF!,IF(J18&lt;=30,#REF!,IF(J18&lt;=40,#REF!,IF(J18&lt;=50,#REF!,IF(J18&lt;=65,#REF!,IF(J18&lt;=85,#REF!,IF(J18&lt;=125,#REF!,"")))))))</f>
        <v>#REF!</v>
      </c>
      <c r="J23" s="184" t="e">
        <f t="shared" si="0"/>
        <v>#REF!</v>
      </c>
    </row>
    <row r="24" spans="1:10" x14ac:dyDescent="0.2">
      <c r="B24" s="133">
        <v>3</v>
      </c>
      <c r="C24" s="27" t="s">
        <v>112</v>
      </c>
      <c r="D24" s="28"/>
      <c r="E24" s="28"/>
      <c r="F24" s="28"/>
      <c r="G24" s="29"/>
      <c r="H24" s="137">
        <v>6</v>
      </c>
      <c r="I24" s="80">
        <v>15</v>
      </c>
      <c r="J24" s="184">
        <f t="shared" si="0"/>
        <v>90</v>
      </c>
    </row>
    <row r="25" spans="1:10" x14ac:dyDescent="0.2">
      <c r="B25" s="133">
        <v>4</v>
      </c>
      <c r="C25" s="27" t="s">
        <v>200</v>
      </c>
      <c r="D25" s="28"/>
      <c r="E25" s="28"/>
      <c r="F25" s="28"/>
      <c r="G25" s="29"/>
      <c r="H25" s="137">
        <v>2</v>
      </c>
      <c r="I25" s="80">
        <v>18.2</v>
      </c>
      <c r="J25" s="184">
        <f t="shared" si="0"/>
        <v>36.4</v>
      </c>
    </row>
    <row r="26" spans="1:10" x14ac:dyDescent="0.2">
      <c r="B26" s="133">
        <v>5</v>
      </c>
      <c r="C26" s="27" t="s">
        <v>201</v>
      </c>
      <c r="D26" s="28"/>
      <c r="E26" s="28"/>
      <c r="F26" s="28"/>
      <c r="G26" s="29"/>
      <c r="H26" s="137">
        <v>1</v>
      </c>
      <c r="I26" s="80">
        <v>79.400000000000006</v>
      </c>
      <c r="J26" s="184">
        <f t="shared" si="0"/>
        <v>79.400000000000006</v>
      </c>
    </row>
    <row r="27" spans="1:10" x14ac:dyDescent="0.2">
      <c r="B27" s="133">
        <v>6</v>
      </c>
      <c r="C27" s="27" t="s">
        <v>115</v>
      </c>
      <c r="D27" s="28"/>
      <c r="E27" s="28"/>
      <c r="F27" s="28"/>
      <c r="G27" s="29"/>
      <c r="H27" s="137">
        <v>1</v>
      </c>
      <c r="I27" s="80">
        <v>400</v>
      </c>
      <c r="J27" s="184">
        <f t="shared" si="0"/>
        <v>400</v>
      </c>
    </row>
    <row r="28" spans="1:10" x14ac:dyDescent="0.2">
      <c r="B28" s="133">
        <v>7</v>
      </c>
      <c r="C28" s="27" t="s">
        <v>202</v>
      </c>
      <c r="D28" s="28"/>
      <c r="E28" s="28"/>
      <c r="F28" s="28"/>
      <c r="G28" s="29"/>
      <c r="H28" s="137">
        <v>1</v>
      </c>
      <c r="I28" s="80">
        <v>600</v>
      </c>
      <c r="J28" s="184">
        <f t="shared" si="0"/>
        <v>600</v>
      </c>
    </row>
    <row r="29" spans="1:10" x14ac:dyDescent="0.2">
      <c r="B29" s="133">
        <v>8</v>
      </c>
      <c r="C29" s="27" t="s">
        <v>117</v>
      </c>
      <c r="D29" s="28"/>
      <c r="E29" s="28"/>
      <c r="F29" s="28"/>
      <c r="G29" s="29"/>
      <c r="H29" s="137">
        <v>1</v>
      </c>
      <c r="I29" s="80">
        <v>110</v>
      </c>
      <c r="J29" s="184">
        <f t="shared" si="0"/>
        <v>110</v>
      </c>
    </row>
    <row r="30" spans="1:10" x14ac:dyDescent="0.2">
      <c r="B30" s="133">
        <v>9</v>
      </c>
      <c r="C30" s="27" t="s">
        <v>118</v>
      </c>
      <c r="D30" s="28"/>
      <c r="E30" s="28"/>
      <c r="F30" s="28"/>
      <c r="G30" s="29"/>
      <c r="H30" s="137">
        <v>1</v>
      </c>
      <c r="I30" s="80">
        <v>200</v>
      </c>
      <c r="J30" s="184">
        <f t="shared" si="0"/>
        <v>200</v>
      </c>
    </row>
    <row r="31" spans="1:10" x14ac:dyDescent="0.2">
      <c r="B31" s="133">
        <v>10</v>
      </c>
      <c r="C31" s="27" t="s">
        <v>119</v>
      </c>
      <c r="D31" s="28"/>
      <c r="E31" s="28"/>
      <c r="F31" s="28"/>
      <c r="G31" s="29"/>
      <c r="H31" s="137">
        <v>1</v>
      </c>
      <c r="I31" s="80">
        <v>85</v>
      </c>
      <c r="J31" s="184">
        <f t="shared" si="0"/>
        <v>85</v>
      </c>
    </row>
    <row r="32" spans="1:10" x14ac:dyDescent="0.2">
      <c r="B32" s="133">
        <v>11</v>
      </c>
      <c r="C32" s="27" t="s">
        <v>120</v>
      </c>
      <c r="D32" s="28"/>
      <c r="E32" s="28"/>
      <c r="F32" s="28"/>
      <c r="G32" s="29"/>
      <c r="H32" s="137">
        <v>1</v>
      </c>
      <c r="I32" s="80">
        <v>200</v>
      </c>
      <c r="J32" s="184">
        <f t="shared" si="0"/>
        <v>200</v>
      </c>
    </row>
    <row r="33" spans="1:10" x14ac:dyDescent="0.2">
      <c r="B33" s="175">
        <v>12</v>
      </c>
      <c r="C33" s="39" t="s">
        <v>121</v>
      </c>
      <c r="D33" s="40"/>
      <c r="E33" s="40"/>
      <c r="F33" s="40"/>
      <c r="G33" s="41"/>
      <c r="H33" s="185"/>
      <c r="I33" s="186"/>
      <c r="J33" s="184" t="e">
        <f>(SUM(J22:J32))*15%</f>
        <v>#REF!</v>
      </c>
    </row>
    <row r="34" spans="1:10" x14ac:dyDescent="0.2">
      <c r="B34" s="187"/>
      <c r="C34" s="146" t="s">
        <v>122</v>
      </c>
      <c r="D34" s="147"/>
      <c r="E34" s="147"/>
      <c r="F34" s="147"/>
      <c r="G34" s="148"/>
      <c r="H34" s="187"/>
      <c r="I34" s="188"/>
      <c r="J34" s="89" t="e">
        <f>SUM(J22:J33)</f>
        <v>#REF!</v>
      </c>
    </row>
    <row r="35" spans="1:10" x14ac:dyDescent="0.2">
      <c r="B35" s="46"/>
      <c r="C35" s="125"/>
      <c r="D35" s="125"/>
      <c r="E35" s="125"/>
      <c r="F35" s="125"/>
      <c r="G35" s="125"/>
      <c r="H35" s="46"/>
      <c r="I35" s="189"/>
      <c r="J35" s="190"/>
    </row>
    <row r="36" spans="1:10" s="4" customFormat="1" x14ac:dyDescent="0.2">
      <c r="B36" s="239" t="s">
        <v>123</v>
      </c>
      <c r="C36" s="239"/>
      <c r="D36" s="239"/>
      <c r="E36" s="239"/>
      <c r="F36" s="239"/>
      <c r="G36" s="239"/>
      <c r="H36" s="239"/>
      <c r="I36" s="239"/>
      <c r="J36" s="239"/>
    </row>
    <row r="37" spans="1:10" s="14" customFormat="1" ht="27" customHeight="1" x14ac:dyDescent="0.2">
      <c r="B37" s="126" t="s">
        <v>12</v>
      </c>
      <c r="C37" s="236" t="s">
        <v>13</v>
      </c>
      <c r="D37" s="236"/>
      <c r="E37" s="236"/>
      <c r="F37" s="236"/>
      <c r="G37" s="236"/>
      <c r="H37" s="126" t="s">
        <v>14</v>
      </c>
      <c r="I37" s="191" t="s">
        <v>131</v>
      </c>
      <c r="J37" s="181" t="s">
        <v>199</v>
      </c>
    </row>
    <row r="38" spans="1:10" x14ac:dyDescent="0.2">
      <c r="B38" s="128">
        <v>1</v>
      </c>
      <c r="C38" s="94" t="s">
        <v>203</v>
      </c>
      <c r="D38" s="21"/>
      <c r="E38" s="21"/>
      <c r="F38" s="21"/>
      <c r="G38" s="22"/>
      <c r="H38" s="132">
        <v>1</v>
      </c>
      <c r="I38" s="192">
        <v>95</v>
      </c>
      <c r="J38" s="193">
        <f>H38*I38</f>
        <v>95</v>
      </c>
    </row>
    <row r="39" spans="1:10" x14ac:dyDescent="0.2">
      <c r="B39" s="163">
        <v>2</v>
      </c>
      <c r="C39" s="27" t="s">
        <v>126</v>
      </c>
      <c r="D39" s="28"/>
      <c r="E39" s="28"/>
      <c r="F39" s="28"/>
      <c r="G39" s="29"/>
      <c r="H39" s="137">
        <v>1</v>
      </c>
      <c r="I39" s="192">
        <v>149</v>
      </c>
      <c r="J39" s="193">
        <f>H39*I39</f>
        <v>149</v>
      </c>
    </row>
    <row r="40" spans="1:10" x14ac:dyDescent="0.2">
      <c r="B40" s="133">
        <v>3</v>
      </c>
      <c r="C40" s="27" t="s">
        <v>127</v>
      </c>
      <c r="D40" s="28"/>
      <c r="E40" s="28"/>
      <c r="F40" s="28"/>
      <c r="G40" s="29"/>
      <c r="H40" s="137">
        <v>1</v>
      </c>
      <c r="I40" s="192">
        <v>18</v>
      </c>
      <c r="J40" s="193">
        <f>H40*I40</f>
        <v>18</v>
      </c>
    </row>
    <row r="41" spans="1:10" x14ac:dyDescent="0.2">
      <c r="B41" s="163">
        <v>4</v>
      </c>
      <c r="C41" s="27" t="s">
        <v>128</v>
      </c>
      <c r="D41" s="28"/>
      <c r="E41" s="28"/>
      <c r="F41" s="28"/>
      <c r="G41" s="29"/>
      <c r="H41" s="137">
        <v>1</v>
      </c>
      <c r="I41" s="192">
        <v>5</v>
      </c>
      <c r="J41" s="193">
        <f>H41*I41</f>
        <v>5</v>
      </c>
    </row>
    <row r="42" spans="1:10" x14ac:dyDescent="0.2">
      <c r="B42" s="133">
        <v>5</v>
      </c>
      <c r="C42" s="27" t="s">
        <v>129</v>
      </c>
      <c r="D42" s="28"/>
      <c r="E42" s="28"/>
      <c r="F42" s="28"/>
      <c r="G42" s="29"/>
      <c r="H42" s="137">
        <v>11</v>
      </c>
      <c r="I42" s="192">
        <v>30</v>
      </c>
      <c r="J42" s="193">
        <f>H42*I42</f>
        <v>330</v>
      </c>
    </row>
    <row r="43" spans="1:10" x14ac:dyDescent="0.2">
      <c r="B43" s="139">
        <v>6</v>
      </c>
      <c r="C43" s="97" t="s">
        <v>121</v>
      </c>
      <c r="D43" s="98"/>
      <c r="E43" s="98"/>
      <c r="F43" s="98"/>
      <c r="G43" s="99"/>
      <c r="H43" s="143"/>
      <c r="I43" s="192"/>
      <c r="J43" s="193">
        <f>(SUM(J38:J42))*20%</f>
        <v>119.4</v>
      </c>
    </row>
    <row r="44" spans="1:10" x14ac:dyDescent="0.2">
      <c r="B44" s="84"/>
      <c r="C44" s="146" t="s">
        <v>122</v>
      </c>
      <c r="D44" s="86"/>
      <c r="E44" s="86"/>
      <c r="F44" s="86"/>
      <c r="G44" s="87"/>
      <c r="H44" s="84"/>
      <c r="I44" s="194"/>
      <c r="J44" s="89">
        <f>SUM(J38:J43)</f>
        <v>716.4</v>
      </c>
    </row>
    <row r="45" spans="1:10" x14ac:dyDescent="0.2">
      <c r="I45" s="195"/>
      <c r="J45" s="195"/>
    </row>
    <row r="46" spans="1:10" s="4" customFormat="1" x14ac:dyDescent="0.2">
      <c r="A46" s="225" t="s">
        <v>204</v>
      </c>
      <c r="B46" s="225"/>
      <c r="C46" s="225"/>
      <c r="D46" s="225"/>
      <c r="E46" s="225"/>
      <c r="F46" s="225"/>
      <c r="G46" s="225"/>
      <c r="H46" s="225"/>
      <c r="I46" s="225"/>
      <c r="J46" s="225"/>
    </row>
    <row r="47" spans="1:10" s="14" customFormat="1" ht="27" customHeight="1" x14ac:dyDescent="0.2">
      <c r="B47" s="126" t="s">
        <v>12</v>
      </c>
      <c r="C47" s="236" t="s">
        <v>13</v>
      </c>
      <c r="D47" s="236"/>
      <c r="E47" s="236"/>
      <c r="F47" s="236"/>
      <c r="G47" s="236"/>
      <c r="H47" s="126" t="s">
        <v>14</v>
      </c>
      <c r="I47" s="191" t="s">
        <v>131</v>
      </c>
      <c r="J47" s="181" t="s">
        <v>199</v>
      </c>
    </row>
    <row r="48" spans="1:10" ht="13.15" customHeight="1" x14ac:dyDescent="0.2">
      <c r="B48" s="128">
        <v>1</v>
      </c>
      <c r="C48" s="129" t="s">
        <v>205</v>
      </c>
      <c r="D48" s="130"/>
      <c r="E48" s="130"/>
      <c r="F48" s="130"/>
      <c r="G48" s="131"/>
      <c r="H48" s="107" t="e">
        <f>#REF!</f>
        <v>#REF!</v>
      </c>
      <c r="I48" s="196">
        <v>19</v>
      </c>
      <c r="J48" s="197" t="e">
        <f>H48*I48</f>
        <v>#REF!</v>
      </c>
    </row>
    <row r="49" spans="2:10" ht="13.15" customHeight="1" x14ac:dyDescent="0.2">
      <c r="B49" s="128">
        <v>2</v>
      </c>
      <c r="C49" s="134" t="s">
        <v>206</v>
      </c>
      <c r="D49" s="135"/>
      <c r="E49" s="135"/>
      <c r="F49" s="135"/>
      <c r="G49" s="136"/>
      <c r="H49" s="111" t="e">
        <f>#REF!</f>
        <v>#REF!</v>
      </c>
      <c r="I49" s="196">
        <v>2</v>
      </c>
      <c r="J49" s="197" t="e">
        <f>H49*I49</f>
        <v>#REF!</v>
      </c>
    </row>
    <row r="50" spans="2:10" x14ac:dyDescent="0.2">
      <c r="B50" s="128">
        <v>3</v>
      </c>
      <c r="C50" s="134" t="s">
        <v>207</v>
      </c>
      <c r="D50" s="135"/>
      <c r="E50" s="135"/>
      <c r="F50" s="135"/>
      <c r="G50" s="136"/>
      <c r="H50" s="111" t="e">
        <f>#REF!</f>
        <v>#REF!</v>
      </c>
      <c r="I50" s="196">
        <v>10</v>
      </c>
      <c r="J50" s="197" t="e">
        <f>H50*I50</f>
        <v>#REF!</v>
      </c>
    </row>
    <row r="51" spans="2:10" x14ac:dyDescent="0.2">
      <c r="B51" s="128">
        <v>4</v>
      </c>
      <c r="C51" s="134" t="s">
        <v>208</v>
      </c>
      <c r="D51" s="135"/>
      <c r="E51" s="135"/>
      <c r="F51" s="135"/>
      <c r="G51" s="136"/>
      <c r="H51" s="111" t="e">
        <f>#REF!</f>
        <v>#REF!</v>
      </c>
      <c r="I51" s="196">
        <v>0.1</v>
      </c>
      <c r="J51" s="198" t="e">
        <f>H51*I51</f>
        <v>#REF!</v>
      </c>
    </row>
    <row r="52" spans="2:10" x14ac:dyDescent="0.2">
      <c r="B52" s="128">
        <v>5</v>
      </c>
      <c r="C52" s="134" t="s">
        <v>209</v>
      </c>
      <c r="D52" s="135"/>
      <c r="E52" s="135"/>
      <c r="F52" s="135"/>
      <c r="G52" s="136"/>
      <c r="H52" s="137">
        <v>1</v>
      </c>
      <c r="I52" s="196">
        <v>30</v>
      </c>
      <c r="J52" s="197">
        <f>H52*I52</f>
        <v>30</v>
      </c>
    </row>
    <row r="53" spans="2:10" ht="13.15" customHeight="1" x14ac:dyDescent="0.2">
      <c r="B53" s="128">
        <v>6</v>
      </c>
      <c r="C53" s="140" t="s">
        <v>210</v>
      </c>
      <c r="D53" s="141"/>
      <c r="E53" s="141"/>
      <c r="F53" s="141"/>
      <c r="G53" s="142"/>
      <c r="H53" s="199"/>
      <c r="I53" s="196"/>
      <c r="J53" s="200" t="e">
        <f>#REF!</f>
        <v>#REF!</v>
      </c>
    </row>
    <row r="54" spans="2:10" x14ac:dyDescent="0.2">
      <c r="B54" s="84"/>
      <c r="C54" s="146" t="s">
        <v>122</v>
      </c>
      <c r="D54" s="86"/>
      <c r="E54" s="86"/>
      <c r="F54" s="86"/>
      <c r="G54" s="87"/>
      <c r="H54" s="84"/>
      <c r="I54" s="194"/>
      <c r="J54" s="201" t="e">
        <f>SUM(J48:J53)</f>
        <v>#REF!</v>
      </c>
    </row>
    <row r="55" spans="2:10" x14ac:dyDescent="0.2">
      <c r="B55" s="1"/>
      <c r="C55" s="46"/>
      <c r="D55" s="46"/>
      <c r="E55" s="46"/>
      <c r="F55" s="46"/>
      <c r="G55" s="46"/>
      <c r="H55" s="1"/>
      <c r="I55" s="47"/>
    </row>
    <row r="56" spans="2:10" x14ac:dyDescent="0.2">
      <c r="B56" s="1"/>
      <c r="C56" s="46"/>
      <c r="D56" s="46"/>
      <c r="E56" s="46"/>
      <c r="F56" s="46"/>
      <c r="G56" s="235" t="s">
        <v>139</v>
      </c>
      <c r="H56" s="235"/>
      <c r="I56" s="47"/>
      <c r="J56" s="202" t="e">
        <f>J54+J44+J34</f>
        <v>#REF!</v>
      </c>
    </row>
    <row r="57" spans="2:10" x14ac:dyDescent="0.2">
      <c r="B57" s="1"/>
      <c r="C57" s="46"/>
      <c r="D57" s="46"/>
      <c r="E57" s="46"/>
      <c r="F57" s="46"/>
      <c r="G57" s="46"/>
      <c r="H57" s="3"/>
      <c r="I57" s="47"/>
    </row>
    <row r="58" spans="2:10" x14ac:dyDescent="0.2">
      <c r="B58" s="2" t="s">
        <v>140</v>
      </c>
      <c r="I58" s="2"/>
      <c r="J58" s="48"/>
    </row>
    <row r="59" spans="2:10" x14ac:dyDescent="0.2">
      <c r="B59" s="1"/>
      <c r="C59" s="46"/>
      <c r="D59" s="46"/>
      <c r="E59" s="46"/>
      <c r="F59" s="46"/>
      <c r="G59" s="46"/>
      <c r="H59" s="1"/>
      <c r="I59" s="13"/>
      <c r="J59" s="48"/>
    </row>
    <row r="60" spans="2:10" x14ac:dyDescent="0.2">
      <c r="D60" s="4" t="s">
        <v>141</v>
      </c>
      <c r="I60" s="2"/>
    </row>
    <row r="61" spans="2:10" x14ac:dyDescent="0.2">
      <c r="D61" s="4"/>
      <c r="I61" s="2"/>
    </row>
    <row r="62" spans="2:10" x14ac:dyDescent="0.2">
      <c r="B62" s="4" t="s">
        <v>211</v>
      </c>
      <c r="G62" s="235" t="s">
        <v>97</v>
      </c>
      <c r="H62" s="235"/>
      <c r="I62" s="241" t="e">
        <f>I9</f>
        <v>#REF!</v>
      </c>
      <c r="J62" s="241"/>
    </row>
    <row r="63" spans="2:10" x14ac:dyDescent="0.2">
      <c r="G63" s="123"/>
      <c r="H63" s="123"/>
      <c r="I63" s="124"/>
      <c r="J63" s="124"/>
    </row>
    <row r="64" spans="2:10" x14ac:dyDescent="0.2">
      <c r="B64" s="2" t="s">
        <v>6</v>
      </c>
      <c r="C64" s="203">
        <f ca="1">TODAY()</f>
        <v>43032</v>
      </c>
      <c r="G64" s="235" t="s">
        <v>212</v>
      </c>
      <c r="H64" s="235"/>
      <c r="I64" s="235"/>
      <c r="J64" s="235"/>
    </row>
    <row r="65" spans="2:10" x14ac:dyDescent="0.2">
      <c r="B65" s="4"/>
    </row>
    <row r="66" spans="2:10" x14ac:dyDescent="0.2">
      <c r="B66" s="4" t="s">
        <v>213</v>
      </c>
      <c r="G66" s="235" t="s">
        <v>214</v>
      </c>
      <c r="H66" s="235"/>
      <c r="I66" s="235"/>
      <c r="J66" s="235"/>
    </row>
    <row r="67" spans="2:10" ht="15.75" x14ac:dyDescent="0.2">
      <c r="B67" s="2" t="str">
        <f>B14</f>
        <v xml:space="preserve">Частный                                                  </v>
      </c>
      <c r="H67" s="204" t="s">
        <v>215</v>
      </c>
      <c r="I67" s="69"/>
      <c r="J67" s="2" t="e">
        <f>J14</f>
        <v>#REF!</v>
      </c>
    </row>
    <row r="68" spans="2:10" x14ac:dyDescent="0.2">
      <c r="B68" s="2" t="str">
        <f>B15</f>
        <v>Скиммерный</v>
      </c>
      <c r="H68" s="231" t="s">
        <v>216</v>
      </c>
      <c r="I68" s="231"/>
      <c r="J68" s="2" t="e">
        <f>J15</f>
        <v>#REF!</v>
      </c>
    </row>
    <row r="69" spans="2:10" x14ac:dyDescent="0.2">
      <c r="B69" s="2" t="str">
        <f>B16</f>
        <v>Прямоугольный</v>
      </c>
      <c r="H69" s="231" t="s">
        <v>217</v>
      </c>
      <c r="I69" s="231"/>
      <c r="J69" s="2" t="e">
        <f>J16</f>
        <v>#REF!</v>
      </c>
    </row>
    <row r="70" spans="2:10" x14ac:dyDescent="0.2">
      <c r="B70" s="2" t="str">
        <f>B17</f>
        <v>Закрытый</v>
      </c>
      <c r="H70" s="231" t="s">
        <v>218</v>
      </c>
      <c r="I70" s="231"/>
      <c r="J70" s="2" t="e">
        <f>J17</f>
        <v>#REF!</v>
      </c>
    </row>
    <row r="71" spans="2:10" ht="15.75" x14ac:dyDescent="0.2">
      <c r="B71" s="2" t="str">
        <f>B18</f>
        <v>Отделка пленкой из ПВХ</v>
      </c>
      <c r="G71" s="231" t="s">
        <v>148</v>
      </c>
      <c r="H71" s="231"/>
      <c r="I71" s="231"/>
      <c r="J71" s="205" t="e">
        <f>J18</f>
        <v>#REF!</v>
      </c>
    </row>
    <row r="74" spans="2:10" x14ac:dyDescent="0.2">
      <c r="B74" s="239" t="s">
        <v>149</v>
      </c>
      <c r="C74" s="239"/>
      <c r="D74" s="239"/>
      <c r="E74" s="239"/>
      <c r="F74" s="239"/>
      <c r="G74" s="239"/>
      <c r="H74" s="239"/>
      <c r="I74" s="239"/>
      <c r="J74" s="239"/>
    </row>
    <row r="75" spans="2:10" s="14" customFormat="1" ht="12.75" customHeight="1" x14ac:dyDescent="0.2">
      <c r="B75" s="126" t="s">
        <v>12</v>
      </c>
      <c r="C75" s="236" t="s">
        <v>13</v>
      </c>
      <c r="D75" s="236"/>
      <c r="E75" s="236"/>
      <c r="F75" s="236"/>
      <c r="G75" s="236"/>
      <c r="H75" s="126" t="s">
        <v>14</v>
      </c>
      <c r="I75" s="127" t="s">
        <v>150</v>
      </c>
      <c r="J75" s="126" t="s">
        <v>151</v>
      </c>
    </row>
    <row r="76" spans="2:10" x14ac:dyDescent="0.2">
      <c r="B76" s="128">
        <v>1</v>
      </c>
      <c r="C76" s="129" t="s">
        <v>152</v>
      </c>
      <c r="D76" s="130"/>
      <c r="E76" s="130"/>
      <c r="F76" s="130"/>
      <c r="G76" s="131"/>
      <c r="H76" s="206"/>
      <c r="I76" s="24">
        <v>5.6</v>
      </c>
      <c r="J76" s="207">
        <f t="shared" ref="J76:J93" si="1">H76*I76</f>
        <v>0</v>
      </c>
    </row>
    <row r="77" spans="2:10" x14ac:dyDescent="0.2">
      <c r="B77" s="133">
        <v>2</v>
      </c>
      <c r="C77" s="134" t="s">
        <v>153</v>
      </c>
      <c r="D77" s="135"/>
      <c r="E77" s="135"/>
      <c r="F77" s="135"/>
      <c r="G77" s="136"/>
      <c r="H77" s="208"/>
      <c r="I77" s="31">
        <v>12.3</v>
      </c>
      <c r="J77" s="207">
        <f t="shared" si="1"/>
        <v>0</v>
      </c>
    </row>
    <row r="78" spans="2:10" ht="15.75" x14ac:dyDescent="0.2">
      <c r="B78" s="133">
        <v>3</v>
      </c>
      <c r="C78" s="134" t="s">
        <v>154</v>
      </c>
      <c r="D78" s="135"/>
      <c r="E78" s="135"/>
      <c r="F78" s="135"/>
      <c r="G78" s="136"/>
      <c r="H78" s="208"/>
      <c r="I78" s="31">
        <v>1550</v>
      </c>
      <c r="J78" s="207">
        <f t="shared" si="1"/>
        <v>0</v>
      </c>
    </row>
    <row r="79" spans="2:10" ht="15.75" x14ac:dyDescent="0.2">
      <c r="B79" s="133">
        <v>4</v>
      </c>
      <c r="C79" s="134" t="s">
        <v>155</v>
      </c>
      <c r="D79" s="135"/>
      <c r="E79" s="135"/>
      <c r="F79" s="135"/>
      <c r="G79" s="136"/>
      <c r="H79" s="208"/>
      <c r="I79" s="31">
        <v>3200</v>
      </c>
      <c r="J79" s="207">
        <f t="shared" si="1"/>
        <v>0</v>
      </c>
    </row>
    <row r="80" spans="2:10" x14ac:dyDescent="0.2">
      <c r="B80" s="133">
        <v>5</v>
      </c>
      <c r="C80" s="134" t="s">
        <v>156</v>
      </c>
      <c r="D80" s="135"/>
      <c r="E80" s="135"/>
      <c r="F80" s="135"/>
      <c r="G80" s="136"/>
      <c r="H80" s="208"/>
      <c r="I80" s="31">
        <v>1</v>
      </c>
      <c r="J80" s="207">
        <f t="shared" si="1"/>
        <v>0</v>
      </c>
    </row>
    <row r="81" spans="2:10" x14ac:dyDescent="0.2">
      <c r="B81" s="133">
        <v>6</v>
      </c>
      <c r="C81" s="134" t="s">
        <v>157</v>
      </c>
      <c r="D81" s="135"/>
      <c r="E81" s="135"/>
      <c r="F81" s="135"/>
      <c r="G81" s="136"/>
      <c r="H81" s="208"/>
      <c r="I81" s="31">
        <v>500</v>
      </c>
      <c r="J81" s="207">
        <f t="shared" si="1"/>
        <v>0</v>
      </c>
    </row>
    <row r="82" spans="2:10" x14ac:dyDescent="0.2">
      <c r="B82" s="133">
        <v>7</v>
      </c>
      <c r="C82" s="134" t="s">
        <v>158</v>
      </c>
      <c r="D82" s="135"/>
      <c r="E82" s="135"/>
      <c r="F82" s="135"/>
      <c r="G82" s="136"/>
      <c r="H82" s="208"/>
      <c r="I82" s="31">
        <v>340</v>
      </c>
      <c r="J82" s="207">
        <f t="shared" si="1"/>
        <v>0</v>
      </c>
    </row>
    <row r="83" spans="2:10" x14ac:dyDescent="0.2">
      <c r="B83" s="133">
        <v>8</v>
      </c>
      <c r="C83" s="134" t="s">
        <v>159</v>
      </c>
      <c r="D83" s="135"/>
      <c r="E83" s="135"/>
      <c r="F83" s="135"/>
      <c r="G83" s="136"/>
      <c r="H83" s="208"/>
      <c r="I83" s="31">
        <v>0.5</v>
      </c>
      <c r="J83" s="207">
        <f t="shared" si="1"/>
        <v>0</v>
      </c>
    </row>
    <row r="84" spans="2:10" x14ac:dyDescent="0.2">
      <c r="B84" s="133">
        <v>9</v>
      </c>
      <c r="C84" s="134" t="s">
        <v>160</v>
      </c>
      <c r="D84" s="135"/>
      <c r="E84" s="135"/>
      <c r="F84" s="135"/>
      <c r="G84" s="136"/>
      <c r="H84" s="208"/>
      <c r="I84" s="31">
        <v>20.399999999999999</v>
      </c>
      <c r="J84" s="207">
        <f t="shared" si="1"/>
        <v>0</v>
      </c>
    </row>
    <row r="85" spans="2:10" ht="15.75" x14ac:dyDescent="0.2">
      <c r="B85" s="133">
        <v>10</v>
      </c>
      <c r="C85" s="134" t="s">
        <v>161</v>
      </c>
      <c r="D85" s="135"/>
      <c r="E85" s="135"/>
      <c r="F85" s="135"/>
      <c r="G85" s="136"/>
      <c r="H85" s="208"/>
      <c r="I85" s="31">
        <v>60</v>
      </c>
      <c r="J85" s="207">
        <f t="shared" si="1"/>
        <v>0</v>
      </c>
    </row>
    <row r="86" spans="2:10" x14ac:dyDescent="0.2">
      <c r="B86" s="133">
        <v>11</v>
      </c>
      <c r="C86" s="134" t="s">
        <v>162</v>
      </c>
      <c r="D86" s="135"/>
      <c r="E86" s="135"/>
      <c r="F86" s="135"/>
      <c r="G86" s="136"/>
      <c r="H86" s="208"/>
      <c r="I86" s="31">
        <v>250</v>
      </c>
      <c r="J86" s="207">
        <f t="shared" si="1"/>
        <v>0</v>
      </c>
    </row>
    <row r="87" spans="2:10" x14ac:dyDescent="0.2">
      <c r="B87" s="133">
        <v>12</v>
      </c>
      <c r="C87" s="134" t="s">
        <v>163</v>
      </c>
      <c r="D87" s="135"/>
      <c r="E87" s="135"/>
      <c r="F87" s="135"/>
      <c r="G87" s="136"/>
      <c r="H87" s="208"/>
      <c r="I87" s="31">
        <v>180</v>
      </c>
      <c r="J87" s="207">
        <f t="shared" si="1"/>
        <v>0</v>
      </c>
    </row>
    <row r="88" spans="2:10" x14ac:dyDescent="0.2">
      <c r="B88" s="133">
        <v>13</v>
      </c>
      <c r="C88" s="134" t="s">
        <v>164</v>
      </c>
      <c r="D88" s="135"/>
      <c r="E88" s="135"/>
      <c r="F88" s="135"/>
      <c r="G88" s="136"/>
      <c r="H88" s="208"/>
      <c r="I88" s="31">
        <v>900</v>
      </c>
      <c r="J88" s="207">
        <f t="shared" si="1"/>
        <v>0</v>
      </c>
    </row>
    <row r="89" spans="2:10" x14ac:dyDescent="0.2">
      <c r="B89" s="133">
        <v>14</v>
      </c>
      <c r="C89" s="134" t="s">
        <v>165</v>
      </c>
      <c r="D89" s="135"/>
      <c r="E89" s="135"/>
      <c r="F89" s="135"/>
      <c r="G89" s="136"/>
      <c r="H89" s="208"/>
      <c r="I89" s="31">
        <v>50</v>
      </c>
      <c r="J89" s="207">
        <f t="shared" si="1"/>
        <v>0</v>
      </c>
    </row>
    <row r="90" spans="2:10" x14ac:dyDescent="0.2">
      <c r="B90" s="133">
        <v>15</v>
      </c>
      <c r="C90" s="134" t="s">
        <v>166</v>
      </c>
      <c r="D90" s="135"/>
      <c r="E90" s="135"/>
      <c r="F90" s="135"/>
      <c r="G90" s="136"/>
      <c r="H90" s="208"/>
      <c r="I90" s="31">
        <v>275</v>
      </c>
      <c r="J90" s="207">
        <f t="shared" si="1"/>
        <v>0</v>
      </c>
    </row>
    <row r="91" spans="2:10" x14ac:dyDescent="0.2">
      <c r="B91" s="133">
        <v>16</v>
      </c>
      <c r="C91" s="134" t="s">
        <v>167</v>
      </c>
      <c r="D91" s="135"/>
      <c r="E91" s="135"/>
      <c r="F91" s="135"/>
      <c r="G91" s="136"/>
      <c r="H91" s="208"/>
      <c r="I91" s="138">
        <v>2500</v>
      </c>
      <c r="J91" s="207">
        <f t="shared" si="1"/>
        <v>0</v>
      </c>
    </row>
    <row r="92" spans="2:10" ht="15.75" x14ac:dyDescent="0.2">
      <c r="B92" s="133">
        <v>17</v>
      </c>
      <c r="C92" s="134" t="s">
        <v>168</v>
      </c>
      <c r="D92" s="135"/>
      <c r="E92" s="135"/>
      <c r="F92" s="135"/>
      <c r="G92" s="136"/>
      <c r="H92" s="208"/>
      <c r="I92" s="138">
        <v>3200</v>
      </c>
      <c r="J92" s="207">
        <f t="shared" si="1"/>
        <v>0</v>
      </c>
    </row>
    <row r="93" spans="2:10" x14ac:dyDescent="0.2">
      <c r="B93" s="139">
        <v>18</v>
      </c>
      <c r="C93" s="140" t="s">
        <v>169</v>
      </c>
      <c r="D93" s="141"/>
      <c r="E93" s="141"/>
      <c r="F93" s="141"/>
      <c r="G93" s="142"/>
      <c r="H93" s="209"/>
      <c r="I93" s="144">
        <v>340</v>
      </c>
      <c r="J93" s="207">
        <f t="shared" si="1"/>
        <v>0</v>
      </c>
    </row>
    <row r="94" spans="2:10" s="4" customFormat="1" x14ac:dyDescent="0.2">
      <c r="B94" s="145"/>
      <c r="C94" s="146" t="s">
        <v>122</v>
      </c>
      <c r="D94" s="147"/>
      <c r="E94" s="147"/>
      <c r="F94" s="147"/>
      <c r="G94" s="148"/>
      <c r="H94" s="210"/>
      <c r="I94" s="149"/>
      <c r="J94" s="201">
        <f>SUM(J76:J93)</f>
        <v>0</v>
      </c>
    </row>
    <row r="95" spans="2:10" x14ac:dyDescent="0.2">
      <c r="B95" s="1"/>
      <c r="C95" s="46"/>
      <c r="D95" s="46"/>
      <c r="E95" s="46"/>
      <c r="F95" s="46"/>
      <c r="G95" s="46"/>
      <c r="H95" s="1"/>
      <c r="I95" s="47"/>
    </row>
    <row r="97" spans="1:10" x14ac:dyDescent="0.2">
      <c r="A97" s="225" t="s">
        <v>170</v>
      </c>
      <c r="B97" s="225"/>
      <c r="C97" s="225"/>
      <c r="D97" s="225"/>
      <c r="E97" s="225"/>
      <c r="F97" s="225"/>
      <c r="G97" s="225"/>
      <c r="H97" s="225"/>
      <c r="I97" s="225"/>
      <c r="J97" s="225"/>
    </row>
    <row r="98" spans="1:10" s="14" customFormat="1" ht="12.75" customHeight="1" x14ac:dyDescent="0.2">
      <c r="B98" s="126" t="s">
        <v>12</v>
      </c>
      <c r="C98" s="236" t="s">
        <v>13</v>
      </c>
      <c r="D98" s="236"/>
      <c r="E98" s="236"/>
      <c r="F98" s="236"/>
      <c r="G98" s="236"/>
      <c r="H98" s="211" t="s">
        <v>14</v>
      </c>
      <c r="I98" s="127" t="s">
        <v>150</v>
      </c>
      <c r="J98" s="126" t="s">
        <v>151</v>
      </c>
    </row>
    <row r="99" spans="1:10" ht="15.75" x14ac:dyDescent="0.2">
      <c r="B99" s="128">
        <v>1</v>
      </c>
      <c r="C99" s="129" t="s">
        <v>171</v>
      </c>
      <c r="D99" s="130"/>
      <c r="E99" s="130"/>
      <c r="F99" s="130"/>
      <c r="G99" s="131"/>
      <c r="H99" s="206"/>
      <c r="I99" s="24">
        <v>150</v>
      </c>
      <c r="J99" s="25">
        <f t="shared" ref="J99:J104" si="2">H99*I99</f>
        <v>0</v>
      </c>
    </row>
    <row r="100" spans="1:10" ht="15.75" x14ac:dyDescent="0.2">
      <c r="B100" s="133">
        <v>2</v>
      </c>
      <c r="C100" s="134" t="s">
        <v>172</v>
      </c>
      <c r="D100" s="135"/>
      <c r="E100" s="135"/>
      <c r="F100" s="135"/>
      <c r="G100" s="136"/>
      <c r="H100" s="208"/>
      <c r="I100" s="31">
        <v>200</v>
      </c>
      <c r="J100" s="25">
        <f t="shared" si="2"/>
        <v>0</v>
      </c>
    </row>
    <row r="101" spans="1:10" x14ac:dyDescent="0.2">
      <c r="B101" s="133">
        <v>3</v>
      </c>
      <c r="C101" s="134" t="s">
        <v>173</v>
      </c>
      <c r="D101" s="135"/>
      <c r="E101" s="135"/>
      <c r="F101" s="135"/>
      <c r="G101" s="136"/>
      <c r="H101" s="208"/>
      <c r="I101" s="31">
        <v>9500</v>
      </c>
      <c r="J101" s="25">
        <f t="shared" si="2"/>
        <v>0</v>
      </c>
    </row>
    <row r="102" spans="1:10" ht="15.75" x14ac:dyDescent="0.2">
      <c r="B102" s="133">
        <v>4</v>
      </c>
      <c r="C102" s="134" t="s">
        <v>174</v>
      </c>
      <c r="D102" s="135"/>
      <c r="E102" s="135"/>
      <c r="F102" s="135"/>
      <c r="G102" s="136"/>
      <c r="H102" s="208"/>
      <c r="I102" s="31">
        <v>1600</v>
      </c>
      <c r="J102" s="25">
        <f t="shared" si="2"/>
        <v>0</v>
      </c>
    </row>
    <row r="103" spans="1:10" ht="15.75" x14ac:dyDescent="0.2">
      <c r="B103" s="133">
        <v>5</v>
      </c>
      <c r="C103" s="134" t="s">
        <v>175</v>
      </c>
      <c r="D103" s="135"/>
      <c r="E103" s="135"/>
      <c r="F103" s="135"/>
      <c r="G103" s="136"/>
      <c r="H103" s="208"/>
      <c r="I103" s="31">
        <v>150</v>
      </c>
      <c r="J103" s="25">
        <f t="shared" si="2"/>
        <v>0</v>
      </c>
    </row>
    <row r="104" spans="1:10" ht="15.75" x14ac:dyDescent="0.2">
      <c r="B104" s="139">
        <v>6</v>
      </c>
      <c r="C104" s="140" t="s">
        <v>176</v>
      </c>
      <c r="D104" s="141"/>
      <c r="E104" s="141"/>
      <c r="F104" s="141"/>
      <c r="G104" s="142"/>
      <c r="H104" s="209"/>
      <c r="I104" s="150">
        <v>60</v>
      </c>
      <c r="J104" s="25">
        <f t="shared" si="2"/>
        <v>0</v>
      </c>
    </row>
    <row r="105" spans="1:10" s="4" customFormat="1" x14ac:dyDescent="0.2">
      <c r="B105" s="145"/>
      <c r="C105" s="146" t="s">
        <v>122</v>
      </c>
      <c r="D105" s="147"/>
      <c r="E105" s="147"/>
      <c r="F105" s="147"/>
      <c r="G105" s="148"/>
      <c r="H105" s="210"/>
      <c r="I105" s="149"/>
      <c r="J105" s="201">
        <f>SUM(J99:J104)</f>
        <v>0</v>
      </c>
    </row>
    <row r="106" spans="1:10" x14ac:dyDescent="0.2">
      <c r="B106" s="1"/>
      <c r="C106" s="46"/>
      <c r="D106" s="46"/>
      <c r="E106" s="46"/>
      <c r="F106" s="46"/>
      <c r="G106" s="46"/>
      <c r="H106" s="1"/>
      <c r="I106" s="47"/>
    </row>
    <row r="107" spans="1:10" x14ac:dyDescent="0.2">
      <c r="B107" s="1"/>
      <c r="C107" s="46"/>
      <c r="D107" s="46"/>
      <c r="E107" s="46"/>
      <c r="F107" s="46"/>
      <c r="G107" s="235" t="s">
        <v>177</v>
      </c>
      <c r="H107" s="235"/>
      <c r="J107" s="201">
        <f>J94+J105</f>
        <v>0</v>
      </c>
    </row>
    <row r="108" spans="1:10" x14ac:dyDescent="0.2">
      <c r="B108" s="1"/>
      <c r="C108" s="46"/>
      <c r="D108" s="46"/>
      <c r="E108" s="46"/>
      <c r="F108" s="46"/>
      <c r="G108" s="46"/>
      <c r="H108" s="3"/>
      <c r="I108" s="47"/>
      <c r="J108" s="212"/>
    </row>
    <row r="109" spans="1:10" x14ac:dyDescent="0.2">
      <c r="B109" s="1"/>
      <c r="C109" s="46"/>
      <c r="D109" s="46"/>
      <c r="E109" s="46"/>
      <c r="F109" s="46"/>
      <c r="G109" s="46"/>
      <c r="H109" s="3"/>
      <c r="I109" s="47"/>
      <c r="J109" s="212"/>
    </row>
    <row r="110" spans="1:10" x14ac:dyDescent="0.2">
      <c r="B110" s="1"/>
      <c r="C110" s="46"/>
      <c r="D110" s="46"/>
      <c r="E110" s="46"/>
      <c r="F110" s="46"/>
      <c r="G110" s="235" t="s">
        <v>178</v>
      </c>
      <c r="H110" s="235"/>
      <c r="I110" s="213"/>
      <c r="J110" s="201">
        <f>J107</f>
        <v>0</v>
      </c>
    </row>
    <row r="111" spans="1:10" x14ac:dyDescent="0.2">
      <c r="B111" s="1"/>
      <c r="C111" s="46"/>
      <c r="D111" s="46"/>
      <c r="E111" s="46"/>
      <c r="F111" s="46"/>
      <c r="G111" s="11"/>
      <c r="H111" s="11"/>
      <c r="I111" s="11"/>
      <c r="J111" s="214"/>
    </row>
    <row r="112" spans="1:10" x14ac:dyDescent="0.2">
      <c r="B112" s="1"/>
      <c r="C112" s="46"/>
      <c r="D112" s="46"/>
      <c r="E112" s="46"/>
      <c r="F112" s="46"/>
      <c r="G112" s="11"/>
      <c r="H112" s="11"/>
      <c r="I112" s="11"/>
      <c r="J112" s="214"/>
    </row>
    <row r="113" spans="2:9" x14ac:dyDescent="0.2">
      <c r="B113" s="1"/>
      <c r="C113" s="46"/>
      <c r="D113" s="46"/>
      <c r="E113" s="46"/>
      <c r="F113" s="46"/>
      <c r="G113" s="46"/>
      <c r="H113" s="1"/>
      <c r="I113" s="47"/>
    </row>
    <row r="114" spans="2:9" x14ac:dyDescent="0.2">
      <c r="D114" s="4" t="s">
        <v>141</v>
      </c>
      <c r="I114" s="2"/>
    </row>
  </sheetData>
  <sheetProtection selectLockedCells="1" selectUnlockedCells="1"/>
  <mergeCells count="38">
    <mergeCell ref="A1:J1"/>
    <mergeCell ref="A2:J2"/>
    <mergeCell ref="A3:J3"/>
    <mergeCell ref="A4:J4"/>
    <mergeCell ref="B10:H10"/>
    <mergeCell ref="I12:J12"/>
    <mergeCell ref="A5:J5"/>
    <mergeCell ref="A6:J6"/>
    <mergeCell ref="B9:C9"/>
    <mergeCell ref="G9:H9"/>
    <mergeCell ref="I9:J9"/>
    <mergeCell ref="B11:C11"/>
    <mergeCell ref="G11:J11"/>
    <mergeCell ref="C22:G22"/>
    <mergeCell ref="C23:G23"/>
    <mergeCell ref="B36:J36"/>
    <mergeCell ref="C37:G37"/>
    <mergeCell ref="G13:J13"/>
    <mergeCell ref="G18:I18"/>
    <mergeCell ref="A20:J20"/>
    <mergeCell ref="C21:G21"/>
    <mergeCell ref="G64:J64"/>
    <mergeCell ref="G66:J66"/>
    <mergeCell ref="H68:I68"/>
    <mergeCell ref="H69:I69"/>
    <mergeCell ref="A46:J46"/>
    <mergeCell ref="C47:G47"/>
    <mergeCell ref="G56:H56"/>
    <mergeCell ref="G62:H62"/>
    <mergeCell ref="I62:J62"/>
    <mergeCell ref="A97:J97"/>
    <mergeCell ref="C98:G98"/>
    <mergeCell ref="G107:H107"/>
    <mergeCell ref="G110:H110"/>
    <mergeCell ref="H70:I70"/>
    <mergeCell ref="G71:I71"/>
    <mergeCell ref="B74:J74"/>
    <mergeCell ref="C75:G75"/>
  </mergeCells>
  <phoneticPr fontId="43" type="noConversion"/>
  <printOptions horizontalCentered="1"/>
  <pageMargins left="0.2361111111111111" right="0.19652777777777777" top="0.5" bottom="0.72986111111111107" header="0.3" footer="0.51180555555555551"/>
  <pageSetup paperSize="9" scale="94" firstPageNumber="0" orientation="portrait" horizontalDpi="300" verticalDpi="300" r:id="rId1"/>
  <headerFooter alignWithMargins="0">
    <oddHeader>&amp;R&amp;P</oddHeader>
  </headerFooter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Вентиляция</vt:lpstr>
      <vt:lpstr>Система кондиционирования</vt:lpstr>
      <vt:lpstr>письмо</vt:lpstr>
      <vt:lpstr>мозаика (у.е.) </vt:lpstr>
      <vt:lpstr>пленка ПВХ</vt:lpstr>
      <vt:lpstr>пленка ПВХ (у.е.)</vt:lpstr>
      <vt:lpstr>Вентиляция!Область_печати</vt:lpstr>
      <vt:lpstr>'мозаика (у.е.) '!Область_печати</vt:lpstr>
      <vt:lpstr>письмо!Область_печати</vt:lpstr>
      <vt:lpstr>'пленка ПВХ (у.е.)'!Область_печати</vt:lpstr>
      <vt:lpstr>'Система кондиционирования'!Область_печати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ДЕНИКО</dc:creator>
  <cp:lastModifiedBy>Юрий Шевяков</cp:lastModifiedBy>
  <cp:lastPrinted>2017-06-16T14:40:16Z</cp:lastPrinted>
  <dcterms:created xsi:type="dcterms:W3CDTF">2016-06-14T15:10:03Z</dcterms:created>
  <dcterms:modified xsi:type="dcterms:W3CDTF">2017-10-24T15:47:46Z</dcterms:modified>
</cp:coreProperties>
</file>