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5" windowWidth="20730" windowHeight="100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2" l="1"/>
  <c r="E7" i="2" s="1"/>
  <c r="D8" i="2"/>
  <c r="E8" i="2" s="1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 s="1"/>
  <c r="D19" i="2"/>
  <c r="E19" i="2"/>
  <c r="E6" i="2"/>
  <c r="E5" i="2"/>
  <c r="D6" i="2"/>
  <c r="D5" i="2"/>
  <c r="F24" i="1" l="1"/>
  <c r="F22" i="1"/>
  <c r="F20" i="1"/>
  <c r="F16" i="1"/>
  <c r="F18" i="1"/>
</calcChain>
</file>

<file path=xl/comments1.xml><?xml version="1.0" encoding="utf-8"?>
<comments xmlns="http://schemas.openxmlformats.org/spreadsheetml/2006/main">
  <authors>
    <author>gramme</author>
  </authors>
  <commentList>
    <comment ref="AM10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при этом как я понимаю сумма должена быть равена математике начальный остаток + итого приход - итого расход.</t>
        </r>
      </text>
    </comment>
    <comment ref="L13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к примеру перевод в отходы невостребованной ГП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именно по результатам инвентаризации по приказу Дт 10 Кт 91</t>
        </r>
      </text>
    </comment>
    <comment ref="AJ13" authorId="0">
      <text>
        <r>
          <rPr>
            <b/>
            <sz val="9"/>
            <color indexed="81"/>
            <rFont val="Tahoma"/>
            <family val="2"/>
            <charset val="204"/>
          </rPr>
          <t>gramme:</t>
        </r>
        <r>
          <rPr>
            <sz val="9"/>
            <color indexed="81"/>
            <rFont val="Tahoma"/>
            <family val="2"/>
            <charset val="204"/>
          </rPr>
          <t xml:space="preserve">
именно в результате инвентаризации по приказу Дт 94 Кт 10</t>
        </r>
      </text>
    </comment>
  </commentList>
</comments>
</file>

<file path=xl/sharedStrings.xml><?xml version="1.0" encoding="utf-8"?>
<sst xmlns="http://schemas.openxmlformats.org/spreadsheetml/2006/main" count="235" uniqueCount="107">
  <si>
    <t>Подразделение</t>
  </si>
  <si>
    <t>в группе/списке/равно</t>
  </si>
  <si>
    <t>Вид номенклатуры</t>
  </si>
  <si>
    <t>Возвратные отходы</t>
  </si>
  <si>
    <t>Прокатное производство</t>
  </si>
  <si>
    <t>Сорт отходов</t>
  </si>
  <si>
    <t>Виды ТМЦ</t>
  </si>
  <si>
    <t>Номенклатура</t>
  </si>
  <si>
    <t>Начальный остаток</t>
  </si>
  <si>
    <t>Период</t>
  </si>
  <si>
    <t>с</t>
  </si>
  <si>
    <t>по</t>
  </si>
  <si>
    <t xml:space="preserve"> Возвратные отходы</t>
  </si>
  <si>
    <t>отбор:</t>
  </si>
  <si>
    <t>Отчет по образованию и движению отходов</t>
  </si>
  <si>
    <t>ВСЕГО</t>
  </si>
  <si>
    <t>Поступление со складов:</t>
  </si>
  <si>
    <t>склад №1</t>
  </si>
  <si>
    <t>склад №2</t>
  </si>
  <si>
    <t>Передача на склады:</t>
  </si>
  <si>
    <t>склад ЦЗЛ</t>
  </si>
  <si>
    <t>Списание</t>
  </si>
  <si>
    <t>на прочие расходы (91)</t>
  </si>
  <si>
    <t>Конечный остаток по документам</t>
  </si>
  <si>
    <t>на прочие затраты (25,26,44)</t>
  </si>
  <si>
    <t>ИТОГО ПРИХОД</t>
  </si>
  <si>
    <t>недостача по инвентаризации (94)</t>
  </si>
  <si>
    <t>ИТОГО РАСХОД</t>
  </si>
  <si>
    <t>Образование</t>
  </si>
  <si>
    <t>от производства основной продукции (20)</t>
  </si>
  <si>
    <t>от вспомогательного производства (23)</t>
  </si>
  <si>
    <t>от брака (28)</t>
  </si>
  <si>
    <t xml:space="preserve"> от прочих операций (91)</t>
  </si>
  <si>
    <t>излишки по инвентаризации</t>
  </si>
  <si>
    <t>в производство (20)</t>
  </si>
  <si>
    <t>в производство (23)</t>
  </si>
  <si>
    <t>реализация</t>
  </si>
  <si>
    <t>передача в переработку на сторону</t>
  </si>
  <si>
    <t>стружка</t>
  </si>
  <si>
    <t>пакет</t>
  </si>
  <si>
    <t>переплав</t>
  </si>
  <si>
    <t>кусок</t>
  </si>
  <si>
    <t>сорт 1</t>
  </si>
  <si>
    <t>сорт 2</t>
  </si>
  <si>
    <t>сорт 3</t>
  </si>
  <si>
    <t>сорт 4</t>
  </si>
  <si>
    <t>сорт 5</t>
  </si>
  <si>
    <t>в т.ч.основного производства</t>
  </si>
  <si>
    <t>что это?</t>
  </si>
  <si>
    <t>в т.ч. основного производства</t>
  </si>
  <si>
    <t>в т.ч. вспомогательного производства</t>
  </si>
  <si>
    <t>в т.ч.вспомогательного производства</t>
  </si>
  <si>
    <t>передача с шихт.двора</t>
  </si>
  <si>
    <t>пакетирование</t>
  </si>
  <si>
    <t>через ЗНП</t>
  </si>
  <si>
    <t>номер плавки</t>
  </si>
  <si>
    <t>приходование</t>
  </si>
  <si>
    <t>Сплав</t>
  </si>
  <si>
    <t>АМг2</t>
  </si>
  <si>
    <t>В95-1</t>
  </si>
  <si>
    <t>АЦпл</t>
  </si>
  <si>
    <t>В95пч</t>
  </si>
  <si>
    <t>количество</t>
  </si>
  <si>
    <t>стоимость</t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</si>
  <si>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материалов из производства</t>
    </r>
    <r>
      <rPr>
        <sz val="11"/>
        <color theme="1"/>
        <rFont val="Calibri"/>
        <family val="2"/>
        <charset val="204"/>
        <scheme val="minor"/>
      </rPr>
      <t xml:space="preserve"> на склады, связанные с подразделением и отбором по виду номенклатуры по всем субсчетам сч20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</si>
  <si>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материалов из производства</t>
    </r>
    <r>
      <rPr>
        <sz val="11"/>
        <color theme="1"/>
        <rFont val="Calibri"/>
        <family val="2"/>
        <charset val="204"/>
        <scheme val="minor"/>
      </rPr>
      <t xml:space="preserve"> на склады, связанные с подразделением и отбором по виду номенклатуры по всем субсчетам сч23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</si>
  <si>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материалов из производства</t>
    </r>
    <r>
      <rPr>
        <sz val="11"/>
        <color theme="1"/>
        <rFont val="Calibri"/>
        <family val="2"/>
        <charset val="204"/>
        <scheme val="minor"/>
      </rPr>
      <t xml:space="preserve"> на склады, связанные с подразделением и отбором по виду номенклатуры по всем субсчетам сч28 (аналитика вида учета) с видом приход</t>
    </r>
  </si>
  <si>
    <t>сумма ст 9-13</t>
  </si>
  <si>
    <t>сумма ст 15-17</t>
  </si>
  <si>
    <t>сумма ст 14, 18</t>
  </si>
  <si>
    <t>сумма ст 22-24</t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</si>
  <si>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сч25,26,44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</si>
  <si>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сч23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</si>
  <si>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Требование-накладная на </t>
    </r>
    <r>
      <rPr>
        <sz val="11"/>
        <color theme="1"/>
        <rFont val="Calibri"/>
        <family val="2"/>
        <charset val="204"/>
        <scheme val="minor"/>
      </rPr>
      <t>подразделение и отбором по виду номенклатуры по всем субсчетам сч20 (аналитика вида учета) с видом приход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</si>
  <si>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Передача товаров</t>
    </r>
    <r>
      <rPr>
        <sz val="11"/>
        <color theme="1"/>
        <rFont val="Calibri"/>
        <family val="2"/>
        <charset val="204"/>
        <scheme val="minor"/>
      </rPr>
      <t xml:space="preserve"> по складам, связанным с подразделением и отбором по виду номенклатуры с видом расход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</si>
  <si>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приход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Основное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</si>
  <si>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приход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Вспомогательное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</si>
  <si>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приход на склады, связанные с подразделением (аналитика вида учета) и отбором по виду номенклатуры. Количество столбцов соответствует перечню складов документов перемещение товаров с видом расход по аналитике вида учета. Значения суммировать по складам вида расход.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</si>
  <si>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расход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Основное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</si>
  <si>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расход на склады, связанные с подразделением (аналитика учета затрат) и отбором по виду номенклатуры. Со складов (аналитика вида учета) подразделений с видом Вспомогательное производство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</si>
  <si>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Перемещение товаров</t>
    </r>
    <r>
      <rPr>
        <sz val="11"/>
        <color theme="1"/>
        <rFont val="Calibri"/>
        <family val="2"/>
        <charset val="204"/>
        <scheme val="minor"/>
      </rPr>
      <t xml:space="preserve"> с видом расход со складов, связанные с подразделением (аналитика вида учета) и отбором по виду номенклатуры. Количество столбцов соответствует перечню складов документов перемещение товаров с видом приход по аналитике вида учета. Значения суммировать по складам вида приход.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</si>
  <si>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Реализация товаров</t>
    </r>
    <r>
      <rPr>
        <sz val="11"/>
        <color theme="1"/>
        <rFont val="Calibri"/>
        <family val="2"/>
        <charset val="204"/>
        <scheme val="minor"/>
      </rPr>
      <t xml:space="preserve"> по складам, связанным с подразделением и отбором по виду номенклатуры </t>
    </r>
  </si>
  <si>
    <t>сумма ст 28-34</t>
  </si>
  <si>
    <t>сумма ст 25,35</t>
  </si>
  <si>
    <t>Регистр накопления "Учет затрат (бухгалтерский и налоговый учет)" на дату С по складам, связанным с подразделением (аналитика вида учета, МПЗ) и отбором по виду номенклатуры (аналитика учета затрат) на начало периода</t>
  </si>
  <si>
    <t>Регистр накопления "Учет затрат (бухгалтерский и налоговый учет)" на дату С по складам, связанным с подразделением (аналитика вида учета, МПЗ) и отбором по виду номенклатуры (аналитика учета затрат) на конец периода</t>
  </si>
  <si>
    <t>Количество</t>
  </si>
  <si>
    <t>Стоимость</t>
  </si>
  <si>
    <t>Кусок 2017A сорт 1</t>
  </si>
  <si>
    <t>СМЕШ    4с о/шлак б/о</t>
  </si>
  <si>
    <t>Отходы стружка 3с всех сплавов</t>
  </si>
  <si>
    <t>СМЕШ    4с  отх.с/см.</t>
  </si>
  <si>
    <t>Отходы кусковые 1с все сплавы</t>
  </si>
  <si>
    <t>Отходы 2с стружка пак.всех сплавов</t>
  </si>
  <si>
    <t>СМЕШ    4с отходы металл в сплесах</t>
  </si>
  <si>
    <t>СМЕШ    1с о/переплав</t>
  </si>
  <si>
    <t>Металл в шлаке</t>
  </si>
  <si>
    <t>Кусок 1105 сорт 1</t>
  </si>
  <si>
    <t>Склад</t>
  </si>
  <si>
    <t>Склад отходов 1 цех</t>
  </si>
  <si>
    <t>Итого</t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</si>
  <si>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>Оприходование товаров на склады</t>
    </r>
    <r>
      <rPr>
        <sz val="11"/>
        <color theme="1"/>
        <rFont val="Calibri"/>
        <family val="2"/>
        <charset val="204"/>
        <scheme val="minor"/>
      </rPr>
      <t xml:space="preserve">, связанные с подразделением и отбором по виду номенклатуры по всем субсчетам сч91 (аналитика вида учета) с видом приход </t>
    </r>
    <r>
      <rPr>
        <sz val="11"/>
        <color rgb="FFFF0000"/>
        <rFont val="Calibri"/>
        <family val="2"/>
        <charset val="204"/>
        <scheme val="minor"/>
      </rPr>
      <t>с заполненным реквизитом Инвентаризация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</si>
  <si>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sz val="11"/>
        <color rgb="FFFF0000"/>
        <rFont val="Calibri"/>
        <family val="2"/>
        <charset val="204"/>
        <scheme val="minor"/>
      </rPr>
      <t>Списание товаров</t>
    </r>
    <r>
      <rPr>
        <sz val="11"/>
        <color theme="1"/>
        <rFont val="Calibri"/>
        <family val="2"/>
        <charset val="204"/>
        <scheme val="minor"/>
      </rPr>
      <t xml:space="preserve"> и отбором по виду номенклатуры по всем субсчетам сч94 (аналитика вида учета) с видом приход</t>
    </r>
    <r>
      <rPr>
        <sz val="11"/>
        <color rgb="FFFF0000"/>
        <rFont val="Calibri"/>
        <family val="2"/>
        <charset val="204"/>
        <scheme val="minor"/>
      </rPr>
      <t xml:space="preserve"> с заполненным реквизитом Инвентаризация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</si>
  <si>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sz val="11"/>
        <color rgb="FFFF0000"/>
        <rFont val="Calibri"/>
        <family val="2"/>
        <charset val="204"/>
        <scheme val="minor"/>
      </rPr>
      <t>Списание товаров</t>
    </r>
    <r>
      <rPr>
        <b/>
        <sz val="11"/>
        <color theme="1"/>
        <rFont val="Calibri"/>
        <family val="2"/>
        <charset val="204"/>
        <scheme val="minor"/>
      </rPr>
      <t xml:space="preserve"> на </t>
    </r>
    <r>
      <rPr>
        <sz val="11"/>
        <color theme="1"/>
        <rFont val="Calibri"/>
        <family val="2"/>
        <charset val="204"/>
        <scheme val="minor"/>
      </rPr>
      <t xml:space="preserve">подразделение и отбором по виду номенклатуры по всем субсчетам сч91 (аналитика вида учета) с видом приход </t>
    </r>
    <r>
      <rPr>
        <sz val="11"/>
        <color rgb="FFFF0000"/>
        <rFont val="Calibri"/>
        <family val="2"/>
        <charset val="204"/>
        <scheme val="minor"/>
      </rPr>
      <t>с НЕзаполненным реквизитом Инвентаризация</t>
    </r>
  </si>
  <si>
    <r>
      <t xml:space="preserve">Регистр накопления "Учет затрат (бухгалтерский и налоговый учет)" за период с..по, регистратор </t>
    </r>
    <r>
      <rPr>
        <b/>
        <sz val="11"/>
        <color theme="1"/>
        <rFont val="Calibri"/>
        <family val="2"/>
        <charset val="204"/>
        <scheme val="minor"/>
      </rPr>
      <t xml:space="preserve">Оприходование </t>
    </r>
    <r>
      <rPr>
        <b/>
        <sz val="11"/>
        <color rgb="FFFF0000"/>
        <rFont val="Calibri"/>
        <family val="2"/>
        <charset val="204"/>
        <scheme val="minor"/>
      </rPr>
      <t>товаров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на склады, связанные с подразделением и отбором по виду номенклатуры по всем субсчетам сч91 (аналитика вида учета) с видом приход </t>
    </r>
    <r>
      <rPr>
        <sz val="11"/>
        <color rgb="FFFF0000"/>
        <rFont val="Calibri"/>
        <family val="2"/>
        <charset val="204"/>
        <scheme val="minor"/>
      </rPr>
      <t>с НЕзаполненным реквизитом Инвентаризация</t>
    </r>
  </si>
  <si>
    <t>Итого по подразделению</t>
  </si>
  <si>
    <t>сумма по номенклатуре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</si>
</sst>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0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Fill="1"/>
    <xf numFmtId="0" fontId="0" fillId="0" borderId="4" xfId="0" applyBorder="1"/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right" vertical="center"/>
    </xf>
    <xf numFmtId="0" fontId="5" fillId="0" borderId="7" xfId="2" applyNumberFormat="1" applyFont="1" applyBorder="1" applyAlignment="1">
      <alignment horizontal="right" vertical="center"/>
    </xf>
    <xf numFmtId="3" fontId="5" fillId="0" borderId="7" xfId="2" applyNumberFormat="1" applyFont="1" applyBorder="1" applyAlignment="1">
      <alignment horizontal="right" vertical="center"/>
    </xf>
    <xf numFmtId="4" fontId="5" fillId="0" borderId="7" xfId="2" applyNumberFormat="1" applyFont="1" applyBorder="1" applyAlignment="1">
      <alignment horizontal="right" vertical="center"/>
    </xf>
    <xf numFmtId="164" fontId="5" fillId="0" borderId="7" xfId="2" applyNumberFormat="1" applyFont="1" applyBorder="1" applyAlignment="1">
      <alignment horizontal="right" vertical="center"/>
    </xf>
    <xf numFmtId="165" fontId="5" fillId="0" borderId="7" xfId="2" applyNumberFormat="1" applyFont="1" applyBorder="1" applyAlignment="1">
      <alignment horizontal="right" vertical="center"/>
    </xf>
    <xf numFmtId="166" fontId="5" fillId="0" borderId="7" xfId="2" applyNumberFormat="1" applyFont="1" applyBorder="1" applyAlignment="1">
      <alignment horizontal="right" vertical="center"/>
    </xf>
    <xf numFmtId="0" fontId="7" fillId="4" borderId="27" xfId="2" applyNumberFormat="1" applyFont="1" applyFill="1" applyBorder="1" applyAlignment="1">
      <alignment horizontal="left" vertical="top" wrapText="1"/>
    </xf>
    <xf numFmtId="0" fontId="5" fillId="5" borderId="27" xfId="2" applyNumberFormat="1" applyFont="1" applyFill="1" applyBorder="1" applyAlignment="1">
      <alignment horizontal="left" vertical="top" wrapText="1"/>
    </xf>
    <xf numFmtId="164" fontId="5" fillId="5" borderId="27" xfId="2" applyNumberFormat="1" applyFont="1" applyFill="1" applyBorder="1" applyAlignment="1">
      <alignment horizontal="right" vertical="top"/>
    </xf>
    <xf numFmtId="4" fontId="5" fillId="5" borderId="27" xfId="2" applyNumberFormat="1" applyFont="1" applyFill="1" applyBorder="1" applyAlignment="1">
      <alignment horizontal="right" vertical="top"/>
    </xf>
    <xf numFmtId="0" fontId="5" fillId="0" borderId="27" xfId="2" applyNumberFormat="1" applyFont="1" applyBorder="1" applyAlignment="1">
      <alignment horizontal="left" vertical="top" wrapText="1" indent="2"/>
    </xf>
    <xf numFmtId="164" fontId="5" fillId="0" borderId="27" xfId="2" applyNumberFormat="1" applyFont="1" applyBorder="1" applyAlignment="1">
      <alignment horizontal="right" vertical="top"/>
    </xf>
    <xf numFmtId="4" fontId="5" fillId="0" borderId="27" xfId="2" applyNumberFormat="1" applyFont="1" applyBorder="1" applyAlignment="1">
      <alignment horizontal="right" vertical="top"/>
    </xf>
    <xf numFmtId="166" fontId="5" fillId="0" borderId="27" xfId="2" applyNumberFormat="1" applyFont="1" applyBorder="1" applyAlignment="1">
      <alignment horizontal="right" vertical="top"/>
    </xf>
    <xf numFmtId="0" fontId="5" fillId="0" borderId="27" xfId="2" applyNumberFormat="1" applyFont="1" applyBorder="1" applyAlignment="1">
      <alignment horizontal="right" vertical="top"/>
    </xf>
    <xf numFmtId="0" fontId="7" fillId="4" borderId="27" xfId="2" applyNumberFormat="1" applyFont="1" applyFill="1" applyBorder="1" applyAlignment="1">
      <alignment horizontal="left" vertical="top"/>
    </xf>
    <xf numFmtId="164" fontId="7" fillId="4" borderId="27" xfId="2" applyNumberFormat="1" applyFont="1" applyFill="1" applyBorder="1" applyAlignment="1">
      <alignment horizontal="right" vertical="top"/>
    </xf>
    <xf numFmtId="4" fontId="7" fillId="4" borderId="27" xfId="2" applyNumberFormat="1" applyFont="1" applyFill="1" applyBorder="1" applyAlignment="1">
      <alignment horizontal="right" vertical="top"/>
    </xf>
    <xf numFmtId="0" fontId="0" fillId="0" borderId="2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2" applyNumberFormat="1" applyFont="1" applyBorder="1" applyAlignment="1">
      <alignment horizontal="left" vertical="center"/>
    </xf>
    <xf numFmtId="0" fontId="5" fillId="0" borderId="2" xfId="2" applyNumberFormat="1" applyFont="1" applyBorder="1" applyAlignment="1">
      <alignment horizontal="left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7" fillId="4" borderId="27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0"/>
  <sheetViews>
    <sheetView tabSelected="1" topLeftCell="A3" zoomScale="70" zoomScaleNormal="70" workbookViewId="0">
      <selection activeCell="F24" sqref="F24:F25"/>
    </sheetView>
  </sheetViews>
  <sheetFormatPr defaultRowHeight="15" x14ac:dyDescent="0.25"/>
  <cols>
    <col min="1" max="1" width="26.42578125" customWidth="1"/>
    <col min="2" max="2" width="20.140625" customWidth="1"/>
    <col min="3" max="3" width="13.5703125" customWidth="1"/>
    <col min="4" max="5" width="10.5703125" bestFit="1" customWidth="1"/>
    <col min="6" max="6" width="20.42578125" bestFit="1" customWidth="1"/>
    <col min="7" max="7" width="11.42578125" bestFit="1" customWidth="1"/>
    <col min="8" max="8" width="22" customWidth="1"/>
    <col min="9" max="9" width="21" customWidth="1"/>
    <col min="10" max="10" width="17.5703125" customWidth="1"/>
    <col min="11" max="11" width="15.140625" bestFit="1" customWidth="1"/>
    <col min="12" max="12" width="22.28515625" customWidth="1"/>
    <col min="13" max="13" width="21.85546875" customWidth="1"/>
    <col min="14" max="14" width="6.7109375" bestFit="1" customWidth="1"/>
    <col min="15" max="15" width="22.7109375" customWidth="1"/>
    <col min="16" max="16" width="9.7109375" bestFit="1" customWidth="1"/>
    <col min="17" max="17" width="9.7109375" customWidth="1"/>
    <col min="18" max="18" width="9.7109375" bestFit="1" customWidth="1"/>
    <col min="19" max="19" width="9.7109375" customWidth="1"/>
    <col min="20" max="20" width="23.28515625" customWidth="1"/>
    <col min="21" max="21" width="23" customWidth="1"/>
    <col min="22" max="22" width="10.42578125" customWidth="1"/>
    <col min="23" max="23" width="22.7109375" customWidth="1"/>
    <col min="24" max="24" width="9.85546875" bestFit="1" customWidth="1"/>
    <col min="25" max="25" width="9.85546875" customWidth="1"/>
    <col min="26" max="26" width="9.85546875" bestFit="1" customWidth="1"/>
    <col min="27" max="27" width="9.85546875" customWidth="1"/>
    <col min="28" max="28" width="21.5703125" customWidth="1"/>
    <col min="29" max="29" width="22.5703125" customWidth="1"/>
    <col min="30" max="30" width="16.140625" customWidth="1"/>
    <col min="31" max="31" width="17.7109375" customWidth="1"/>
    <col min="32" max="32" width="16.7109375" customWidth="1"/>
    <col min="33" max="33" width="15.42578125" customWidth="1"/>
    <col min="34" max="34" width="14.28515625" customWidth="1"/>
    <col min="35" max="35" width="16.85546875" customWidth="1"/>
    <col min="36" max="36" width="20.28515625" customWidth="1"/>
    <col min="37" max="37" width="15.85546875" customWidth="1"/>
    <col min="38" max="38" width="10.42578125" customWidth="1"/>
    <col min="39" max="39" width="16.5703125" customWidth="1"/>
  </cols>
  <sheetData>
    <row r="1" spans="1:39" x14ac:dyDescent="0.25">
      <c r="A1" s="1" t="s">
        <v>14</v>
      </c>
      <c r="B1" s="1"/>
      <c r="C1" s="1"/>
      <c r="D1" s="1"/>
      <c r="E1" s="1"/>
      <c r="F1" s="1"/>
      <c r="G1" s="1"/>
    </row>
    <row r="2" spans="1:39" x14ac:dyDescent="0.25">
      <c r="A2" s="1" t="s">
        <v>13</v>
      </c>
      <c r="B2" s="1"/>
      <c r="C2" s="1"/>
      <c r="D2" s="1"/>
      <c r="E2" s="1"/>
      <c r="F2" s="1"/>
      <c r="G2" s="1"/>
    </row>
    <row r="3" spans="1:39" ht="30" x14ac:dyDescent="0.25">
      <c r="A3" t="s">
        <v>9</v>
      </c>
      <c r="B3" t="s">
        <v>10</v>
      </c>
      <c r="C3" t="s">
        <v>11</v>
      </c>
      <c r="AF3" s="4" t="s">
        <v>48</v>
      </c>
      <c r="AG3" s="5" t="s">
        <v>52</v>
      </c>
    </row>
    <row r="4" spans="1:39" x14ac:dyDescent="0.25">
      <c r="A4" t="s">
        <v>0</v>
      </c>
      <c r="B4" t="s">
        <v>1</v>
      </c>
      <c r="C4" t="s">
        <v>4</v>
      </c>
      <c r="AG4" t="s">
        <v>54</v>
      </c>
    </row>
    <row r="5" spans="1:39" x14ac:dyDescent="0.25">
      <c r="A5" t="s">
        <v>2</v>
      </c>
      <c r="B5" t="s">
        <v>1</v>
      </c>
      <c r="C5" t="s">
        <v>3</v>
      </c>
      <c r="AG5" t="s">
        <v>55</v>
      </c>
    </row>
    <row r="6" spans="1:39" x14ac:dyDescent="0.25">
      <c r="AD6" t="s">
        <v>53</v>
      </c>
      <c r="AG6" t="s">
        <v>56</v>
      </c>
    </row>
    <row r="9" spans="1:39" ht="15.75" thickBot="1" x14ac:dyDescent="0.3"/>
    <row r="10" spans="1:39" ht="15" customHeight="1" x14ac:dyDescent="0.25">
      <c r="A10" s="80" t="s">
        <v>0</v>
      </c>
      <c r="B10" s="83" t="s">
        <v>2</v>
      </c>
      <c r="C10" s="83" t="s">
        <v>5</v>
      </c>
      <c r="D10" s="83" t="s">
        <v>57</v>
      </c>
      <c r="E10" s="83" t="s">
        <v>6</v>
      </c>
      <c r="F10" s="83" t="s">
        <v>7</v>
      </c>
      <c r="G10" s="6"/>
      <c r="H10" s="48" t="s">
        <v>8</v>
      </c>
      <c r="I10" s="55" t="s">
        <v>28</v>
      </c>
      <c r="J10" s="55"/>
      <c r="K10" s="55"/>
      <c r="L10" s="55"/>
      <c r="M10" s="55"/>
      <c r="N10" s="55"/>
      <c r="O10" s="55" t="s">
        <v>16</v>
      </c>
      <c r="P10" s="55"/>
      <c r="Q10" s="55"/>
      <c r="R10" s="55"/>
      <c r="S10" s="55"/>
      <c r="T10" s="55"/>
      <c r="U10" s="55"/>
      <c r="V10" s="57" t="s">
        <v>25</v>
      </c>
      <c r="W10" s="55" t="s">
        <v>19</v>
      </c>
      <c r="X10" s="55"/>
      <c r="Y10" s="55"/>
      <c r="Z10" s="55"/>
      <c r="AA10" s="55"/>
      <c r="AB10" s="55"/>
      <c r="AC10" s="55"/>
      <c r="AD10" s="37" t="s">
        <v>21</v>
      </c>
      <c r="AE10" s="38"/>
      <c r="AF10" s="38"/>
      <c r="AG10" s="38"/>
      <c r="AH10" s="38"/>
      <c r="AI10" s="38"/>
      <c r="AJ10" s="38"/>
      <c r="AK10" s="39"/>
      <c r="AL10" s="57" t="s">
        <v>27</v>
      </c>
      <c r="AM10" s="58" t="s">
        <v>23</v>
      </c>
    </row>
    <row r="11" spans="1:39" x14ac:dyDescent="0.25">
      <c r="A11" s="81"/>
      <c r="B11" s="84"/>
      <c r="C11" s="84"/>
      <c r="D11" s="84"/>
      <c r="E11" s="84"/>
      <c r="F11" s="84"/>
      <c r="G11" s="7"/>
      <c r="H11" s="50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54"/>
      <c r="W11" s="43"/>
      <c r="X11" s="43"/>
      <c r="Y11" s="43"/>
      <c r="Z11" s="43"/>
      <c r="AA11" s="43"/>
      <c r="AB11" s="43"/>
      <c r="AC11" s="43"/>
      <c r="AD11" s="40"/>
      <c r="AE11" s="41"/>
      <c r="AF11" s="41"/>
      <c r="AG11" s="41"/>
      <c r="AH11" s="41"/>
      <c r="AI11" s="41"/>
      <c r="AJ11" s="41"/>
      <c r="AK11" s="42"/>
      <c r="AL11" s="54"/>
      <c r="AM11" s="59"/>
    </row>
    <row r="12" spans="1:39" x14ac:dyDescent="0.25">
      <c r="A12" s="81"/>
      <c r="B12" s="84"/>
      <c r="C12" s="84"/>
      <c r="D12" s="84"/>
      <c r="E12" s="84"/>
      <c r="F12" s="84"/>
      <c r="G12" s="7"/>
      <c r="H12" s="50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54"/>
      <c r="W12" s="43"/>
      <c r="X12" s="43"/>
      <c r="Y12" s="43"/>
      <c r="Z12" s="43"/>
      <c r="AA12" s="43"/>
      <c r="AB12" s="43"/>
      <c r="AC12" s="43"/>
      <c r="AD12" s="40"/>
      <c r="AE12" s="41"/>
      <c r="AF12" s="41"/>
      <c r="AG12" s="41"/>
      <c r="AH12" s="41"/>
      <c r="AI12" s="41"/>
      <c r="AJ12" s="41"/>
      <c r="AK12" s="42"/>
      <c r="AL12" s="54"/>
      <c r="AM12" s="59"/>
    </row>
    <row r="13" spans="1:39" ht="15" customHeight="1" x14ac:dyDescent="0.25">
      <c r="A13" s="81"/>
      <c r="B13" s="84"/>
      <c r="C13" s="84"/>
      <c r="D13" s="84"/>
      <c r="E13" s="84"/>
      <c r="F13" s="84"/>
      <c r="G13" s="7"/>
      <c r="H13" s="50"/>
      <c r="I13" s="43" t="s">
        <v>29</v>
      </c>
      <c r="J13" s="43" t="s">
        <v>30</v>
      </c>
      <c r="K13" s="43" t="s">
        <v>31</v>
      </c>
      <c r="L13" s="53" t="s">
        <v>32</v>
      </c>
      <c r="M13" s="53" t="s">
        <v>33</v>
      </c>
      <c r="N13" s="43" t="s">
        <v>15</v>
      </c>
      <c r="O13" s="43" t="s">
        <v>17</v>
      </c>
      <c r="P13" s="43" t="s">
        <v>18</v>
      </c>
      <c r="Q13" s="43"/>
      <c r="R13" s="43" t="s">
        <v>20</v>
      </c>
      <c r="S13" s="43" t="s">
        <v>15</v>
      </c>
      <c r="T13" s="43" t="s">
        <v>47</v>
      </c>
      <c r="U13" s="44" t="s">
        <v>51</v>
      </c>
      <c r="V13" s="54"/>
      <c r="W13" s="43" t="s">
        <v>17</v>
      </c>
      <c r="X13" s="43" t="s">
        <v>18</v>
      </c>
      <c r="Y13" s="44"/>
      <c r="Z13" s="43" t="s">
        <v>20</v>
      </c>
      <c r="AA13" s="43" t="s">
        <v>15</v>
      </c>
      <c r="AB13" s="43" t="s">
        <v>49</v>
      </c>
      <c r="AC13" s="43" t="s">
        <v>50</v>
      </c>
      <c r="AD13" s="43" t="s">
        <v>34</v>
      </c>
      <c r="AE13" s="43" t="s">
        <v>35</v>
      </c>
      <c r="AF13" s="43" t="s">
        <v>24</v>
      </c>
      <c r="AG13" s="43" t="s">
        <v>37</v>
      </c>
      <c r="AH13" s="43" t="s">
        <v>36</v>
      </c>
      <c r="AI13" s="43" t="s">
        <v>22</v>
      </c>
      <c r="AJ13" s="53" t="s">
        <v>26</v>
      </c>
      <c r="AK13" s="43" t="s">
        <v>15</v>
      </c>
      <c r="AL13" s="54"/>
      <c r="AM13" s="59"/>
    </row>
    <row r="14" spans="1:39" ht="62.25" customHeight="1" thickBot="1" x14ac:dyDescent="0.3">
      <c r="A14" s="82"/>
      <c r="B14" s="85"/>
      <c r="C14" s="85"/>
      <c r="D14" s="85"/>
      <c r="E14" s="85"/>
      <c r="F14" s="85"/>
      <c r="G14" s="9"/>
      <c r="H14" s="51"/>
      <c r="I14" s="44"/>
      <c r="J14" s="44"/>
      <c r="K14" s="44"/>
      <c r="L14" s="54"/>
      <c r="M14" s="54"/>
      <c r="N14" s="44"/>
      <c r="O14" s="44"/>
      <c r="P14" s="44"/>
      <c r="Q14" s="44"/>
      <c r="R14" s="44"/>
      <c r="S14" s="44"/>
      <c r="T14" s="44"/>
      <c r="U14" s="56"/>
      <c r="V14" s="54"/>
      <c r="W14" s="44"/>
      <c r="X14" s="44"/>
      <c r="Y14" s="56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54"/>
      <c r="AK14" s="44"/>
      <c r="AL14" s="54"/>
      <c r="AM14" s="60"/>
    </row>
    <row r="15" spans="1:39" s="10" customFormat="1" ht="15.75" thickBot="1" x14ac:dyDescent="0.3">
      <c r="A15" s="34">
        <v>1</v>
      </c>
      <c r="B15" s="35">
        <v>2</v>
      </c>
      <c r="C15" s="35">
        <v>3</v>
      </c>
      <c r="D15" s="35">
        <v>4</v>
      </c>
      <c r="E15" s="35">
        <v>5</v>
      </c>
      <c r="F15" s="35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/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2">
        <v>22</v>
      </c>
      <c r="X15" s="12">
        <v>23</v>
      </c>
      <c r="Y15" s="12"/>
      <c r="Z15" s="12">
        <v>24</v>
      </c>
      <c r="AA15" s="12">
        <v>25</v>
      </c>
      <c r="AB15" s="12">
        <v>26</v>
      </c>
      <c r="AC15" s="12">
        <v>27</v>
      </c>
      <c r="AD15" s="12">
        <v>28</v>
      </c>
      <c r="AE15" s="12">
        <v>29</v>
      </c>
      <c r="AF15" s="12">
        <v>30</v>
      </c>
      <c r="AG15" s="12">
        <v>31</v>
      </c>
      <c r="AH15" s="12">
        <v>32</v>
      </c>
      <c r="AI15" s="12">
        <v>33</v>
      </c>
      <c r="AJ15" s="12">
        <v>34</v>
      </c>
      <c r="AK15" s="12">
        <v>35</v>
      </c>
      <c r="AL15" s="12">
        <v>36</v>
      </c>
      <c r="AM15" s="13">
        <v>37</v>
      </c>
    </row>
    <row r="16" spans="1:39" ht="15" customHeight="1" x14ac:dyDescent="0.25">
      <c r="A16" s="36" t="s">
        <v>4</v>
      </c>
      <c r="B16" s="36" t="s">
        <v>12</v>
      </c>
      <c r="C16" s="36" t="s">
        <v>42</v>
      </c>
      <c r="D16" s="36">
        <v>5083</v>
      </c>
      <c r="E16" s="36" t="s">
        <v>41</v>
      </c>
      <c r="F16" s="36" t="str">
        <f t="shared" ref="F16" si="0">CONCATENATE(E16," ",D16," ",C16)</f>
        <v>кусок 5083 сорт 1</v>
      </c>
      <c r="G16" s="11" t="s">
        <v>62</v>
      </c>
      <c r="H16" s="48" t="s">
        <v>84</v>
      </c>
      <c r="I16" s="48" t="s">
        <v>64</v>
      </c>
      <c r="J16" s="48" t="s">
        <v>65</v>
      </c>
      <c r="K16" s="48" t="s">
        <v>66</v>
      </c>
      <c r="L16" s="48" t="s">
        <v>104</v>
      </c>
      <c r="M16" s="48" t="s">
        <v>101</v>
      </c>
      <c r="N16" s="45" t="s">
        <v>67</v>
      </c>
      <c r="O16" s="66" t="s">
        <v>77</v>
      </c>
      <c r="P16" s="67"/>
      <c r="Q16" s="67"/>
      <c r="R16" s="68"/>
      <c r="S16" s="45" t="s">
        <v>68</v>
      </c>
      <c r="T16" s="45" t="s">
        <v>78</v>
      </c>
      <c r="U16" s="45" t="s">
        <v>79</v>
      </c>
      <c r="V16" s="45" t="s">
        <v>69</v>
      </c>
      <c r="W16" s="66" t="s">
        <v>80</v>
      </c>
      <c r="X16" s="67"/>
      <c r="Y16" s="67"/>
      <c r="Z16" s="68"/>
      <c r="AA16" s="45" t="s">
        <v>70</v>
      </c>
      <c r="AB16" s="45" t="s">
        <v>75</v>
      </c>
      <c r="AC16" s="45" t="s">
        <v>76</v>
      </c>
      <c r="AD16" s="48" t="s">
        <v>73</v>
      </c>
      <c r="AE16" s="48" t="s">
        <v>72</v>
      </c>
      <c r="AF16" s="48" t="s">
        <v>71</v>
      </c>
      <c r="AG16" s="75" t="s">
        <v>74</v>
      </c>
      <c r="AH16" s="75" t="s">
        <v>81</v>
      </c>
      <c r="AI16" s="48" t="s">
        <v>103</v>
      </c>
      <c r="AJ16" s="48" t="s">
        <v>102</v>
      </c>
      <c r="AK16" s="45" t="s">
        <v>82</v>
      </c>
      <c r="AL16" s="45" t="s">
        <v>83</v>
      </c>
      <c r="AM16" s="61" t="s">
        <v>85</v>
      </c>
    </row>
    <row r="17" spans="1:39" ht="15" customHeight="1" x14ac:dyDescent="0.25">
      <c r="A17" s="36"/>
      <c r="B17" s="36"/>
      <c r="C17" s="36"/>
      <c r="D17" s="36"/>
      <c r="E17" s="36"/>
      <c r="F17" s="36"/>
      <c r="G17" s="3" t="s">
        <v>63</v>
      </c>
      <c r="H17" s="49"/>
      <c r="I17" s="49"/>
      <c r="J17" s="49"/>
      <c r="K17" s="49"/>
      <c r="L17" s="49"/>
      <c r="M17" s="49"/>
      <c r="N17" s="46"/>
      <c r="O17" s="69"/>
      <c r="P17" s="70"/>
      <c r="Q17" s="70"/>
      <c r="R17" s="71"/>
      <c r="S17" s="46"/>
      <c r="T17" s="46"/>
      <c r="U17" s="46"/>
      <c r="V17" s="46"/>
      <c r="W17" s="69"/>
      <c r="X17" s="70"/>
      <c r="Y17" s="70"/>
      <c r="Z17" s="71"/>
      <c r="AA17" s="46"/>
      <c r="AB17" s="46"/>
      <c r="AC17" s="46"/>
      <c r="AD17" s="49"/>
      <c r="AE17" s="49"/>
      <c r="AF17" s="49"/>
      <c r="AG17" s="76"/>
      <c r="AH17" s="76"/>
      <c r="AI17" s="49"/>
      <c r="AJ17" s="49"/>
      <c r="AK17" s="46"/>
      <c r="AL17" s="46"/>
      <c r="AM17" s="62"/>
    </row>
    <row r="18" spans="1:39" x14ac:dyDescent="0.25">
      <c r="A18" s="36" t="s">
        <v>4</v>
      </c>
      <c r="B18" s="36" t="s">
        <v>12</v>
      </c>
      <c r="C18" s="36" t="s">
        <v>43</v>
      </c>
      <c r="D18" s="36" t="s">
        <v>58</v>
      </c>
      <c r="E18" s="36" t="s">
        <v>38</v>
      </c>
      <c r="F18" s="36" t="str">
        <f>CONCATENATE(E18," ",D18," ",C18)</f>
        <v>стружка АМг2 сорт 2</v>
      </c>
      <c r="G18" s="3" t="s">
        <v>62</v>
      </c>
      <c r="H18" s="50"/>
      <c r="I18" s="50"/>
      <c r="J18" s="50"/>
      <c r="K18" s="50"/>
      <c r="L18" s="50"/>
      <c r="M18" s="50"/>
      <c r="N18" s="46"/>
      <c r="O18" s="69"/>
      <c r="P18" s="70"/>
      <c r="Q18" s="70"/>
      <c r="R18" s="71"/>
      <c r="S18" s="46"/>
      <c r="T18" s="46"/>
      <c r="U18" s="46"/>
      <c r="V18" s="46"/>
      <c r="W18" s="69"/>
      <c r="X18" s="70"/>
      <c r="Y18" s="70"/>
      <c r="Z18" s="71"/>
      <c r="AA18" s="46"/>
      <c r="AB18" s="46"/>
      <c r="AC18" s="46"/>
      <c r="AD18" s="50"/>
      <c r="AE18" s="50"/>
      <c r="AF18" s="50"/>
      <c r="AG18" s="77"/>
      <c r="AH18" s="77"/>
      <c r="AI18" s="50"/>
      <c r="AJ18" s="50"/>
      <c r="AK18" s="46"/>
      <c r="AL18" s="46"/>
      <c r="AM18" s="63"/>
    </row>
    <row r="19" spans="1:39" x14ac:dyDescent="0.25">
      <c r="A19" s="36"/>
      <c r="B19" s="36"/>
      <c r="C19" s="36"/>
      <c r="D19" s="36"/>
      <c r="E19" s="36"/>
      <c r="F19" s="36"/>
      <c r="G19" s="3" t="s">
        <v>63</v>
      </c>
      <c r="H19" s="50"/>
      <c r="I19" s="50"/>
      <c r="J19" s="50"/>
      <c r="K19" s="50"/>
      <c r="L19" s="50"/>
      <c r="M19" s="50"/>
      <c r="N19" s="46"/>
      <c r="O19" s="69"/>
      <c r="P19" s="70"/>
      <c r="Q19" s="70"/>
      <c r="R19" s="71"/>
      <c r="S19" s="46"/>
      <c r="T19" s="46"/>
      <c r="U19" s="46"/>
      <c r="V19" s="46"/>
      <c r="W19" s="69"/>
      <c r="X19" s="70"/>
      <c r="Y19" s="70"/>
      <c r="Z19" s="71"/>
      <c r="AA19" s="46"/>
      <c r="AB19" s="46"/>
      <c r="AC19" s="46"/>
      <c r="AD19" s="50"/>
      <c r="AE19" s="50"/>
      <c r="AF19" s="50"/>
      <c r="AG19" s="77"/>
      <c r="AH19" s="77"/>
      <c r="AI19" s="50"/>
      <c r="AJ19" s="50"/>
      <c r="AK19" s="46"/>
      <c r="AL19" s="46"/>
      <c r="AM19" s="63"/>
    </row>
    <row r="20" spans="1:39" x14ac:dyDescent="0.25">
      <c r="A20" s="36" t="s">
        <v>4</v>
      </c>
      <c r="B20" s="36" t="s">
        <v>12</v>
      </c>
      <c r="C20" s="36" t="s">
        <v>44</v>
      </c>
      <c r="D20" s="36" t="s">
        <v>59</v>
      </c>
      <c r="E20" s="36" t="s">
        <v>39</v>
      </c>
      <c r="F20" s="36" t="str">
        <f t="shared" ref="F20:F24" si="1">CONCATENATE(E20," ",D20," ",C20)</f>
        <v>пакет В95-1 сорт 3</v>
      </c>
      <c r="G20" s="3" t="s">
        <v>62</v>
      </c>
      <c r="H20" s="50"/>
      <c r="I20" s="50"/>
      <c r="J20" s="50"/>
      <c r="K20" s="50"/>
      <c r="L20" s="50"/>
      <c r="M20" s="50"/>
      <c r="N20" s="46"/>
      <c r="O20" s="69"/>
      <c r="P20" s="70"/>
      <c r="Q20" s="70"/>
      <c r="R20" s="71"/>
      <c r="S20" s="46"/>
      <c r="T20" s="46"/>
      <c r="U20" s="46"/>
      <c r="V20" s="46"/>
      <c r="W20" s="69"/>
      <c r="X20" s="70"/>
      <c r="Y20" s="70"/>
      <c r="Z20" s="71"/>
      <c r="AA20" s="46"/>
      <c r="AB20" s="46"/>
      <c r="AC20" s="46"/>
      <c r="AD20" s="50"/>
      <c r="AE20" s="50"/>
      <c r="AF20" s="50"/>
      <c r="AG20" s="77"/>
      <c r="AH20" s="77"/>
      <c r="AI20" s="50"/>
      <c r="AJ20" s="50"/>
      <c r="AK20" s="46"/>
      <c r="AL20" s="46"/>
      <c r="AM20" s="63"/>
    </row>
    <row r="21" spans="1:39" x14ac:dyDescent="0.25">
      <c r="A21" s="36"/>
      <c r="B21" s="36"/>
      <c r="C21" s="36"/>
      <c r="D21" s="36"/>
      <c r="E21" s="36"/>
      <c r="F21" s="36"/>
      <c r="G21" s="3" t="s">
        <v>63</v>
      </c>
      <c r="H21" s="50"/>
      <c r="I21" s="50"/>
      <c r="J21" s="50"/>
      <c r="K21" s="50"/>
      <c r="L21" s="50"/>
      <c r="M21" s="50"/>
      <c r="N21" s="46"/>
      <c r="O21" s="69"/>
      <c r="P21" s="70"/>
      <c r="Q21" s="70"/>
      <c r="R21" s="71"/>
      <c r="S21" s="46"/>
      <c r="T21" s="46"/>
      <c r="U21" s="46"/>
      <c r="V21" s="46"/>
      <c r="W21" s="69"/>
      <c r="X21" s="70"/>
      <c r="Y21" s="70"/>
      <c r="Z21" s="71"/>
      <c r="AA21" s="46"/>
      <c r="AB21" s="46"/>
      <c r="AC21" s="46"/>
      <c r="AD21" s="50"/>
      <c r="AE21" s="50"/>
      <c r="AF21" s="50"/>
      <c r="AG21" s="77"/>
      <c r="AH21" s="77"/>
      <c r="AI21" s="50"/>
      <c r="AJ21" s="50"/>
      <c r="AK21" s="46"/>
      <c r="AL21" s="46"/>
      <c r="AM21" s="63"/>
    </row>
    <row r="22" spans="1:39" ht="21.75" customHeight="1" x14ac:dyDescent="0.25">
      <c r="A22" s="36" t="s">
        <v>4</v>
      </c>
      <c r="B22" s="36" t="s">
        <v>12</v>
      </c>
      <c r="C22" s="36" t="s">
        <v>45</v>
      </c>
      <c r="D22" s="36" t="s">
        <v>60</v>
      </c>
      <c r="E22" s="36" t="s">
        <v>38</v>
      </c>
      <c r="F22" s="36" t="str">
        <f t="shared" si="1"/>
        <v>стружка АЦпл сорт 4</v>
      </c>
      <c r="G22" s="3" t="s">
        <v>62</v>
      </c>
      <c r="H22" s="50"/>
      <c r="I22" s="50"/>
      <c r="J22" s="50"/>
      <c r="K22" s="50"/>
      <c r="L22" s="50"/>
      <c r="M22" s="50"/>
      <c r="N22" s="46"/>
      <c r="O22" s="69"/>
      <c r="P22" s="70"/>
      <c r="Q22" s="70"/>
      <c r="R22" s="71"/>
      <c r="S22" s="46"/>
      <c r="T22" s="46"/>
      <c r="U22" s="46"/>
      <c r="V22" s="46"/>
      <c r="W22" s="69"/>
      <c r="X22" s="70"/>
      <c r="Y22" s="70"/>
      <c r="Z22" s="71"/>
      <c r="AA22" s="46"/>
      <c r="AB22" s="46"/>
      <c r="AC22" s="46"/>
      <c r="AD22" s="50"/>
      <c r="AE22" s="50"/>
      <c r="AF22" s="50"/>
      <c r="AG22" s="77"/>
      <c r="AH22" s="77"/>
      <c r="AI22" s="50"/>
      <c r="AJ22" s="50"/>
      <c r="AK22" s="46"/>
      <c r="AL22" s="46"/>
      <c r="AM22" s="63"/>
    </row>
    <row r="23" spans="1:39" ht="21.75" customHeight="1" x14ac:dyDescent="0.25">
      <c r="A23" s="36"/>
      <c r="B23" s="36"/>
      <c r="C23" s="36"/>
      <c r="D23" s="36"/>
      <c r="E23" s="36"/>
      <c r="F23" s="36"/>
      <c r="G23" s="3" t="s">
        <v>63</v>
      </c>
      <c r="H23" s="51"/>
      <c r="I23" s="51"/>
      <c r="J23" s="51"/>
      <c r="K23" s="51"/>
      <c r="L23" s="51"/>
      <c r="M23" s="51"/>
      <c r="N23" s="46"/>
      <c r="O23" s="69"/>
      <c r="P23" s="70"/>
      <c r="Q23" s="70"/>
      <c r="R23" s="71"/>
      <c r="S23" s="46"/>
      <c r="T23" s="46"/>
      <c r="U23" s="46"/>
      <c r="V23" s="46"/>
      <c r="W23" s="69"/>
      <c r="X23" s="70"/>
      <c r="Y23" s="70"/>
      <c r="Z23" s="71"/>
      <c r="AA23" s="46"/>
      <c r="AB23" s="46"/>
      <c r="AC23" s="46"/>
      <c r="AD23" s="51"/>
      <c r="AE23" s="51"/>
      <c r="AF23" s="51"/>
      <c r="AG23" s="78"/>
      <c r="AH23" s="78"/>
      <c r="AI23" s="51"/>
      <c r="AJ23" s="51"/>
      <c r="AK23" s="46"/>
      <c r="AL23" s="46"/>
      <c r="AM23" s="64"/>
    </row>
    <row r="24" spans="1:39" ht="146.25" customHeight="1" thickBot="1" x14ac:dyDescent="0.3">
      <c r="A24" s="36" t="s">
        <v>4</v>
      </c>
      <c r="B24" s="36" t="s">
        <v>12</v>
      </c>
      <c r="C24" s="36" t="s">
        <v>46</v>
      </c>
      <c r="D24" s="36" t="s">
        <v>61</v>
      </c>
      <c r="E24" s="36" t="s">
        <v>40</v>
      </c>
      <c r="F24" s="36" t="str">
        <f t="shared" si="1"/>
        <v>переплав В95пч сорт 5</v>
      </c>
      <c r="G24" s="3" t="s">
        <v>62</v>
      </c>
      <c r="H24" s="52"/>
      <c r="I24" s="52"/>
      <c r="J24" s="52"/>
      <c r="K24" s="52"/>
      <c r="L24" s="52"/>
      <c r="M24" s="52"/>
      <c r="N24" s="47"/>
      <c r="O24" s="72"/>
      <c r="P24" s="73"/>
      <c r="Q24" s="73"/>
      <c r="R24" s="74"/>
      <c r="S24" s="47"/>
      <c r="T24" s="47"/>
      <c r="U24" s="47"/>
      <c r="V24" s="47"/>
      <c r="W24" s="72"/>
      <c r="X24" s="73"/>
      <c r="Y24" s="73"/>
      <c r="Z24" s="74"/>
      <c r="AA24" s="47"/>
      <c r="AB24" s="47"/>
      <c r="AC24" s="47"/>
      <c r="AD24" s="52"/>
      <c r="AE24" s="52"/>
      <c r="AF24" s="52"/>
      <c r="AG24" s="79"/>
      <c r="AH24" s="79"/>
      <c r="AI24" s="52"/>
      <c r="AJ24" s="52"/>
      <c r="AK24" s="47"/>
      <c r="AL24" s="47"/>
      <c r="AM24" s="65"/>
    </row>
    <row r="25" spans="1:39" x14ac:dyDescent="0.25">
      <c r="A25" s="36"/>
      <c r="B25" s="36"/>
      <c r="C25" s="36"/>
      <c r="D25" s="36"/>
      <c r="E25" s="36"/>
      <c r="F25" s="36"/>
      <c r="G25" s="3" t="s">
        <v>63</v>
      </c>
    </row>
    <row r="26" spans="1:39" x14ac:dyDescent="0.25">
      <c r="A26" s="36" t="s">
        <v>105</v>
      </c>
      <c r="B26" s="36"/>
      <c r="C26" s="36"/>
      <c r="D26" s="36"/>
      <c r="E26" s="36"/>
      <c r="F26" s="36"/>
      <c r="G26" s="3" t="s">
        <v>62</v>
      </c>
      <c r="H26" s="2" t="s">
        <v>106</v>
      </c>
      <c r="I26" s="2" t="s">
        <v>106</v>
      </c>
      <c r="J26" s="2" t="s">
        <v>106</v>
      </c>
      <c r="K26" s="2" t="s">
        <v>106</v>
      </c>
      <c r="L26" s="2" t="s">
        <v>106</v>
      </c>
      <c r="M26" s="2" t="s">
        <v>106</v>
      </c>
      <c r="N26" s="2" t="s">
        <v>106</v>
      </c>
      <c r="O26" s="2" t="s">
        <v>106</v>
      </c>
      <c r="P26" s="2" t="s">
        <v>106</v>
      </c>
      <c r="Q26" s="2" t="s">
        <v>106</v>
      </c>
      <c r="R26" s="2" t="s">
        <v>106</v>
      </c>
      <c r="S26" s="2" t="s">
        <v>106</v>
      </c>
      <c r="T26" s="2" t="s">
        <v>106</v>
      </c>
      <c r="U26" s="2" t="s">
        <v>106</v>
      </c>
      <c r="V26" s="2" t="s">
        <v>106</v>
      </c>
      <c r="W26" s="2" t="s">
        <v>106</v>
      </c>
      <c r="X26" s="2" t="s">
        <v>106</v>
      </c>
      <c r="Y26" s="2" t="s">
        <v>106</v>
      </c>
      <c r="Z26" s="2" t="s">
        <v>106</v>
      </c>
      <c r="AA26" s="2" t="s">
        <v>106</v>
      </c>
      <c r="AB26" s="2" t="s">
        <v>106</v>
      </c>
      <c r="AC26" s="2" t="s">
        <v>106</v>
      </c>
      <c r="AD26" s="2" t="s">
        <v>106</v>
      </c>
      <c r="AE26" s="2" t="s">
        <v>106</v>
      </c>
      <c r="AF26" s="2" t="s">
        <v>106</v>
      </c>
      <c r="AG26" s="2" t="s">
        <v>106</v>
      </c>
      <c r="AH26" s="2" t="s">
        <v>106</v>
      </c>
      <c r="AI26" s="2" t="s">
        <v>106</v>
      </c>
      <c r="AJ26" s="2" t="s">
        <v>106</v>
      </c>
      <c r="AK26" s="2" t="s">
        <v>106</v>
      </c>
      <c r="AL26" s="2" t="s">
        <v>106</v>
      </c>
      <c r="AM26" s="2" t="s">
        <v>106</v>
      </c>
    </row>
    <row r="27" spans="1:39" x14ac:dyDescent="0.25">
      <c r="A27" s="36"/>
      <c r="B27" s="36"/>
      <c r="C27" s="36"/>
      <c r="D27" s="36"/>
      <c r="E27" s="36"/>
      <c r="F27" s="36"/>
      <c r="G27" s="3" t="s">
        <v>63</v>
      </c>
      <c r="H27" s="2" t="s">
        <v>106</v>
      </c>
      <c r="I27" s="2" t="s">
        <v>106</v>
      </c>
      <c r="J27" s="2" t="s">
        <v>106</v>
      </c>
      <c r="K27" s="2" t="s">
        <v>106</v>
      </c>
      <c r="L27" s="2" t="s">
        <v>106</v>
      </c>
      <c r="M27" s="2" t="s">
        <v>106</v>
      </c>
      <c r="N27" s="2" t="s">
        <v>106</v>
      </c>
      <c r="O27" s="2" t="s">
        <v>106</v>
      </c>
      <c r="P27" s="2" t="s">
        <v>106</v>
      </c>
      <c r="Q27" s="2" t="s">
        <v>106</v>
      </c>
      <c r="R27" s="2" t="s">
        <v>106</v>
      </c>
      <c r="S27" s="2" t="s">
        <v>106</v>
      </c>
      <c r="T27" s="2" t="s">
        <v>106</v>
      </c>
      <c r="U27" s="2" t="s">
        <v>106</v>
      </c>
      <c r="V27" s="2" t="s">
        <v>106</v>
      </c>
      <c r="W27" s="2" t="s">
        <v>106</v>
      </c>
      <c r="X27" s="2" t="s">
        <v>106</v>
      </c>
      <c r="Y27" s="2" t="s">
        <v>106</v>
      </c>
      <c r="Z27" s="2" t="s">
        <v>106</v>
      </c>
      <c r="AA27" s="2" t="s">
        <v>106</v>
      </c>
      <c r="AB27" s="2" t="s">
        <v>106</v>
      </c>
      <c r="AC27" s="2" t="s">
        <v>106</v>
      </c>
      <c r="AD27" s="2" t="s">
        <v>106</v>
      </c>
      <c r="AE27" s="2" t="s">
        <v>106</v>
      </c>
      <c r="AF27" s="2" t="s">
        <v>106</v>
      </c>
      <c r="AG27" s="2" t="s">
        <v>106</v>
      </c>
      <c r="AH27" s="2" t="s">
        <v>106</v>
      </c>
      <c r="AI27" s="2" t="s">
        <v>106</v>
      </c>
      <c r="AJ27" s="2" t="s">
        <v>106</v>
      </c>
      <c r="AK27" s="2" t="s">
        <v>106</v>
      </c>
      <c r="AL27" s="2" t="s">
        <v>106</v>
      </c>
      <c r="AM27" s="2" t="s">
        <v>106</v>
      </c>
    </row>
    <row r="30" spans="1:39" ht="15.75" x14ac:dyDescent="0.25">
      <c r="H30" s="8"/>
    </row>
  </sheetData>
  <mergeCells count="104">
    <mergeCell ref="A10:A14"/>
    <mergeCell ref="B10:B14"/>
    <mergeCell ref="C10:C14"/>
    <mergeCell ref="E10:E14"/>
    <mergeCell ref="F10:F14"/>
    <mergeCell ref="D10:D14"/>
    <mergeCell ref="H16:H24"/>
    <mergeCell ref="I16:I24"/>
    <mergeCell ref="AM16:AM24"/>
    <mergeCell ref="J16:J24"/>
    <mergeCell ref="K16:K24"/>
    <mergeCell ref="L16:L24"/>
    <mergeCell ref="M16:M24"/>
    <mergeCell ref="N16:N24"/>
    <mergeCell ref="O16:R24"/>
    <mergeCell ref="S16:S24"/>
    <mergeCell ref="T16:T24"/>
    <mergeCell ref="U16:U24"/>
    <mergeCell ref="V16:V24"/>
    <mergeCell ref="W16:Z24"/>
    <mergeCell ref="AG16:AG24"/>
    <mergeCell ref="AH16:AH24"/>
    <mergeCell ref="S13:S14"/>
    <mergeCell ref="M13:M14"/>
    <mergeCell ref="V10:V14"/>
    <mergeCell ref="T13:T14"/>
    <mergeCell ref="U13:U14"/>
    <mergeCell ref="Q13:Q14"/>
    <mergeCell ref="AM10:AM14"/>
    <mergeCell ref="H10:H14"/>
    <mergeCell ref="L13:L14"/>
    <mergeCell ref="AL10:AL14"/>
    <mergeCell ref="AD13:AD14"/>
    <mergeCell ref="AF13:AF14"/>
    <mergeCell ref="AI13:AI14"/>
    <mergeCell ref="K13:K14"/>
    <mergeCell ref="I13:I14"/>
    <mergeCell ref="J13:J14"/>
    <mergeCell ref="I10:N12"/>
    <mergeCell ref="N13:N14"/>
    <mergeCell ref="O10:U12"/>
    <mergeCell ref="O13:O14"/>
    <mergeCell ref="P13:P14"/>
    <mergeCell ref="R13:R14"/>
    <mergeCell ref="AL16:AL24"/>
    <mergeCell ref="AI16:AI24"/>
    <mergeCell ref="AA16:AA24"/>
    <mergeCell ref="AB16:AB24"/>
    <mergeCell ref="AC16:AC24"/>
    <mergeCell ref="AD16:AD24"/>
    <mergeCell ref="AE16:AE24"/>
    <mergeCell ref="W10:AC12"/>
    <mergeCell ref="W13:W14"/>
    <mergeCell ref="X13:X14"/>
    <mergeCell ref="Z13:Z14"/>
    <mergeCell ref="AA13:AA14"/>
    <mergeCell ref="AC13:AC14"/>
    <mergeCell ref="AB13:AB14"/>
    <mergeCell ref="Y13:Y14"/>
    <mergeCell ref="AD10:AK12"/>
    <mergeCell ref="AK13:AK14"/>
    <mergeCell ref="AK16:AK24"/>
    <mergeCell ref="AF16:AF24"/>
    <mergeCell ref="AJ13:AJ14"/>
    <mergeCell ref="AE13:AE14"/>
    <mergeCell ref="AH13:AH14"/>
    <mergeCell ref="AG13:AG14"/>
    <mergeCell ref="AJ16:AJ24"/>
    <mergeCell ref="F16:F17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1" sqref="D11"/>
    </sheetView>
  </sheetViews>
  <sheetFormatPr defaultRowHeight="15" x14ac:dyDescent="0.25"/>
  <cols>
    <col min="1" max="1" width="29.7109375" bestFit="1" customWidth="1"/>
    <col min="2" max="2" width="9.85546875" bestFit="1" customWidth="1"/>
    <col min="3" max="3" width="15.5703125" bestFit="1" customWidth="1"/>
    <col min="4" max="4" width="12" bestFit="1" customWidth="1"/>
    <col min="8" max="8" width="72" customWidth="1"/>
    <col min="9" max="9" width="12.7109375" bestFit="1" customWidth="1"/>
    <col min="10" max="10" width="13.85546875" bestFit="1" customWidth="1"/>
  </cols>
  <sheetData>
    <row r="1" spans="1:10" x14ac:dyDescent="0.25">
      <c r="A1" s="88" t="s">
        <v>7</v>
      </c>
      <c r="B1" s="14" t="s">
        <v>86</v>
      </c>
      <c r="C1" s="88" t="s">
        <v>8</v>
      </c>
      <c r="H1" s="22" t="s">
        <v>98</v>
      </c>
      <c r="I1" s="90" t="s">
        <v>8</v>
      </c>
      <c r="J1" s="90"/>
    </row>
    <row r="2" spans="1:10" x14ac:dyDescent="0.25">
      <c r="A2" s="89"/>
      <c r="B2" s="14" t="s">
        <v>87</v>
      </c>
      <c r="C2" s="89"/>
      <c r="H2" s="22" t="s">
        <v>7</v>
      </c>
      <c r="I2" s="22" t="s">
        <v>86</v>
      </c>
      <c r="J2" s="22" t="s">
        <v>87</v>
      </c>
    </row>
    <row r="3" spans="1:10" x14ac:dyDescent="0.25">
      <c r="A3" s="86" t="s">
        <v>88</v>
      </c>
      <c r="B3" s="15" t="s">
        <v>86</v>
      </c>
      <c r="C3" s="16"/>
      <c r="H3" s="23" t="s">
        <v>99</v>
      </c>
      <c r="I3" s="24">
        <v>2677652.267</v>
      </c>
      <c r="J3" s="25">
        <v>285513176.29000002</v>
      </c>
    </row>
    <row r="4" spans="1:10" x14ac:dyDescent="0.25">
      <c r="A4" s="87"/>
      <c r="B4" s="15" t="s">
        <v>87</v>
      </c>
      <c r="C4" s="16"/>
      <c r="H4" s="26" t="s">
        <v>93</v>
      </c>
      <c r="I4" s="27">
        <v>4300</v>
      </c>
      <c r="J4" s="28">
        <v>412159.81</v>
      </c>
    </row>
    <row r="5" spans="1:10" x14ac:dyDescent="0.25">
      <c r="A5" s="86" t="s">
        <v>89</v>
      </c>
      <c r="B5" s="15" t="s">
        <v>86</v>
      </c>
      <c r="C5" s="17">
        <v>-138009</v>
      </c>
      <c r="D5">
        <f>VLOOKUP(A5,$H$4:$J$13,2,0)</f>
        <v>-138009</v>
      </c>
      <c r="E5" t="b">
        <f>D5=C5</f>
        <v>1</v>
      </c>
      <c r="H5" s="26" t="s">
        <v>96</v>
      </c>
      <c r="I5" s="29">
        <v>1E-3</v>
      </c>
      <c r="J5" s="30"/>
    </row>
    <row r="6" spans="1:10" x14ac:dyDescent="0.25">
      <c r="A6" s="87"/>
      <c r="B6" s="15" t="s">
        <v>87</v>
      </c>
      <c r="C6" s="18">
        <v>-3658386.62</v>
      </c>
      <c r="D6">
        <f>VLOOKUP(A5,$H$4:$J$13,3,0)</f>
        <v>-3658386.62</v>
      </c>
      <c r="E6" t="b">
        <f>D6=C6</f>
        <v>1</v>
      </c>
      <c r="H6" s="26" t="s">
        <v>89</v>
      </c>
      <c r="I6" s="27">
        <v>-138009</v>
      </c>
      <c r="J6" s="28">
        <v>-3658386.62</v>
      </c>
    </row>
    <row r="7" spans="1:10" x14ac:dyDescent="0.25">
      <c r="A7" s="86" t="s">
        <v>90</v>
      </c>
      <c r="B7" s="15" t="s">
        <v>86</v>
      </c>
      <c r="C7" s="17">
        <v>47845</v>
      </c>
      <c r="D7">
        <f t="shared" ref="D7" si="0">VLOOKUP(A7,$H$4:$J$13,2,0)</f>
        <v>47845</v>
      </c>
      <c r="E7" t="b">
        <f t="shared" ref="E7:E19" si="1">D7=C7</f>
        <v>1</v>
      </c>
      <c r="H7" s="26" t="s">
        <v>97</v>
      </c>
      <c r="I7" s="30"/>
      <c r="J7" s="30"/>
    </row>
    <row r="8" spans="1:10" x14ac:dyDescent="0.25">
      <c r="A8" s="87"/>
      <c r="B8" s="15" t="s">
        <v>87</v>
      </c>
      <c r="C8" s="18">
        <v>1419491.97</v>
      </c>
      <c r="D8">
        <f t="shared" ref="D8" si="2">VLOOKUP(A7,$H$4:$J$13,3,0)</f>
        <v>1419491.97</v>
      </c>
      <c r="E8" t="b">
        <f t="shared" si="1"/>
        <v>1</v>
      </c>
      <c r="H8" s="26" t="s">
        <v>90</v>
      </c>
      <c r="I8" s="27">
        <v>47845</v>
      </c>
      <c r="J8" s="28">
        <v>1419491.97</v>
      </c>
    </row>
    <row r="9" spans="1:10" x14ac:dyDescent="0.25">
      <c r="A9" s="86" t="s">
        <v>91</v>
      </c>
      <c r="B9" s="15" t="s">
        <v>86</v>
      </c>
      <c r="C9" s="19">
        <v>145137.019</v>
      </c>
      <c r="D9">
        <f t="shared" ref="D9" si="3">VLOOKUP(A9,$H$4:$J$13,2,0)</f>
        <v>145137.019</v>
      </c>
      <c r="E9" t="b">
        <f t="shared" si="1"/>
        <v>1</v>
      </c>
      <c r="H9" s="26" t="s">
        <v>91</v>
      </c>
      <c r="I9" s="27">
        <v>145137.019</v>
      </c>
      <c r="J9" s="28">
        <v>4345871.45</v>
      </c>
    </row>
    <row r="10" spans="1:10" x14ac:dyDescent="0.25">
      <c r="A10" s="87"/>
      <c r="B10" s="15" t="s">
        <v>87</v>
      </c>
      <c r="C10" s="18">
        <v>4345871.45</v>
      </c>
      <c r="D10">
        <f t="shared" ref="D10" si="4">VLOOKUP(A9,$H$4:$J$13,3,0)</f>
        <v>4345871.45</v>
      </c>
      <c r="E10" t="b">
        <f t="shared" si="1"/>
        <v>1</v>
      </c>
      <c r="H10" s="26" t="s">
        <v>92</v>
      </c>
      <c r="I10" s="27">
        <v>1937581.9720000001</v>
      </c>
      <c r="J10" s="28">
        <v>207834971.52000001</v>
      </c>
    </row>
    <row r="11" spans="1:10" x14ac:dyDescent="0.25">
      <c r="A11" s="86" t="s">
        <v>92</v>
      </c>
      <c r="B11" s="15" t="s">
        <v>86</v>
      </c>
      <c r="C11" s="20">
        <v>1937581.9720670001</v>
      </c>
      <c r="D11">
        <f t="shared" ref="D11" si="5">VLOOKUP(A11,$H$4:$J$13,2,0)</f>
        <v>1937581.9720000001</v>
      </c>
      <c r="E11" t="b">
        <f t="shared" si="1"/>
        <v>0</v>
      </c>
      <c r="H11" s="26" t="s">
        <v>94</v>
      </c>
      <c r="I11" s="27">
        <v>-16422.724999999999</v>
      </c>
      <c r="J11" s="28">
        <v>-494727.95</v>
      </c>
    </row>
    <row r="12" spans="1:10" x14ac:dyDescent="0.25">
      <c r="A12" s="87"/>
      <c r="B12" s="15" t="s">
        <v>87</v>
      </c>
      <c r="C12" s="18">
        <v>207834971.52000001</v>
      </c>
      <c r="D12">
        <f t="shared" ref="D12" si="6">VLOOKUP(A11,$H$4:$J$13,3,0)</f>
        <v>207834971.52000001</v>
      </c>
      <c r="E12" t="b">
        <f t="shared" si="1"/>
        <v>1</v>
      </c>
      <c r="H12" s="26" t="s">
        <v>95</v>
      </c>
      <c r="I12" s="27">
        <v>697220</v>
      </c>
      <c r="J12" s="28">
        <v>75653796.109999999</v>
      </c>
    </row>
    <row r="13" spans="1:10" x14ac:dyDescent="0.25">
      <c r="A13" s="86" t="s">
        <v>93</v>
      </c>
      <c r="B13" s="15" t="s">
        <v>86</v>
      </c>
      <c r="C13" s="17">
        <v>4300</v>
      </c>
      <c r="D13">
        <f t="shared" ref="D13" si="7">VLOOKUP(A13,$H$4:$J$13,2,0)</f>
        <v>4300</v>
      </c>
      <c r="E13" t="b">
        <f t="shared" si="1"/>
        <v>1</v>
      </c>
      <c r="H13" s="26" t="s">
        <v>88</v>
      </c>
      <c r="I13" s="30"/>
      <c r="J13" s="30"/>
    </row>
    <row r="14" spans="1:10" x14ac:dyDescent="0.25">
      <c r="A14" s="87"/>
      <c r="B14" s="15" t="s">
        <v>87</v>
      </c>
      <c r="C14" s="18">
        <v>412159.81</v>
      </c>
      <c r="D14">
        <f t="shared" ref="D14" si="8">VLOOKUP(A13,$H$4:$J$13,3,0)</f>
        <v>412159.81</v>
      </c>
      <c r="E14" t="b">
        <f t="shared" si="1"/>
        <v>1</v>
      </c>
      <c r="H14" s="31" t="s">
        <v>100</v>
      </c>
      <c r="I14" s="32">
        <v>2677652.267</v>
      </c>
      <c r="J14" s="33">
        <v>285513176.29000002</v>
      </c>
    </row>
    <row r="15" spans="1:10" x14ac:dyDescent="0.25">
      <c r="A15" s="86" t="s">
        <v>94</v>
      </c>
      <c r="B15" s="15" t="s">
        <v>86</v>
      </c>
      <c r="C15" s="19">
        <v>-16422.724999999999</v>
      </c>
      <c r="D15">
        <f t="shared" ref="D15" si="9">VLOOKUP(A15,$H$4:$J$13,2,0)</f>
        <v>-16422.724999999999</v>
      </c>
      <c r="E15" t="b">
        <f t="shared" si="1"/>
        <v>1</v>
      </c>
    </row>
    <row r="16" spans="1:10" x14ac:dyDescent="0.25">
      <c r="A16" s="87"/>
      <c r="B16" s="15" t="s">
        <v>87</v>
      </c>
      <c r="C16" s="18">
        <v>-494727.95</v>
      </c>
      <c r="D16">
        <f t="shared" ref="D16" si="10">VLOOKUP(A15,$H$4:$J$13,3,0)</f>
        <v>-494727.95</v>
      </c>
      <c r="E16" t="b">
        <f t="shared" si="1"/>
        <v>1</v>
      </c>
    </row>
    <row r="17" spans="1:5" x14ac:dyDescent="0.25">
      <c r="A17" s="86" t="s">
        <v>95</v>
      </c>
      <c r="B17" s="15" t="s">
        <v>86</v>
      </c>
      <c r="C17" s="17">
        <v>697220</v>
      </c>
      <c r="D17">
        <f t="shared" ref="D17" si="11">VLOOKUP(A17,$H$4:$J$13,2,0)</f>
        <v>697220</v>
      </c>
      <c r="E17" t="b">
        <f t="shared" si="1"/>
        <v>1</v>
      </c>
    </row>
    <row r="18" spans="1:5" x14ac:dyDescent="0.25">
      <c r="A18" s="87"/>
      <c r="B18" s="15" t="s">
        <v>87</v>
      </c>
      <c r="C18" s="18">
        <v>75653796.109999999</v>
      </c>
      <c r="D18">
        <f t="shared" ref="D18" si="12">VLOOKUP(A17,$H$4:$J$13,3,0)</f>
        <v>75653796.109999999</v>
      </c>
      <c r="E18" t="b">
        <f t="shared" si="1"/>
        <v>1</v>
      </c>
    </row>
    <row r="19" spans="1:5" x14ac:dyDescent="0.25">
      <c r="A19" s="86" t="s">
        <v>96</v>
      </c>
      <c r="B19" s="15" t="s">
        <v>86</v>
      </c>
      <c r="C19" s="21">
        <v>1E-3</v>
      </c>
      <c r="D19">
        <f t="shared" ref="D19" si="13">VLOOKUP(A19,$H$4:$J$13,2,0)</f>
        <v>1E-3</v>
      </c>
      <c r="E19" t="b">
        <f t="shared" si="1"/>
        <v>1</v>
      </c>
    </row>
    <row r="20" spans="1:5" x14ac:dyDescent="0.25">
      <c r="A20" s="87"/>
      <c r="B20" s="15" t="s">
        <v>87</v>
      </c>
      <c r="C20" s="16"/>
    </row>
    <row r="21" spans="1:5" x14ac:dyDescent="0.25">
      <c r="A21" s="86" t="s">
        <v>97</v>
      </c>
      <c r="B21" s="15" t="s">
        <v>86</v>
      </c>
      <c r="C21" s="16"/>
    </row>
    <row r="22" spans="1:5" x14ac:dyDescent="0.25">
      <c r="A22" s="87"/>
      <c r="B22" s="15" t="s">
        <v>87</v>
      </c>
      <c r="C22" s="16"/>
    </row>
  </sheetData>
  <mergeCells count="13">
    <mergeCell ref="I1:J1"/>
    <mergeCell ref="A11:A12"/>
    <mergeCell ref="A13:A14"/>
    <mergeCell ref="A15:A16"/>
    <mergeCell ref="A17:A18"/>
    <mergeCell ref="A19:A20"/>
    <mergeCell ref="A21:A22"/>
    <mergeCell ref="A1:A2"/>
    <mergeCell ref="C1:C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Нищета</dc:creator>
  <cp:lastModifiedBy>AsusPC</cp:lastModifiedBy>
  <dcterms:created xsi:type="dcterms:W3CDTF">2018-04-28T12:51:08Z</dcterms:created>
  <dcterms:modified xsi:type="dcterms:W3CDTF">2018-07-04T19:14:54Z</dcterms:modified>
</cp:coreProperties>
</file>