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05-12" sheetId="6" r:id="rId1"/>
    <sheet name="раб.вариант" sheetId="12" r:id="rId2"/>
    <sheet name="справ." sheetId="11" r:id="rId3"/>
    <sheet name="вычеты" sheetId="9" r:id="rId4"/>
    <sheet name="Справочник" sheetId="2" r:id="rId5"/>
    <sheet name="Лист1" sheetId="10" r:id="rId6"/>
  </sheets>
  <definedNames>
    <definedName name="_xlnm._FilterDatabase" localSheetId="0" hidden="1">'05-12'!$C$1:$C$10</definedName>
    <definedName name="_xlnm._FilterDatabase" localSheetId="1" hidden="1">раб.вариант!$A$9:$AN$674</definedName>
    <definedName name="Касса_Счет">справ.!$A$1:$A$12</definedName>
  </definedNames>
  <calcPr calcId="152511"/>
</workbook>
</file>

<file path=xl/calcChain.xml><?xml version="1.0" encoding="utf-8"?>
<calcChain xmlns="http://schemas.openxmlformats.org/spreadsheetml/2006/main">
  <c r="K697" i="6" l="1"/>
  <c r="K698" i="6"/>
  <c r="K699" i="6"/>
  <c r="L697" i="6"/>
  <c r="R697" i="6" s="1"/>
  <c r="L698" i="6"/>
  <c r="R698" i="6" s="1"/>
  <c r="L699" i="6"/>
  <c r="R699" i="6" s="1"/>
  <c r="Z697" i="6"/>
  <c r="Z698" i="6"/>
  <c r="Z699" i="6"/>
  <c r="AB697" i="6"/>
  <c r="AB698" i="6"/>
  <c r="AB699" i="6"/>
  <c r="AC697" i="6"/>
  <c r="AC698" i="6"/>
  <c r="AC699" i="6"/>
  <c r="I2" i="6"/>
  <c r="J2" i="6"/>
  <c r="AA2" i="6"/>
  <c r="N2" i="6"/>
  <c r="P2" i="6"/>
  <c r="S2" i="6"/>
  <c r="K694" i="6"/>
  <c r="K695" i="6"/>
  <c r="K696" i="6"/>
  <c r="L694" i="6"/>
  <c r="R694" i="6" s="1"/>
  <c r="L695" i="6"/>
  <c r="R695" i="6" s="1"/>
  <c r="L696" i="6"/>
  <c r="R696" i="6" s="1"/>
  <c r="Z694" i="6"/>
  <c r="Z695" i="6"/>
  <c r="Z696" i="6"/>
  <c r="AB694" i="6"/>
  <c r="AB695" i="6"/>
  <c r="AB696" i="6"/>
  <c r="AC694" i="6"/>
  <c r="AC695" i="6"/>
  <c r="AC696" i="6"/>
  <c r="K691" i="6"/>
  <c r="K692" i="6"/>
  <c r="K693" i="6"/>
  <c r="L691" i="6"/>
  <c r="R691" i="6" s="1"/>
  <c r="L692" i="6"/>
  <c r="R692" i="6" s="1"/>
  <c r="L693" i="6"/>
  <c r="R693" i="6" s="1"/>
  <c r="Z691" i="6"/>
  <c r="Z692" i="6"/>
  <c r="Z693" i="6"/>
  <c r="AB691" i="6"/>
  <c r="AB692" i="6"/>
  <c r="AB693" i="6"/>
  <c r="AC691" i="6"/>
  <c r="AC692" i="6"/>
  <c r="AC693" i="6"/>
  <c r="K689" i="6"/>
  <c r="K690" i="6"/>
  <c r="L689" i="6"/>
  <c r="R689" i="6" s="1"/>
  <c r="L690" i="6"/>
  <c r="R690" i="6" s="1"/>
  <c r="Z689" i="6"/>
  <c r="Z690" i="6"/>
  <c r="AB689" i="6"/>
  <c r="AB690" i="6"/>
  <c r="AC689" i="6"/>
  <c r="AC690" i="6"/>
  <c r="K688" i="6"/>
  <c r="R688" i="6"/>
  <c r="Z688" i="6"/>
  <c r="AB688" i="6"/>
  <c r="AC688" i="6"/>
  <c r="K687" i="6"/>
  <c r="R687" i="6"/>
  <c r="Z687" i="6"/>
  <c r="AB687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3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4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3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C201" i="6"/>
  <c r="AC202" i="6"/>
  <c r="AC203" i="6"/>
  <c r="AC204" i="6"/>
  <c r="AC205" i="6"/>
  <c r="AC206" i="6"/>
  <c r="AC207" i="6"/>
  <c r="AC208" i="6"/>
  <c r="AC209" i="6"/>
  <c r="AC210" i="6"/>
  <c r="AC211" i="6"/>
  <c r="AC212" i="6"/>
  <c r="AC213" i="6"/>
  <c r="AC214" i="6"/>
  <c r="AC215" i="6"/>
  <c r="AC216" i="6"/>
  <c r="AC217" i="6"/>
  <c r="AC218" i="6"/>
  <c r="AC219" i="6"/>
  <c r="AC220" i="6"/>
  <c r="AC221" i="6"/>
  <c r="AC222" i="6"/>
  <c r="AC223" i="6"/>
  <c r="AC224" i="6"/>
  <c r="AC225" i="6"/>
  <c r="AC226" i="6"/>
  <c r="AC227" i="6"/>
  <c r="AC228" i="6"/>
  <c r="AC229" i="6"/>
  <c r="AC230" i="6"/>
  <c r="AC231" i="6"/>
  <c r="AC232" i="6"/>
  <c r="AC233" i="6"/>
  <c r="AC234" i="6"/>
  <c r="AC235" i="6"/>
  <c r="AC236" i="6"/>
  <c r="AC237" i="6"/>
  <c r="AC238" i="6"/>
  <c r="AC239" i="6"/>
  <c r="AC240" i="6"/>
  <c r="AC241" i="6"/>
  <c r="AC242" i="6"/>
  <c r="AC243" i="6"/>
  <c r="AC244" i="6"/>
  <c r="AC245" i="6"/>
  <c r="AC246" i="6"/>
  <c r="AC247" i="6"/>
  <c r="AC248" i="6"/>
  <c r="AC249" i="6"/>
  <c r="AC250" i="6"/>
  <c r="AC251" i="6"/>
  <c r="AC252" i="6"/>
  <c r="AC253" i="6"/>
  <c r="AC254" i="6"/>
  <c r="AC255" i="6"/>
  <c r="AC256" i="6"/>
  <c r="AC257" i="6"/>
  <c r="AC258" i="6"/>
  <c r="AC259" i="6"/>
  <c r="AC260" i="6"/>
  <c r="AC261" i="6"/>
  <c r="AC262" i="6"/>
  <c r="AC263" i="6"/>
  <c r="AC264" i="6"/>
  <c r="AC265" i="6"/>
  <c r="AC266" i="6"/>
  <c r="AC267" i="6"/>
  <c r="AC268" i="6"/>
  <c r="AC269" i="6"/>
  <c r="AC270" i="6"/>
  <c r="AC271" i="6"/>
  <c r="AC272" i="6"/>
  <c r="AC273" i="6"/>
  <c r="AC274" i="6"/>
  <c r="AC275" i="6"/>
  <c r="AC276" i="6"/>
  <c r="AC277" i="6"/>
  <c r="AC278" i="6"/>
  <c r="AC279" i="6"/>
  <c r="AC280" i="6"/>
  <c r="AC281" i="6"/>
  <c r="AC282" i="6"/>
  <c r="AC283" i="6"/>
  <c r="AC284" i="6"/>
  <c r="AC285" i="6"/>
  <c r="AC286" i="6"/>
  <c r="AC287" i="6"/>
  <c r="AC288" i="6"/>
  <c r="AC289" i="6"/>
  <c r="AC290" i="6"/>
  <c r="AC291" i="6"/>
  <c r="AC292" i="6"/>
  <c r="AC293" i="6"/>
  <c r="AC294" i="6"/>
  <c r="AC295" i="6"/>
  <c r="AC296" i="6"/>
  <c r="AC297" i="6"/>
  <c r="AC298" i="6"/>
  <c r="AC299" i="6"/>
  <c r="AC300" i="6"/>
  <c r="AC301" i="6"/>
  <c r="AC302" i="6"/>
  <c r="AC303" i="6"/>
  <c r="AC304" i="6"/>
  <c r="AC305" i="6"/>
  <c r="AC306" i="6"/>
  <c r="AC307" i="6"/>
  <c r="AC308" i="6"/>
  <c r="AC309" i="6"/>
  <c r="AC310" i="6"/>
  <c r="AC311" i="6"/>
  <c r="AC312" i="6"/>
  <c r="AC313" i="6"/>
  <c r="AC314" i="6"/>
  <c r="AC315" i="6"/>
  <c r="AC316" i="6"/>
  <c r="AC317" i="6"/>
  <c r="AC318" i="6"/>
  <c r="AC319" i="6"/>
  <c r="AC320" i="6"/>
  <c r="AC321" i="6"/>
  <c r="AC322" i="6"/>
  <c r="AC323" i="6"/>
  <c r="AC324" i="6"/>
  <c r="AC325" i="6"/>
  <c r="AC326" i="6"/>
  <c r="AC327" i="6"/>
  <c r="AC328" i="6"/>
  <c r="AC329" i="6"/>
  <c r="AC330" i="6"/>
  <c r="AC331" i="6"/>
  <c r="AC332" i="6"/>
  <c r="AC333" i="6"/>
  <c r="AC334" i="6"/>
  <c r="AC335" i="6"/>
  <c r="AC336" i="6"/>
  <c r="AC337" i="6"/>
  <c r="AC338" i="6"/>
  <c r="AC339" i="6"/>
  <c r="AC340" i="6"/>
  <c r="AC341" i="6"/>
  <c r="AC342" i="6"/>
  <c r="AC343" i="6"/>
  <c r="AC344" i="6"/>
  <c r="AC345" i="6"/>
  <c r="AC346" i="6"/>
  <c r="AC347" i="6"/>
  <c r="AC348" i="6"/>
  <c r="AC349" i="6"/>
  <c r="AC350" i="6"/>
  <c r="AC351" i="6"/>
  <c r="AC352" i="6"/>
  <c r="AC353" i="6"/>
  <c r="AC354" i="6"/>
  <c r="AC355" i="6"/>
  <c r="AC356" i="6"/>
  <c r="AC357" i="6"/>
  <c r="AC358" i="6"/>
  <c r="AC359" i="6"/>
  <c r="AC360" i="6"/>
  <c r="AC361" i="6"/>
  <c r="AC362" i="6"/>
  <c r="AC363" i="6"/>
  <c r="AC364" i="6"/>
  <c r="AC365" i="6"/>
  <c r="AC366" i="6"/>
  <c r="AC367" i="6"/>
  <c r="AC368" i="6"/>
  <c r="AC369" i="6"/>
  <c r="AC370" i="6"/>
  <c r="AC371" i="6"/>
  <c r="AC372" i="6"/>
  <c r="AC373" i="6"/>
  <c r="AC374" i="6"/>
  <c r="AC375" i="6"/>
  <c r="AC376" i="6"/>
  <c r="AC377" i="6"/>
  <c r="AC378" i="6"/>
  <c r="AC379" i="6"/>
  <c r="AC380" i="6"/>
  <c r="AC381" i="6"/>
  <c r="AC382" i="6"/>
  <c r="AC383" i="6"/>
  <c r="AC384" i="6"/>
  <c r="AC385" i="6"/>
  <c r="AC386" i="6"/>
  <c r="AC387" i="6"/>
  <c r="AC388" i="6"/>
  <c r="AC389" i="6"/>
  <c r="AC390" i="6"/>
  <c r="AC391" i="6"/>
  <c r="AC392" i="6"/>
  <c r="AC393" i="6"/>
  <c r="AC394" i="6"/>
  <c r="AC395" i="6"/>
  <c r="AC396" i="6"/>
  <c r="AC397" i="6"/>
  <c r="AC398" i="6"/>
  <c r="AC399" i="6"/>
  <c r="AC400" i="6"/>
  <c r="AC401" i="6"/>
  <c r="AC402" i="6"/>
  <c r="AC403" i="6"/>
  <c r="AC404" i="6"/>
  <c r="AC405" i="6"/>
  <c r="AC406" i="6"/>
  <c r="AC407" i="6"/>
  <c r="AC408" i="6"/>
  <c r="AC409" i="6"/>
  <c r="AC410" i="6"/>
  <c r="AC411" i="6"/>
  <c r="AC412" i="6"/>
  <c r="AC413" i="6"/>
  <c r="AC414" i="6"/>
  <c r="AC415" i="6"/>
  <c r="AC416" i="6"/>
  <c r="AC417" i="6"/>
  <c r="AC418" i="6"/>
  <c r="AC419" i="6"/>
  <c r="AC420" i="6"/>
  <c r="AC421" i="6"/>
  <c r="AC422" i="6"/>
  <c r="AC423" i="6"/>
  <c r="AC424" i="6"/>
  <c r="AC425" i="6"/>
  <c r="AC426" i="6"/>
  <c r="AC427" i="6"/>
  <c r="AC428" i="6"/>
  <c r="AC429" i="6"/>
  <c r="AC430" i="6"/>
  <c r="AC431" i="6"/>
  <c r="AC432" i="6"/>
  <c r="AC433" i="6"/>
  <c r="AC434" i="6"/>
  <c r="AC435" i="6"/>
  <c r="AC436" i="6"/>
  <c r="AC437" i="6"/>
  <c r="AC438" i="6"/>
  <c r="AC439" i="6"/>
  <c r="AC440" i="6"/>
  <c r="AC441" i="6"/>
  <c r="AC442" i="6"/>
  <c r="AC443" i="6"/>
  <c r="AC444" i="6"/>
  <c r="AC445" i="6"/>
  <c r="AC446" i="6"/>
  <c r="AC447" i="6"/>
  <c r="AC448" i="6"/>
  <c r="AC449" i="6"/>
  <c r="AC450" i="6"/>
  <c r="AC451" i="6"/>
  <c r="AC452" i="6"/>
  <c r="AC453" i="6"/>
  <c r="AC454" i="6"/>
  <c r="AC455" i="6"/>
  <c r="AC456" i="6"/>
  <c r="AC457" i="6"/>
  <c r="AC458" i="6"/>
  <c r="AC459" i="6"/>
  <c r="AC460" i="6"/>
  <c r="AC461" i="6"/>
  <c r="AC462" i="6"/>
  <c r="AC463" i="6"/>
  <c r="AC464" i="6"/>
  <c r="AC465" i="6"/>
  <c r="AC466" i="6"/>
  <c r="AC467" i="6"/>
  <c r="AC468" i="6"/>
  <c r="AC469" i="6"/>
  <c r="AC470" i="6"/>
  <c r="AC471" i="6"/>
  <c r="AC472" i="6"/>
  <c r="AC473" i="6"/>
  <c r="AC474" i="6"/>
  <c r="AC475" i="6"/>
  <c r="AC476" i="6"/>
  <c r="AC477" i="6"/>
  <c r="AC478" i="6"/>
  <c r="AC479" i="6"/>
  <c r="AC480" i="6"/>
  <c r="AC481" i="6"/>
  <c r="AC482" i="6"/>
  <c r="AC483" i="6"/>
  <c r="AC484" i="6"/>
  <c r="AC485" i="6"/>
  <c r="AC486" i="6"/>
  <c r="AC487" i="6"/>
  <c r="AC488" i="6"/>
  <c r="AC489" i="6"/>
  <c r="AC490" i="6"/>
  <c r="AC491" i="6"/>
  <c r="AC492" i="6"/>
  <c r="AC493" i="6"/>
  <c r="AC494" i="6"/>
  <c r="AC495" i="6"/>
  <c r="AC496" i="6"/>
  <c r="AC497" i="6"/>
  <c r="AC498" i="6"/>
  <c r="AC499" i="6"/>
  <c r="AC500" i="6"/>
  <c r="AC501" i="6"/>
  <c r="AC502" i="6"/>
  <c r="AC503" i="6"/>
  <c r="AC504" i="6"/>
  <c r="AC505" i="6"/>
  <c r="AC506" i="6"/>
  <c r="AC507" i="6"/>
  <c r="AC508" i="6"/>
  <c r="AC509" i="6"/>
  <c r="AC510" i="6"/>
  <c r="AC511" i="6"/>
  <c r="AC512" i="6"/>
  <c r="AC513" i="6"/>
  <c r="AC514" i="6"/>
  <c r="AC515" i="6"/>
  <c r="AC516" i="6"/>
  <c r="AC517" i="6"/>
  <c r="AC518" i="6"/>
  <c r="AC519" i="6"/>
  <c r="AC520" i="6"/>
  <c r="AC521" i="6"/>
  <c r="AC522" i="6"/>
  <c r="AC523" i="6"/>
  <c r="AC524" i="6"/>
  <c r="AC525" i="6"/>
  <c r="AC526" i="6"/>
  <c r="AC527" i="6"/>
  <c r="AC528" i="6"/>
  <c r="AC529" i="6"/>
  <c r="AC530" i="6"/>
  <c r="AC531" i="6"/>
  <c r="AC532" i="6"/>
  <c r="AC533" i="6"/>
  <c r="AC534" i="6"/>
  <c r="AC535" i="6"/>
  <c r="AC536" i="6"/>
  <c r="AC537" i="6"/>
  <c r="AC538" i="6"/>
  <c r="AC539" i="6"/>
  <c r="AC540" i="6"/>
  <c r="AC541" i="6"/>
  <c r="AC542" i="6"/>
  <c r="AC543" i="6"/>
  <c r="AC544" i="6"/>
  <c r="AC545" i="6"/>
  <c r="AC546" i="6"/>
  <c r="AC547" i="6"/>
  <c r="AC548" i="6"/>
  <c r="AC549" i="6"/>
  <c r="AC550" i="6"/>
  <c r="AC551" i="6"/>
  <c r="AC552" i="6"/>
  <c r="AC553" i="6"/>
  <c r="AC554" i="6"/>
  <c r="AC555" i="6"/>
  <c r="AC556" i="6"/>
  <c r="AC557" i="6"/>
  <c r="AC558" i="6"/>
  <c r="AC559" i="6"/>
  <c r="AC560" i="6"/>
  <c r="AC561" i="6"/>
  <c r="AC562" i="6"/>
  <c r="AC563" i="6"/>
  <c r="AC564" i="6"/>
  <c r="AC565" i="6"/>
  <c r="AC566" i="6"/>
  <c r="AC567" i="6"/>
  <c r="AC568" i="6"/>
  <c r="AC569" i="6"/>
  <c r="AC570" i="6"/>
  <c r="AC571" i="6"/>
  <c r="AC572" i="6"/>
  <c r="AC573" i="6"/>
  <c r="AC574" i="6"/>
  <c r="AC575" i="6"/>
  <c r="AC576" i="6"/>
  <c r="AC577" i="6"/>
  <c r="AC578" i="6"/>
  <c r="AC579" i="6"/>
  <c r="AC580" i="6"/>
  <c r="AC581" i="6"/>
  <c r="AC582" i="6"/>
  <c r="AC583" i="6"/>
  <c r="AC584" i="6"/>
  <c r="AC585" i="6"/>
  <c r="AC586" i="6"/>
  <c r="AC587" i="6"/>
  <c r="AC588" i="6"/>
  <c r="AC589" i="6"/>
  <c r="AC590" i="6"/>
  <c r="AC591" i="6"/>
  <c r="AC592" i="6"/>
  <c r="AC593" i="6"/>
  <c r="AC594" i="6"/>
  <c r="AC595" i="6"/>
  <c r="AC596" i="6"/>
  <c r="AC597" i="6"/>
  <c r="AC598" i="6"/>
  <c r="AC599" i="6"/>
  <c r="AC600" i="6"/>
  <c r="AC601" i="6"/>
  <c r="AC602" i="6"/>
  <c r="AC603" i="6"/>
  <c r="AC604" i="6"/>
  <c r="AC605" i="6"/>
  <c r="AC606" i="6"/>
  <c r="AC607" i="6"/>
  <c r="AC608" i="6"/>
  <c r="AC609" i="6"/>
  <c r="AC610" i="6"/>
  <c r="AC611" i="6"/>
  <c r="AC612" i="6"/>
  <c r="AC613" i="6"/>
  <c r="AC614" i="6"/>
  <c r="AC615" i="6"/>
  <c r="AC616" i="6"/>
  <c r="AC617" i="6"/>
  <c r="AC618" i="6"/>
  <c r="AC619" i="6"/>
  <c r="AC620" i="6"/>
  <c r="AC621" i="6"/>
  <c r="AC622" i="6"/>
  <c r="AC623" i="6"/>
  <c r="AC624" i="6"/>
  <c r="AC625" i="6"/>
  <c r="AC626" i="6"/>
  <c r="AC627" i="6"/>
  <c r="AC628" i="6"/>
  <c r="AC629" i="6"/>
  <c r="AC630" i="6"/>
  <c r="AC631" i="6"/>
  <c r="AC632" i="6"/>
  <c r="AC633" i="6"/>
  <c r="AC634" i="6"/>
  <c r="AC635" i="6"/>
  <c r="AC636" i="6"/>
  <c r="AC637" i="6"/>
  <c r="AC638" i="6"/>
  <c r="AC639" i="6"/>
  <c r="AC640" i="6"/>
  <c r="AC641" i="6"/>
  <c r="AC642" i="6"/>
  <c r="AC643" i="6"/>
  <c r="AC644" i="6"/>
  <c r="AC645" i="6"/>
  <c r="AC646" i="6"/>
  <c r="AC647" i="6"/>
  <c r="AC648" i="6"/>
  <c r="AC649" i="6"/>
  <c r="AC650" i="6"/>
  <c r="AC651" i="6"/>
  <c r="AC652" i="6"/>
  <c r="AC653" i="6"/>
  <c r="AC654" i="6"/>
  <c r="AC655" i="6"/>
  <c r="AC656" i="6"/>
  <c r="AC657" i="6"/>
  <c r="AC658" i="6"/>
  <c r="AC659" i="6"/>
  <c r="AC660" i="6"/>
  <c r="AC661" i="6"/>
  <c r="AC662" i="6"/>
  <c r="AC663" i="6"/>
  <c r="AC664" i="6"/>
  <c r="AC665" i="6"/>
  <c r="AC666" i="6"/>
  <c r="AC667" i="6"/>
  <c r="AC668" i="6"/>
  <c r="AC669" i="6"/>
  <c r="AC670" i="6"/>
  <c r="AC671" i="6"/>
  <c r="AC672" i="6"/>
  <c r="AC673" i="6"/>
  <c r="AC674" i="6"/>
  <c r="AC675" i="6"/>
  <c r="AC676" i="6"/>
  <c r="AC677" i="6"/>
  <c r="AC678" i="6"/>
  <c r="AC679" i="6"/>
  <c r="AC680" i="6"/>
  <c r="AC681" i="6"/>
  <c r="AC682" i="6"/>
  <c r="AC683" i="6"/>
  <c r="AC684" i="6"/>
  <c r="AC685" i="6"/>
  <c r="AC686" i="6"/>
  <c r="AC687" i="6"/>
  <c r="K685" i="6"/>
  <c r="K686" i="6"/>
  <c r="R685" i="6"/>
  <c r="R686" i="6"/>
  <c r="Z685" i="6"/>
  <c r="Z686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49" i="6"/>
  <c r="AB50" i="6"/>
  <c r="AB51" i="6"/>
  <c r="AB52" i="6"/>
  <c r="AB53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66" i="6"/>
  <c r="AB67" i="6"/>
  <c r="AB68" i="6"/>
  <c r="AB69" i="6"/>
  <c r="AB70" i="6"/>
  <c r="AB71" i="6"/>
  <c r="AB72" i="6"/>
  <c r="AB73" i="6"/>
  <c r="AB74" i="6"/>
  <c r="AB75" i="6"/>
  <c r="AB76" i="6"/>
  <c r="AB77" i="6"/>
  <c r="AB78" i="6"/>
  <c r="AB79" i="6"/>
  <c r="AB80" i="6"/>
  <c r="AB81" i="6"/>
  <c r="AB82" i="6"/>
  <c r="AB83" i="6"/>
  <c r="AB84" i="6"/>
  <c r="AB85" i="6"/>
  <c r="AB86" i="6"/>
  <c r="AB87" i="6"/>
  <c r="AB88" i="6"/>
  <c r="AB89" i="6"/>
  <c r="AB90" i="6"/>
  <c r="AB91" i="6"/>
  <c r="AB92" i="6"/>
  <c r="AB93" i="6"/>
  <c r="AB94" i="6"/>
  <c r="AB95" i="6"/>
  <c r="AB96" i="6"/>
  <c r="AB97" i="6"/>
  <c r="AB98" i="6"/>
  <c r="AB99" i="6"/>
  <c r="AB100" i="6"/>
  <c r="AB101" i="6"/>
  <c r="AB102" i="6"/>
  <c r="AB103" i="6"/>
  <c r="AB104" i="6"/>
  <c r="AB105" i="6"/>
  <c r="AB106" i="6"/>
  <c r="AB107" i="6"/>
  <c r="AB108" i="6"/>
  <c r="AB109" i="6"/>
  <c r="AB110" i="6"/>
  <c r="AB111" i="6"/>
  <c r="AB112" i="6"/>
  <c r="AB113" i="6"/>
  <c r="AB114" i="6"/>
  <c r="AB115" i="6"/>
  <c r="AB116" i="6"/>
  <c r="AB117" i="6"/>
  <c r="AB118" i="6"/>
  <c r="AB119" i="6"/>
  <c r="AB120" i="6"/>
  <c r="AB121" i="6"/>
  <c r="AB122" i="6"/>
  <c r="AB123" i="6"/>
  <c r="AB124" i="6"/>
  <c r="AB125" i="6"/>
  <c r="AB126" i="6"/>
  <c r="AB127" i="6"/>
  <c r="AB128" i="6"/>
  <c r="AB129" i="6"/>
  <c r="AB130" i="6"/>
  <c r="AB131" i="6"/>
  <c r="AB132" i="6"/>
  <c r="AB133" i="6"/>
  <c r="AB134" i="6"/>
  <c r="AB135" i="6"/>
  <c r="AB136" i="6"/>
  <c r="AB137" i="6"/>
  <c r="AB138" i="6"/>
  <c r="AB139" i="6"/>
  <c r="AB140" i="6"/>
  <c r="AB141" i="6"/>
  <c r="AB142" i="6"/>
  <c r="AB143" i="6"/>
  <c r="AB144" i="6"/>
  <c r="AB145" i="6"/>
  <c r="AB146" i="6"/>
  <c r="AB147" i="6"/>
  <c r="AB148" i="6"/>
  <c r="AB149" i="6"/>
  <c r="AB150" i="6"/>
  <c r="AB151" i="6"/>
  <c r="AB152" i="6"/>
  <c r="AB153" i="6"/>
  <c r="AB154" i="6"/>
  <c r="AB155" i="6"/>
  <c r="AB156" i="6"/>
  <c r="AB157" i="6"/>
  <c r="AB158" i="6"/>
  <c r="AB159" i="6"/>
  <c r="AB160" i="6"/>
  <c r="AB161" i="6"/>
  <c r="AB162" i="6"/>
  <c r="AB163" i="6"/>
  <c r="AB164" i="6"/>
  <c r="AB165" i="6"/>
  <c r="AB166" i="6"/>
  <c r="AB167" i="6"/>
  <c r="AB168" i="6"/>
  <c r="AB169" i="6"/>
  <c r="AB170" i="6"/>
  <c r="AB171" i="6"/>
  <c r="AB172" i="6"/>
  <c r="AB173" i="6"/>
  <c r="AB174" i="6"/>
  <c r="AB175" i="6"/>
  <c r="AB176" i="6"/>
  <c r="AB177" i="6"/>
  <c r="AB178" i="6"/>
  <c r="AB179" i="6"/>
  <c r="AB180" i="6"/>
  <c r="AB181" i="6"/>
  <c r="AB182" i="6"/>
  <c r="AB183" i="6"/>
  <c r="AB184" i="6"/>
  <c r="AB185" i="6"/>
  <c r="AB186" i="6"/>
  <c r="AB187" i="6"/>
  <c r="AB188" i="6"/>
  <c r="AB189" i="6"/>
  <c r="AB190" i="6"/>
  <c r="AB191" i="6"/>
  <c r="AB192" i="6"/>
  <c r="AB193" i="6"/>
  <c r="AB194" i="6"/>
  <c r="AB195" i="6"/>
  <c r="AB196" i="6"/>
  <c r="AB197" i="6"/>
  <c r="AB198" i="6"/>
  <c r="AB199" i="6"/>
  <c r="AB200" i="6"/>
  <c r="AB201" i="6"/>
  <c r="AB202" i="6"/>
  <c r="AB203" i="6"/>
  <c r="AB204" i="6"/>
  <c r="AB205" i="6"/>
  <c r="AB206" i="6"/>
  <c r="AB207" i="6"/>
  <c r="AB208" i="6"/>
  <c r="AB209" i="6"/>
  <c r="AB210" i="6"/>
  <c r="AB211" i="6"/>
  <c r="AB212" i="6"/>
  <c r="AB213" i="6"/>
  <c r="AB214" i="6"/>
  <c r="AB215" i="6"/>
  <c r="AB216" i="6"/>
  <c r="AB217" i="6"/>
  <c r="AB218" i="6"/>
  <c r="AB219" i="6"/>
  <c r="AB220" i="6"/>
  <c r="AB221" i="6"/>
  <c r="AB222" i="6"/>
  <c r="AB223" i="6"/>
  <c r="AB224" i="6"/>
  <c r="AB225" i="6"/>
  <c r="AB226" i="6"/>
  <c r="AB227" i="6"/>
  <c r="AB228" i="6"/>
  <c r="AB229" i="6"/>
  <c r="AB230" i="6"/>
  <c r="AB231" i="6"/>
  <c r="AB232" i="6"/>
  <c r="AB233" i="6"/>
  <c r="AB234" i="6"/>
  <c r="AB235" i="6"/>
  <c r="AB236" i="6"/>
  <c r="AB237" i="6"/>
  <c r="AB238" i="6"/>
  <c r="AB239" i="6"/>
  <c r="AB240" i="6"/>
  <c r="AB241" i="6"/>
  <c r="AB242" i="6"/>
  <c r="AB243" i="6"/>
  <c r="AB244" i="6"/>
  <c r="AB245" i="6"/>
  <c r="AB246" i="6"/>
  <c r="AB247" i="6"/>
  <c r="AB248" i="6"/>
  <c r="AB249" i="6"/>
  <c r="AB250" i="6"/>
  <c r="AB251" i="6"/>
  <c r="AB252" i="6"/>
  <c r="AB253" i="6"/>
  <c r="AB254" i="6"/>
  <c r="AB255" i="6"/>
  <c r="AB256" i="6"/>
  <c r="AB257" i="6"/>
  <c r="AB258" i="6"/>
  <c r="AB259" i="6"/>
  <c r="AB260" i="6"/>
  <c r="AB261" i="6"/>
  <c r="AB262" i="6"/>
  <c r="AB263" i="6"/>
  <c r="AB264" i="6"/>
  <c r="AB265" i="6"/>
  <c r="AB266" i="6"/>
  <c r="AB267" i="6"/>
  <c r="AB268" i="6"/>
  <c r="AB269" i="6"/>
  <c r="AB270" i="6"/>
  <c r="AB271" i="6"/>
  <c r="AB272" i="6"/>
  <c r="AB273" i="6"/>
  <c r="AB274" i="6"/>
  <c r="AB275" i="6"/>
  <c r="AB276" i="6"/>
  <c r="AB277" i="6"/>
  <c r="AB278" i="6"/>
  <c r="AB279" i="6"/>
  <c r="AB280" i="6"/>
  <c r="AB281" i="6"/>
  <c r="AB282" i="6"/>
  <c r="AB283" i="6"/>
  <c r="AB284" i="6"/>
  <c r="AB285" i="6"/>
  <c r="AB286" i="6"/>
  <c r="AB287" i="6"/>
  <c r="AB288" i="6"/>
  <c r="AB289" i="6"/>
  <c r="AB290" i="6"/>
  <c r="AB291" i="6"/>
  <c r="AB292" i="6"/>
  <c r="AB293" i="6"/>
  <c r="AB294" i="6"/>
  <c r="AB295" i="6"/>
  <c r="AB296" i="6"/>
  <c r="AB297" i="6"/>
  <c r="AB298" i="6"/>
  <c r="AB299" i="6"/>
  <c r="AB300" i="6"/>
  <c r="AB301" i="6"/>
  <c r="AB302" i="6"/>
  <c r="AB303" i="6"/>
  <c r="AB304" i="6"/>
  <c r="AB305" i="6"/>
  <c r="AB306" i="6"/>
  <c r="AB307" i="6"/>
  <c r="AB308" i="6"/>
  <c r="AB309" i="6"/>
  <c r="AB310" i="6"/>
  <c r="AB311" i="6"/>
  <c r="AB312" i="6"/>
  <c r="AB313" i="6"/>
  <c r="AB314" i="6"/>
  <c r="AB315" i="6"/>
  <c r="AB316" i="6"/>
  <c r="AB317" i="6"/>
  <c r="AB318" i="6"/>
  <c r="AB319" i="6"/>
  <c r="AB320" i="6"/>
  <c r="AB321" i="6"/>
  <c r="AB322" i="6"/>
  <c r="AB323" i="6"/>
  <c r="AB324" i="6"/>
  <c r="AB325" i="6"/>
  <c r="AB326" i="6"/>
  <c r="AB327" i="6"/>
  <c r="AB328" i="6"/>
  <c r="AB329" i="6"/>
  <c r="AB330" i="6"/>
  <c r="AB331" i="6"/>
  <c r="AB332" i="6"/>
  <c r="AB333" i="6"/>
  <c r="AB334" i="6"/>
  <c r="AB335" i="6"/>
  <c r="AB336" i="6"/>
  <c r="AB337" i="6"/>
  <c r="AB338" i="6"/>
  <c r="AB339" i="6"/>
  <c r="AB340" i="6"/>
  <c r="AB341" i="6"/>
  <c r="AB342" i="6"/>
  <c r="AB343" i="6"/>
  <c r="AB344" i="6"/>
  <c r="AB345" i="6"/>
  <c r="AB346" i="6"/>
  <c r="AB347" i="6"/>
  <c r="AB348" i="6"/>
  <c r="AB349" i="6"/>
  <c r="AB350" i="6"/>
  <c r="AB351" i="6"/>
  <c r="AB352" i="6"/>
  <c r="AB353" i="6"/>
  <c r="AB354" i="6"/>
  <c r="AB355" i="6"/>
  <c r="AB356" i="6"/>
  <c r="AB357" i="6"/>
  <c r="AB358" i="6"/>
  <c r="AB359" i="6"/>
  <c r="AB360" i="6"/>
  <c r="AB361" i="6"/>
  <c r="AB362" i="6"/>
  <c r="AB363" i="6"/>
  <c r="AB364" i="6"/>
  <c r="AB365" i="6"/>
  <c r="AB366" i="6"/>
  <c r="AB367" i="6"/>
  <c r="AB368" i="6"/>
  <c r="AB369" i="6"/>
  <c r="AB370" i="6"/>
  <c r="AB371" i="6"/>
  <c r="AB372" i="6"/>
  <c r="AB373" i="6"/>
  <c r="AB374" i="6"/>
  <c r="AB375" i="6"/>
  <c r="AB376" i="6"/>
  <c r="AB377" i="6"/>
  <c r="AB378" i="6"/>
  <c r="AB379" i="6"/>
  <c r="AB380" i="6"/>
  <c r="AB381" i="6"/>
  <c r="AB382" i="6"/>
  <c r="AB383" i="6"/>
  <c r="AB384" i="6"/>
  <c r="AB385" i="6"/>
  <c r="AB386" i="6"/>
  <c r="AB387" i="6"/>
  <c r="AB388" i="6"/>
  <c r="AB389" i="6"/>
  <c r="AB390" i="6"/>
  <c r="AB391" i="6"/>
  <c r="AB392" i="6"/>
  <c r="AB393" i="6"/>
  <c r="AB394" i="6"/>
  <c r="AB395" i="6"/>
  <c r="AB396" i="6"/>
  <c r="AB397" i="6"/>
  <c r="AB398" i="6"/>
  <c r="AB399" i="6"/>
  <c r="AB400" i="6"/>
  <c r="AB401" i="6"/>
  <c r="AB402" i="6"/>
  <c r="AB403" i="6"/>
  <c r="AB404" i="6"/>
  <c r="AB405" i="6"/>
  <c r="AB406" i="6"/>
  <c r="AB407" i="6"/>
  <c r="AB408" i="6"/>
  <c r="AB409" i="6"/>
  <c r="AB410" i="6"/>
  <c r="AB411" i="6"/>
  <c r="AB412" i="6"/>
  <c r="AB413" i="6"/>
  <c r="AB414" i="6"/>
  <c r="AB415" i="6"/>
  <c r="AB416" i="6"/>
  <c r="AB417" i="6"/>
  <c r="AB418" i="6"/>
  <c r="AB419" i="6"/>
  <c r="AB420" i="6"/>
  <c r="AB421" i="6"/>
  <c r="AB422" i="6"/>
  <c r="AB423" i="6"/>
  <c r="AB424" i="6"/>
  <c r="AB425" i="6"/>
  <c r="AB426" i="6"/>
  <c r="AB427" i="6"/>
  <c r="AB428" i="6"/>
  <c r="AB429" i="6"/>
  <c r="AB430" i="6"/>
  <c r="AB431" i="6"/>
  <c r="AB432" i="6"/>
  <c r="AB433" i="6"/>
  <c r="AB434" i="6"/>
  <c r="AB435" i="6"/>
  <c r="AB436" i="6"/>
  <c r="AB437" i="6"/>
  <c r="AB438" i="6"/>
  <c r="AB439" i="6"/>
  <c r="AB440" i="6"/>
  <c r="AB441" i="6"/>
  <c r="AB442" i="6"/>
  <c r="AB443" i="6"/>
  <c r="AB444" i="6"/>
  <c r="AB445" i="6"/>
  <c r="AB446" i="6"/>
  <c r="AB447" i="6"/>
  <c r="AB448" i="6"/>
  <c r="AB449" i="6"/>
  <c r="AB450" i="6"/>
  <c r="AB451" i="6"/>
  <c r="AB452" i="6"/>
  <c r="AB453" i="6"/>
  <c r="AB454" i="6"/>
  <c r="AB455" i="6"/>
  <c r="AB456" i="6"/>
  <c r="AB457" i="6"/>
  <c r="AB458" i="6"/>
  <c r="AB459" i="6"/>
  <c r="AB460" i="6"/>
  <c r="AB461" i="6"/>
  <c r="AB462" i="6"/>
  <c r="AB463" i="6"/>
  <c r="AB464" i="6"/>
  <c r="AB465" i="6"/>
  <c r="AB466" i="6"/>
  <c r="AB467" i="6"/>
  <c r="AB468" i="6"/>
  <c r="AB469" i="6"/>
  <c r="AB470" i="6"/>
  <c r="AB471" i="6"/>
  <c r="AB472" i="6"/>
  <c r="AB473" i="6"/>
  <c r="AB474" i="6"/>
  <c r="AB475" i="6"/>
  <c r="AB476" i="6"/>
  <c r="AB477" i="6"/>
  <c r="AB478" i="6"/>
  <c r="AB479" i="6"/>
  <c r="AB480" i="6"/>
  <c r="AB481" i="6"/>
  <c r="AB482" i="6"/>
  <c r="AB483" i="6"/>
  <c r="AB484" i="6"/>
  <c r="AB485" i="6"/>
  <c r="AB486" i="6"/>
  <c r="AB487" i="6"/>
  <c r="AB488" i="6"/>
  <c r="AB489" i="6"/>
  <c r="AB490" i="6"/>
  <c r="AB491" i="6"/>
  <c r="AB492" i="6"/>
  <c r="AB493" i="6"/>
  <c r="AB494" i="6"/>
  <c r="AB495" i="6"/>
  <c r="AB496" i="6"/>
  <c r="AB497" i="6"/>
  <c r="AB498" i="6"/>
  <c r="AB499" i="6"/>
  <c r="AB500" i="6"/>
  <c r="AB501" i="6"/>
  <c r="AB502" i="6"/>
  <c r="AB503" i="6"/>
  <c r="AB504" i="6"/>
  <c r="AB505" i="6"/>
  <c r="AB506" i="6"/>
  <c r="AB507" i="6"/>
  <c r="AB508" i="6"/>
  <c r="AB509" i="6"/>
  <c r="AB510" i="6"/>
  <c r="AB511" i="6"/>
  <c r="AB512" i="6"/>
  <c r="AB513" i="6"/>
  <c r="AB514" i="6"/>
  <c r="AB515" i="6"/>
  <c r="AB516" i="6"/>
  <c r="AB517" i="6"/>
  <c r="AB518" i="6"/>
  <c r="AB519" i="6"/>
  <c r="AB520" i="6"/>
  <c r="AB521" i="6"/>
  <c r="AB522" i="6"/>
  <c r="AB523" i="6"/>
  <c r="AB524" i="6"/>
  <c r="AB525" i="6"/>
  <c r="AB526" i="6"/>
  <c r="AB527" i="6"/>
  <c r="AB528" i="6"/>
  <c r="AB529" i="6"/>
  <c r="AB530" i="6"/>
  <c r="AB531" i="6"/>
  <c r="AB532" i="6"/>
  <c r="AB533" i="6"/>
  <c r="AB534" i="6"/>
  <c r="AB535" i="6"/>
  <c r="AB536" i="6"/>
  <c r="AB537" i="6"/>
  <c r="AB538" i="6"/>
  <c r="AB539" i="6"/>
  <c r="AB540" i="6"/>
  <c r="AB541" i="6"/>
  <c r="AB542" i="6"/>
  <c r="AB543" i="6"/>
  <c r="AB544" i="6"/>
  <c r="AB545" i="6"/>
  <c r="AB546" i="6"/>
  <c r="AB547" i="6"/>
  <c r="AB548" i="6"/>
  <c r="AB549" i="6"/>
  <c r="AB550" i="6"/>
  <c r="AB551" i="6"/>
  <c r="AB552" i="6"/>
  <c r="AB553" i="6"/>
  <c r="AB554" i="6"/>
  <c r="AB555" i="6"/>
  <c r="AB556" i="6"/>
  <c r="AB557" i="6"/>
  <c r="AB558" i="6"/>
  <c r="AB559" i="6"/>
  <c r="AB560" i="6"/>
  <c r="AB561" i="6"/>
  <c r="AB562" i="6"/>
  <c r="AB563" i="6"/>
  <c r="AB564" i="6"/>
  <c r="AB565" i="6"/>
  <c r="AB566" i="6"/>
  <c r="AB567" i="6"/>
  <c r="AB568" i="6"/>
  <c r="AB569" i="6"/>
  <c r="AB570" i="6"/>
  <c r="AB571" i="6"/>
  <c r="AB572" i="6"/>
  <c r="AB573" i="6"/>
  <c r="AB574" i="6"/>
  <c r="AB575" i="6"/>
  <c r="AB576" i="6"/>
  <c r="AB577" i="6"/>
  <c r="AB578" i="6"/>
  <c r="AB579" i="6"/>
  <c r="AB580" i="6"/>
  <c r="AB581" i="6"/>
  <c r="AB582" i="6"/>
  <c r="AB583" i="6"/>
  <c r="AB584" i="6"/>
  <c r="AB585" i="6"/>
  <c r="AB586" i="6"/>
  <c r="AB587" i="6"/>
  <c r="AB588" i="6"/>
  <c r="AB589" i="6"/>
  <c r="AB590" i="6"/>
  <c r="AB591" i="6"/>
  <c r="AB592" i="6"/>
  <c r="AB593" i="6"/>
  <c r="AB594" i="6"/>
  <c r="AB595" i="6"/>
  <c r="AB596" i="6"/>
  <c r="AB597" i="6"/>
  <c r="AB598" i="6"/>
  <c r="AB599" i="6"/>
  <c r="AB600" i="6"/>
  <c r="AB601" i="6"/>
  <c r="AB602" i="6"/>
  <c r="AB603" i="6"/>
  <c r="AB604" i="6"/>
  <c r="AB605" i="6"/>
  <c r="AB606" i="6"/>
  <c r="AB607" i="6"/>
  <c r="AB608" i="6"/>
  <c r="AB609" i="6"/>
  <c r="AB610" i="6"/>
  <c r="AB611" i="6"/>
  <c r="AB612" i="6"/>
  <c r="AB613" i="6"/>
  <c r="AB614" i="6"/>
  <c r="AB615" i="6"/>
  <c r="AB616" i="6"/>
  <c r="AB617" i="6"/>
  <c r="AB618" i="6"/>
  <c r="AB619" i="6"/>
  <c r="AB620" i="6"/>
  <c r="AB621" i="6"/>
  <c r="AB622" i="6"/>
  <c r="AB623" i="6"/>
  <c r="AB624" i="6"/>
  <c r="AB625" i="6"/>
  <c r="AB626" i="6"/>
  <c r="AB627" i="6"/>
  <c r="AB628" i="6"/>
  <c r="AB629" i="6"/>
  <c r="AB630" i="6"/>
  <c r="AB631" i="6"/>
  <c r="AB632" i="6"/>
  <c r="AB633" i="6"/>
  <c r="AB634" i="6"/>
  <c r="AB635" i="6"/>
  <c r="AB636" i="6"/>
  <c r="AB637" i="6"/>
  <c r="AB638" i="6"/>
  <c r="AB639" i="6"/>
  <c r="AB640" i="6"/>
  <c r="AB641" i="6"/>
  <c r="AB642" i="6"/>
  <c r="AB643" i="6"/>
  <c r="AB644" i="6"/>
  <c r="AB645" i="6"/>
  <c r="AB646" i="6"/>
  <c r="AB647" i="6"/>
  <c r="AB648" i="6"/>
  <c r="AB649" i="6"/>
  <c r="AB650" i="6"/>
  <c r="AB651" i="6"/>
  <c r="AB652" i="6"/>
  <c r="AB653" i="6"/>
  <c r="AB654" i="6"/>
  <c r="AB655" i="6"/>
  <c r="AB656" i="6"/>
  <c r="AB657" i="6"/>
  <c r="AB658" i="6"/>
  <c r="AB659" i="6"/>
  <c r="AB660" i="6"/>
  <c r="AB661" i="6"/>
  <c r="AB662" i="6"/>
  <c r="AB663" i="6"/>
  <c r="AB664" i="6"/>
  <c r="AB665" i="6"/>
  <c r="AB666" i="6"/>
  <c r="AB667" i="6"/>
  <c r="AB668" i="6"/>
  <c r="AB669" i="6"/>
  <c r="AB670" i="6"/>
  <c r="AB671" i="6"/>
  <c r="AB672" i="6"/>
  <c r="AB673" i="6"/>
  <c r="AB674" i="6"/>
  <c r="AB675" i="6"/>
  <c r="AB676" i="6"/>
  <c r="AB677" i="6"/>
  <c r="AB678" i="6"/>
  <c r="AB679" i="6"/>
  <c r="AB680" i="6"/>
  <c r="AB681" i="6"/>
  <c r="AB682" i="6"/>
  <c r="AB683" i="6"/>
  <c r="AB684" i="6"/>
  <c r="AB685" i="6"/>
  <c r="AD685" i="6" s="1"/>
  <c r="AE685" i="6" s="1"/>
  <c r="AB686" i="6"/>
  <c r="AD686" i="6" s="1"/>
  <c r="AE686" i="6" s="1"/>
  <c r="K682" i="6"/>
  <c r="K683" i="6"/>
  <c r="K684" i="6"/>
  <c r="R682" i="6"/>
  <c r="R683" i="6"/>
  <c r="R684" i="6"/>
  <c r="Z11" i="6"/>
  <c r="Z12" i="6"/>
  <c r="Z13" i="6"/>
  <c r="Z14" i="6"/>
  <c r="Z15" i="6"/>
  <c r="Z16" i="6"/>
  <c r="Z17" i="6"/>
  <c r="Z18" i="6"/>
  <c r="Z19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Z125" i="6"/>
  <c r="Z126" i="6"/>
  <c r="Z127" i="6"/>
  <c r="Z128" i="6"/>
  <c r="Z129" i="6"/>
  <c r="Z130" i="6"/>
  <c r="Z131" i="6"/>
  <c r="Z132" i="6"/>
  <c r="Z133" i="6"/>
  <c r="Z134" i="6"/>
  <c r="Z135" i="6"/>
  <c r="Z136" i="6"/>
  <c r="Z137" i="6"/>
  <c r="Z138" i="6"/>
  <c r="Z139" i="6"/>
  <c r="Z140" i="6"/>
  <c r="Z141" i="6"/>
  <c r="Z142" i="6"/>
  <c r="Z143" i="6"/>
  <c r="Z144" i="6"/>
  <c r="Z145" i="6"/>
  <c r="Z146" i="6"/>
  <c r="Z147" i="6"/>
  <c r="Z148" i="6"/>
  <c r="Z149" i="6"/>
  <c r="Z150" i="6"/>
  <c r="Z151" i="6"/>
  <c r="Z152" i="6"/>
  <c r="Z153" i="6"/>
  <c r="Z154" i="6"/>
  <c r="Z155" i="6"/>
  <c r="Z156" i="6"/>
  <c r="Z157" i="6"/>
  <c r="Z158" i="6"/>
  <c r="Z159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0" i="6"/>
  <c r="Z201" i="6"/>
  <c r="Z202" i="6"/>
  <c r="Z203" i="6"/>
  <c r="Z204" i="6"/>
  <c r="Z205" i="6"/>
  <c r="Z206" i="6"/>
  <c r="Z207" i="6"/>
  <c r="Z208" i="6"/>
  <c r="Z209" i="6"/>
  <c r="Z210" i="6"/>
  <c r="Z211" i="6"/>
  <c r="Z212" i="6"/>
  <c r="Z213" i="6"/>
  <c r="Z214" i="6"/>
  <c r="Z215" i="6"/>
  <c r="Z216" i="6"/>
  <c r="Z217" i="6"/>
  <c r="Z218" i="6"/>
  <c r="Z219" i="6"/>
  <c r="Z220" i="6"/>
  <c r="Z221" i="6"/>
  <c r="Z222" i="6"/>
  <c r="Z223" i="6"/>
  <c r="Z224" i="6"/>
  <c r="Z225" i="6"/>
  <c r="Z226" i="6"/>
  <c r="Z227" i="6"/>
  <c r="Z228" i="6"/>
  <c r="Z229" i="6"/>
  <c r="Z230" i="6"/>
  <c r="Z231" i="6"/>
  <c r="Z232" i="6"/>
  <c r="Z233" i="6"/>
  <c r="Z234" i="6"/>
  <c r="Z235" i="6"/>
  <c r="Z236" i="6"/>
  <c r="Z237" i="6"/>
  <c r="Z238" i="6"/>
  <c r="Z239" i="6"/>
  <c r="Z240" i="6"/>
  <c r="Z241" i="6"/>
  <c r="Z242" i="6"/>
  <c r="Z243" i="6"/>
  <c r="Z244" i="6"/>
  <c r="Z245" i="6"/>
  <c r="Z246" i="6"/>
  <c r="Z247" i="6"/>
  <c r="Z248" i="6"/>
  <c r="Z249" i="6"/>
  <c r="Z250" i="6"/>
  <c r="Z251" i="6"/>
  <c r="Z252" i="6"/>
  <c r="Z253" i="6"/>
  <c r="Z254" i="6"/>
  <c r="Z255" i="6"/>
  <c r="Z256" i="6"/>
  <c r="Z257" i="6"/>
  <c r="Z258" i="6"/>
  <c r="Z259" i="6"/>
  <c r="Z260" i="6"/>
  <c r="Z261" i="6"/>
  <c r="Z262" i="6"/>
  <c r="Z263" i="6"/>
  <c r="Z264" i="6"/>
  <c r="Z265" i="6"/>
  <c r="Z266" i="6"/>
  <c r="Z267" i="6"/>
  <c r="Z268" i="6"/>
  <c r="Z269" i="6"/>
  <c r="Z270" i="6"/>
  <c r="Z271" i="6"/>
  <c r="Z272" i="6"/>
  <c r="Z273" i="6"/>
  <c r="Z274" i="6"/>
  <c r="Z275" i="6"/>
  <c r="Z276" i="6"/>
  <c r="Z277" i="6"/>
  <c r="Z278" i="6"/>
  <c r="Z279" i="6"/>
  <c r="Z280" i="6"/>
  <c r="Z281" i="6"/>
  <c r="Z282" i="6"/>
  <c r="Z283" i="6"/>
  <c r="Z284" i="6"/>
  <c r="Z285" i="6"/>
  <c r="Z286" i="6"/>
  <c r="Z287" i="6"/>
  <c r="Z288" i="6"/>
  <c r="Z289" i="6"/>
  <c r="Z290" i="6"/>
  <c r="Z291" i="6"/>
  <c r="Z292" i="6"/>
  <c r="Z293" i="6"/>
  <c r="Z294" i="6"/>
  <c r="Z295" i="6"/>
  <c r="Z296" i="6"/>
  <c r="Z297" i="6"/>
  <c r="Z298" i="6"/>
  <c r="Z299" i="6"/>
  <c r="Z300" i="6"/>
  <c r="Z301" i="6"/>
  <c r="Z302" i="6"/>
  <c r="Z303" i="6"/>
  <c r="Z304" i="6"/>
  <c r="Z305" i="6"/>
  <c r="Z306" i="6"/>
  <c r="Z307" i="6"/>
  <c r="Z308" i="6"/>
  <c r="Z309" i="6"/>
  <c r="Z310" i="6"/>
  <c r="Z311" i="6"/>
  <c r="Z312" i="6"/>
  <c r="Z313" i="6"/>
  <c r="Z314" i="6"/>
  <c r="Z315" i="6"/>
  <c r="Z316" i="6"/>
  <c r="Z317" i="6"/>
  <c r="Z318" i="6"/>
  <c r="Z319" i="6"/>
  <c r="Z320" i="6"/>
  <c r="Z321" i="6"/>
  <c r="Z322" i="6"/>
  <c r="Z323" i="6"/>
  <c r="Z324" i="6"/>
  <c r="Z325" i="6"/>
  <c r="Z326" i="6"/>
  <c r="Z327" i="6"/>
  <c r="Z328" i="6"/>
  <c r="Z329" i="6"/>
  <c r="Z330" i="6"/>
  <c r="Z331" i="6"/>
  <c r="Z332" i="6"/>
  <c r="Z333" i="6"/>
  <c r="Z334" i="6"/>
  <c r="Z335" i="6"/>
  <c r="Z336" i="6"/>
  <c r="Z337" i="6"/>
  <c r="Z338" i="6"/>
  <c r="Z339" i="6"/>
  <c r="Z340" i="6"/>
  <c r="Z341" i="6"/>
  <c r="Z342" i="6"/>
  <c r="Z343" i="6"/>
  <c r="Z344" i="6"/>
  <c r="Z345" i="6"/>
  <c r="Z346" i="6"/>
  <c r="Z347" i="6"/>
  <c r="Z348" i="6"/>
  <c r="Z349" i="6"/>
  <c r="Z350" i="6"/>
  <c r="Z351" i="6"/>
  <c r="Z352" i="6"/>
  <c r="Z353" i="6"/>
  <c r="Z354" i="6"/>
  <c r="Z355" i="6"/>
  <c r="Z356" i="6"/>
  <c r="Z357" i="6"/>
  <c r="Z358" i="6"/>
  <c r="Z359" i="6"/>
  <c r="Z360" i="6"/>
  <c r="Z361" i="6"/>
  <c r="Z362" i="6"/>
  <c r="Z363" i="6"/>
  <c r="Z364" i="6"/>
  <c r="Z365" i="6"/>
  <c r="Z366" i="6"/>
  <c r="Z367" i="6"/>
  <c r="Z368" i="6"/>
  <c r="Z369" i="6"/>
  <c r="Z370" i="6"/>
  <c r="Z371" i="6"/>
  <c r="Z372" i="6"/>
  <c r="Z373" i="6"/>
  <c r="Z374" i="6"/>
  <c r="Z375" i="6"/>
  <c r="Z376" i="6"/>
  <c r="Z377" i="6"/>
  <c r="Z378" i="6"/>
  <c r="Z379" i="6"/>
  <c r="Z380" i="6"/>
  <c r="Z381" i="6"/>
  <c r="Z382" i="6"/>
  <c r="Z383" i="6"/>
  <c r="Z384" i="6"/>
  <c r="Z385" i="6"/>
  <c r="Z386" i="6"/>
  <c r="Z387" i="6"/>
  <c r="Z388" i="6"/>
  <c r="Z389" i="6"/>
  <c r="Z390" i="6"/>
  <c r="Z391" i="6"/>
  <c r="Z392" i="6"/>
  <c r="Z393" i="6"/>
  <c r="Z394" i="6"/>
  <c r="Z395" i="6"/>
  <c r="Z396" i="6"/>
  <c r="Z397" i="6"/>
  <c r="Z398" i="6"/>
  <c r="Z399" i="6"/>
  <c r="Z400" i="6"/>
  <c r="Z401" i="6"/>
  <c r="Z402" i="6"/>
  <c r="Z403" i="6"/>
  <c r="Z404" i="6"/>
  <c r="Z405" i="6"/>
  <c r="Z406" i="6"/>
  <c r="Z407" i="6"/>
  <c r="Z408" i="6"/>
  <c r="Z409" i="6"/>
  <c r="Z410" i="6"/>
  <c r="Z411" i="6"/>
  <c r="Z412" i="6"/>
  <c r="Z413" i="6"/>
  <c r="Z414" i="6"/>
  <c r="Z415" i="6"/>
  <c r="Z416" i="6"/>
  <c r="Z417" i="6"/>
  <c r="Z418" i="6"/>
  <c r="Z419" i="6"/>
  <c r="Z420" i="6"/>
  <c r="Z421" i="6"/>
  <c r="Z422" i="6"/>
  <c r="Z423" i="6"/>
  <c r="Z424" i="6"/>
  <c r="Z425" i="6"/>
  <c r="Z426" i="6"/>
  <c r="Z427" i="6"/>
  <c r="Z428" i="6"/>
  <c r="Z429" i="6"/>
  <c r="Z430" i="6"/>
  <c r="Z431" i="6"/>
  <c r="Z432" i="6"/>
  <c r="Z433" i="6"/>
  <c r="Z434" i="6"/>
  <c r="Z435" i="6"/>
  <c r="Z436" i="6"/>
  <c r="Z437" i="6"/>
  <c r="Z438" i="6"/>
  <c r="Z439" i="6"/>
  <c r="Z440" i="6"/>
  <c r="Z441" i="6"/>
  <c r="Z442" i="6"/>
  <c r="Z443" i="6"/>
  <c r="Z444" i="6"/>
  <c r="Z445" i="6"/>
  <c r="Z446" i="6"/>
  <c r="Z447" i="6"/>
  <c r="Z448" i="6"/>
  <c r="Z449" i="6"/>
  <c r="Z450" i="6"/>
  <c r="Z451" i="6"/>
  <c r="Z452" i="6"/>
  <c r="Z453" i="6"/>
  <c r="Z454" i="6"/>
  <c r="Z455" i="6"/>
  <c r="Z456" i="6"/>
  <c r="Z457" i="6"/>
  <c r="Z458" i="6"/>
  <c r="Z459" i="6"/>
  <c r="Z460" i="6"/>
  <c r="Z461" i="6"/>
  <c r="Z462" i="6"/>
  <c r="Z463" i="6"/>
  <c r="Z464" i="6"/>
  <c r="Z465" i="6"/>
  <c r="Z466" i="6"/>
  <c r="Z467" i="6"/>
  <c r="Z468" i="6"/>
  <c r="Z469" i="6"/>
  <c r="Z470" i="6"/>
  <c r="Z471" i="6"/>
  <c r="Z472" i="6"/>
  <c r="Z473" i="6"/>
  <c r="Z474" i="6"/>
  <c r="Z475" i="6"/>
  <c r="Z476" i="6"/>
  <c r="Z477" i="6"/>
  <c r="Z478" i="6"/>
  <c r="Z479" i="6"/>
  <c r="Z480" i="6"/>
  <c r="Z481" i="6"/>
  <c r="Z482" i="6"/>
  <c r="Z483" i="6"/>
  <c r="Z484" i="6"/>
  <c r="Z485" i="6"/>
  <c r="Z486" i="6"/>
  <c r="Z487" i="6"/>
  <c r="Z488" i="6"/>
  <c r="Z489" i="6"/>
  <c r="Z490" i="6"/>
  <c r="Z491" i="6"/>
  <c r="Z492" i="6"/>
  <c r="Z493" i="6"/>
  <c r="Z494" i="6"/>
  <c r="Z495" i="6"/>
  <c r="Z496" i="6"/>
  <c r="Z497" i="6"/>
  <c r="Z498" i="6"/>
  <c r="Z499" i="6"/>
  <c r="Z500" i="6"/>
  <c r="Z501" i="6"/>
  <c r="Z502" i="6"/>
  <c r="Z503" i="6"/>
  <c r="Z504" i="6"/>
  <c r="Z505" i="6"/>
  <c r="Z506" i="6"/>
  <c r="Z507" i="6"/>
  <c r="Z508" i="6"/>
  <c r="Z509" i="6"/>
  <c r="Z510" i="6"/>
  <c r="Z511" i="6"/>
  <c r="Z512" i="6"/>
  <c r="Z513" i="6"/>
  <c r="Z514" i="6"/>
  <c r="Z515" i="6"/>
  <c r="Z516" i="6"/>
  <c r="Z517" i="6"/>
  <c r="Z518" i="6"/>
  <c r="Z519" i="6"/>
  <c r="Z520" i="6"/>
  <c r="Z521" i="6"/>
  <c r="Z522" i="6"/>
  <c r="Z523" i="6"/>
  <c r="Z524" i="6"/>
  <c r="Z525" i="6"/>
  <c r="Z526" i="6"/>
  <c r="Z527" i="6"/>
  <c r="Z528" i="6"/>
  <c r="Z529" i="6"/>
  <c r="Z530" i="6"/>
  <c r="Z531" i="6"/>
  <c r="Z532" i="6"/>
  <c r="Z533" i="6"/>
  <c r="Z534" i="6"/>
  <c r="Z535" i="6"/>
  <c r="Z536" i="6"/>
  <c r="Z537" i="6"/>
  <c r="Z538" i="6"/>
  <c r="Z539" i="6"/>
  <c r="Z540" i="6"/>
  <c r="Z541" i="6"/>
  <c r="Z542" i="6"/>
  <c r="Z543" i="6"/>
  <c r="Z544" i="6"/>
  <c r="Z545" i="6"/>
  <c r="Z546" i="6"/>
  <c r="Z547" i="6"/>
  <c r="Z548" i="6"/>
  <c r="Z549" i="6"/>
  <c r="Z550" i="6"/>
  <c r="Z551" i="6"/>
  <c r="Z552" i="6"/>
  <c r="Z553" i="6"/>
  <c r="Z554" i="6"/>
  <c r="Z555" i="6"/>
  <c r="Z556" i="6"/>
  <c r="Z557" i="6"/>
  <c r="Z558" i="6"/>
  <c r="Z559" i="6"/>
  <c r="Z560" i="6"/>
  <c r="Z561" i="6"/>
  <c r="Z562" i="6"/>
  <c r="Z563" i="6"/>
  <c r="Z564" i="6"/>
  <c r="Z565" i="6"/>
  <c r="Z566" i="6"/>
  <c r="Z567" i="6"/>
  <c r="Z568" i="6"/>
  <c r="Z569" i="6"/>
  <c r="Z570" i="6"/>
  <c r="Z571" i="6"/>
  <c r="Z572" i="6"/>
  <c r="Z573" i="6"/>
  <c r="Z574" i="6"/>
  <c r="Z575" i="6"/>
  <c r="Z576" i="6"/>
  <c r="Z577" i="6"/>
  <c r="Z578" i="6"/>
  <c r="Z579" i="6"/>
  <c r="Z580" i="6"/>
  <c r="Z581" i="6"/>
  <c r="Z582" i="6"/>
  <c r="Z583" i="6"/>
  <c r="Z584" i="6"/>
  <c r="Z585" i="6"/>
  <c r="Z586" i="6"/>
  <c r="Z587" i="6"/>
  <c r="Z588" i="6"/>
  <c r="Z589" i="6"/>
  <c r="Z590" i="6"/>
  <c r="Z591" i="6"/>
  <c r="Z592" i="6"/>
  <c r="Z593" i="6"/>
  <c r="Z594" i="6"/>
  <c r="Z595" i="6"/>
  <c r="Z596" i="6"/>
  <c r="Z597" i="6"/>
  <c r="Z598" i="6"/>
  <c r="Z599" i="6"/>
  <c r="Z600" i="6"/>
  <c r="Z601" i="6"/>
  <c r="Z602" i="6"/>
  <c r="Z603" i="6"/>
  <c r="Z604" i="6"/>
  <c r="Z605" i="6"/>
  <c r="Z606" i="6"/>
  <c r="Z607" i="6"/>
  <c r="Z608" i="6"/>
  <c r="Z609" i="6"/>
  <c r="Z610" i="6"/>
  <c r="Z611" i="6"/>
  <c r="Z612" i="6"/>
  <c r="Z613" i="6"/>
  <c r="Z614" i="6"/>
  <c r="Z615" i="6"/>
  <c r="Z616" i="6"/>
  <c r="Z617" i="6"/>
  <c r="Z618" i="6"/>
  <c r="Z619" i="6"/>
  <c r="Z620" i="6"/>
  <c r="Z621" i="6"/>
  <c r="Z622" i="6"/>
  <c r="Z623" i="6"/>
  <c r="Z624" i="6"/>
  <c r="Z625" i="6"/>
  <c r="Z626" i="6"/>
  <c r="Z627" i="6"/>
  <c r="Z628" i="6"/>
  <c r="Z629" i="6"/>
  <c r="Z630" i="6"/>
  <c r="Z631" i="6"/>
  <c r="Z632" i="6"/>
  <c r="Z633" i="6"/>
  <c r="Z634" i="6"/>
  <c r="Z635" i="6"/>
  <c r="Z636" i="6"/>
  <c r="Z637" i="6"/>
  <c r="Z638" i="6"/>
  <c r="Z639" i="6"/>
  <c r="Z640" i="6"/>
  <c r="Z641" i="6"/>
  <c r="Z642" i="6"/>
  <c r="Z643" i="6"/>
  <c r="Z644" i="6"/>
  <c r="Z645" i="6"/>
  <c r="Z646" i="6"/>
  <c r="Z647" i="6"/>
  <c r="Z648" i="6"/>
  <c r="Z649" i="6"/>
  <c r="Z650" i="6"/>
  <c r="Z651" i="6"/>
  <c r="Z652" i="6"/>
  <c r="Z653" i="6"/>
  <c r="Z654" i="6"/>
  <c r="Z655" i="6"/>
  <c r="Z656" i="6"/>
  <c r="Z657" i="6"/>
  <c r="Z658" i="6"/>
  <c r="Z659" i="6"/>
  <c r="Z660" i="6"/>
  <c r="Z661" i="6"/>
  <c r="Z662" i="6"/>
  <c r="Z663" i="6"/>
  <c r="Z664" i="6"/>
  <c r="Z665" i="6"/>
  <c r="Z666" i="6"/>
  <c r="Z667" i="6"/>
  <c r="Z668" i="6"/>
  <c r="Z669" i="6"/>
  <c r="Z670" i="6"/>
  <c r="Z671" i="6"/>
  <c r="Z672" i="6"/>
  <c r="Z673" i="6"/>
  <c r="Z674" i="6"/>
  <c r="Z675" i="6"/>
  <c r="Z676" i="6"/>
  <c r="Z677" i="6"/>
  <c r="Z678" i="6"/>
  <c r="Z679" i="6"/>
  <c r="Z680" i="6"/>
  <c r="Z681" i="6"/>
  <c r="Z682" i="6"/>
  <c r="Z683" i="6"/>
  <c r="Z684" i="6"/>
  <c r="K679" i="6"/>
  <c r="K680" i="6"/>
  <c r="K681" i="6"/>
  <c r="R679" i="6"/>
  <c r="R680" i="6"/>
  <c r="R681" i="6"/>
  <c r="R676" i="6"/>
  <c r="R677" i="6"/>
  <c r="R678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R674" i="6"/>
  <c r="R675" i="6"/>
  <c r="AD697" i="6" l="1"/>
  <c r="AF697" i="6" s="1"/>
  <c r="AH697" i="6" s="1"/>
  <c r="AD11" i="6"/>
  <c r="AE11" i="6" s="1"/>
  <c r="AD698" i="6"/>
  <c r="AF698" i="6" s="1"/>
  <c r="AI698" i="6" s="1"/>
  <c r="AD699" i="6"/>
  <c r="AF699" i="6" s="1"/>
  <c r="AH699" i="6" s="1"/>
  <c r="AD695" i="6"/>
  <c r="AF695" i="6" s="1"/>
  <c r="AH695" i="6" s="1"/>
  <c r="AD696" i="6"/>
  <c r="AE696" i="6" s="1"/>
  <c r="AH698" i="6"/>
  <c r="AD692" i="6"/>
  <c r="AF692" i="6" s="1"/>
  <c r="AD693" i="6"/>
  <c r="AF693" i="6" s="1"/>
  <c r="AH693" i="6" s="1"/>
  <c r="AD694" i="6"/>
  <c r="AF694" i="6" s="1"/>
  <c r="AH694" i="6" s="1"/>
  <c r="L2" i="6"/>
  <c r="AD691" i="6"/>
  <c r="AE691" i="6" s="1"/>
  <c r="AD688" i="6"/>
  <c r="AE688" i="6" s="1"/>
  <c r="AD690" i="6"/>
  <c r="AD689" i="6"/>
  <c r="AE689" i="6" s="1"/>
  <c r="AD677" i="6"/>
  <c r="AE677" i="6" s="1"/>
  <c r="AD661" i="6"/>
  <c r="AE661" i="6" s="1"/>
  <c r="AD645" i="6"/>
  <c r="AE645" i="6" s="1"/>
  <c r="AD629" i="6"/>
  <c r="AD613" i="6"/>
  <c r="AE613" i="6" s="1"/>
  <c r="AF685" i="6"/>
  <c r="AF686" i="6"/>
  <c r="AI686" i="6" s="1"/>
  <c r="AD138" i="6"/>
  <c r="AD74" i="6"/>
  <c r="AD687" i="6"/>
  <c r="AD599" i="6"/>
  <c r="AD584" i="6"/>
  <c r="AD520" i="6"/>
  <c r="AD456" i="6"/>
  <c r="AD392" i="6"/>
  <c r="AD682" i="6"/>
  <c r="AD678" i="6"/>
  <c r="AD674" i="6"/>
  <c r="AD670" i="6"/>
  <c r="AD666" i="6"/>
  <c r="AD662" i="6"/>
  <c r="AD658" i="6"/>
  <c r="AD654" i="6"/>
  <c r="AD650" i="6"/>
  <c r="AD646" i="6"/>
  <c r="AD642" i="6"/>
  <c r="AD638" i="6"/>
  <c r="AD634" i="6"/>
  <c r="AD630" i="6"/>
  <c r="AD626" i="6"/>
  <c r="AD622" i="6"/>
  <c r="AD618" i="6"/>
  <c r="AD614" i="6"/>
  <c r="AD610" i="6"/>
  <c r="AD606" i="6"/>
  <c r="AD602" i="6"/>
  <c r="AD598" i="6"/>
  <c r="AD594" i="6"/>
  <c r="AD590" i="6"/>
  <c r="AD586" i="6"/>
  <c r="AD582" i="6"/>
  <c r="AD578" i="6"/>
  <c r="AD574" i="6"/>
  <c r="AD570" i="6"/>
  <c r="AD566" i="6"/>
  <c r="AD562" i="6"/>
  <c r="AD558" i="6"/>
  <c r="AD554" i="6"/>
  <c r="AD550" i="6"/>
  <c r="AD546" i="6"/>
  <c r="AD542" i="6"/>
  <c r="AD538" i="6"/>
  <c r="AD534" i="6"/>
  <c r="AD530" i="6"/>
  <c r="AD526" i="6"/>
  <c r="AD522" i="6"/>
  <c r="AD518" i="6"/>
  <c r="AD514" i="6"/>
  <c r="AD510" i="6"/>
  <c r="AD506" i="6"/>
  <c r="AD502" i="6"/>
  <c r="AD498" i="6"/>
  <c r="AD494" i="6"/>
  <c r="AD490" i="6"/>
  <c r="AD486" i="6"/>
  <c r="AD482" i="6"/>
  <c r="AD478" i="6"/>
  <c r="AD474" i="6"/>
  <c r="AD470" i="6"/>
  <c r="AD466" i="6"/>
  <c r="AD462" i="6"/>
  <c r="AD458" i="6"/>
  <c r="AD454" i="6"/>
  <c r="AD450" i="6"/>
  <c r="AD446" i="6"/>
  <c r="AD442" i="6"/>
  <c r="AD438" i="6"/>
  <c r="AD434" i="6"/>
  <c r="AD430" i="6"/>
  <c r="AD426" i="6"/>
  <c r="AD422" i="6"/>
  <c r="AD418" i="6"/>
  <c r="AD414" i="6"/>
  <c r="AD410" i="6"/>
  <c r="AD406" i="6"/>
  <c r="AD402" i="6"/>
  <c r="AD398" i="6"/>
  <c r="AD394" i="6"/>
  <c r="AD390" i="6"/>
  <c r="AD386" i="6"/>
  <c r="AD382" i="6"/>
  <c r="AD378" i="6"/>
  <c r="AD374" i="6"/>
  <c r="AD370" i="6"/>
  <c r="AD366" i="6"/>
  <c r="AD362" i="6"/>
  <c r="AD358" i="6"/>
  <c r="AD354" i="6"/>
  <c r="AD350" i="6"/>
  <c r="AD346" i="6"/>
  <c r="AD342" i="6"/>
  <c r="AD338" i="6"/>
  <c r="AD334" i="6"/>
  <c r="AD330" i="6"/>
  <c r="AD326" i="6"/>
  <c r="AD322" i="6"/>
  <c r="AD318" i="6"/>
  <c r="AD314" i="6"/>
  <c r="AD310" i="6"/>
  <c r="AD306" i="6"/>
  <c r="AD302" i="6"/>
  <c r="AD298" i="6"/>
  <c r="AD294" i="6"/>
  <c r="AD290" i="6"/>
  <c r="AD286" i="6"/>
  <c r="AD282" i="6"/>
  <c r="AD278" i="6"/>
  <c r="AD274" i="6"/>
  <c r="AD270" i="6"/>
  <c r="AD266" i="6"/>
  <c r="AD262" i="6"/>
  <c r="AD258" i="6"/>
  <c r="AD254" i="6"/>
  <c r="AD250" i="6"/>
  <c r="AD246" i="6"/>
  <c r="AD58" i="6"/>
  <c r="AD42" i="6"/>
  <c r="AD26" i="6"/>
  <c r="AD242" i="6"/>
  <c r="AD238" i="6"/>
  <c r="AD234" i="6"/>
  <c r="AD230" i="6"/>
  <c r="AD226" i="6"/>
  <c r="AD222" i="6"/>
  <c r="AD218" i="6"/>
  <c r="AD214" i="6"/>
  <c r="AD210" i="6"/>
  <c r="AD206" i="6"/>
  <c r="AD202" i="6"/>
  <c r="AD198" i="6"/>
  <c r="AD194" i="6"/>
  <c r="AD190" i="6"/>
  <c r="AD186" i="6"/>
  <c r="AD182" i="6"/>
  <c r="AD178" i="6"/>
  <c r="AD170" i="6"/>
  <c r="AD154" i="6"/>
  <c r="AD122" i="6"/>
  <c r="AD106" i="6"/>
  <c r="AD90" i="6"/>
  <c r="AD681" i="6"/>
  <c r="AD673" i="6"/>
  <c r="AD669" i="6"/>
  <c r="AD665" i="6"/>
  <c r="AD657" i="6"/>
  <c r="AD653" i="6"/>
  <c r="AD649" i="6"/>
  <c r="AD641" i="6"/>
  <c r="AD637" i="6"/>
  <c r="AD633" i="6"/>
  <c r="AD625" i="6"/>
  <c r="AD621" i="6"/>
  <c r="AD617" i="6"/>
  <c r="AD609" i="6"/>
  <c r="AD605" i="6"/>
  <c r="AD568" i="6"/>
  <c r="AD552" i="6"/>
  <c r="AD536" i="6"/>
  <c r="AD504" i="6"/>
  <c r="AD488" i="6"/>
  <c r="AD472" i="6"/>
  <c r="AD440" i="6"/>
  <c r="AD424" i="6"/>
  <c r="AD408" i="6"/>
  <c r="AD376" i="6"/>
  <c r="AD360" i="6"/>
  <c r="AD601" i="6"/>
  <c r="AD597" i="6"/>
  <c r="AD593" i="6"/>
  <c r="AD589" i="6"/>
  <c r="AD585" i="6"/>
  <c r="AD581" i="6"/>
  <c r="AD577" i="6"/>
  <c r="AD573" i="6"/>
  <c r="AD569" i="6"/>
  <c r="AD565" i="6"/>
  <c r="AD561" i="6"/>
  <c r="AD557" i="6"/>
  <c r="AD553" i="6"/>
  <c r="AD549" i="6"/>
  <c r="AD545" i="6"/>
  <c r="AD541" i="6"/>
  <c r="AD537" i="6"/>
  <c r="AD533" i="6"/>
  <c r="AD529" i="6"/>
  <c r="AD525" i="6"/>
  <c r="AD521" i="6"/>
  <c r="AD517" i="6"/>
  <c r="AD513" i="6"/>
  <c r="AD509" i="6"/>
  <c r="AD505" i="6"/>
  <c r="AD501" i="6"/>
  <c r="AD497" i="6"/>
  <c r="AD493" i="6"/>
  <c r="AD489" i="6"/>
  <c r="AD485" i="6"/>
  <c r="AD481" i="6"/>
  <c r="AD477" i="6"/>
  <c r="AD473" i="6"/>
  <c r="AD469" i="6"/>
  <c r="AD465" i="6"/>
  <c r="AD461" i="6"/>
  <c r="AD457" i="6"/>
  <c r="AD453" i="6"/>
  <c r="AD449" i="6"/>
  <c r="AD445" i="6"/>
  <c r="AD441" i="6"/>
  <c r="AD437" i="6"/>
  <c r="AD433" i="6"/>
  <c r="AD429" i="6"/>
  <c r="AD425" i="6"/>
  <c r="AD421" i="6"/>
  <c r="AD417" i="6"/>
  <c r="AD413" i="6"/>
  <c r="AD409" i="6"/>
  <c r="AD405" i="6"/>
  <c r="AD401" i="6"/>
  <c r="AD397" i="6"/>
  <c r="AD393" i="6"/>
  <c r="AD389" i="6"/>
  <c r="AD385" i="6"/>
  <c r="AD381" i="6"/>
  <c r="AD377" i="6"/>
  <c r="AD373" i="6"/>
  <c r="AD369" i="6"/>
  <c r="AD365" i="6"/>
  <c r="AD361" i="6"/>
  <c r="AD357" i="6"/>
  <c r="AD353" i="6"/>
  <c r="AD349" i="6"/>
  <c r="AD345" i="6"/>
  <c r="AD341" i="6"/>
  <c r="AD337" i="6"/>
  <c r="AD333" i="6"/>
  <c r="AD329" i="6"/>
  <c r="AD325" i="6"/>
  <c r="AD321" i="6"/>
  <c r="AD317" i="6"/>
  <c r="AD313" i="6"/>
  <c r="AD309" i="6"/>
  <c r="AD305" i="6"/>
  <c r="AD301" i="6"/>
  <c r="AD297" i="6"/>
  <c r="AD293" i="6"/>
  <c r="AD289" i="6"/>
  <c r="AD285" i="6"/>
  <c r="AD281" i="6"/>
  <c r="AD277" i="6"/>
  <c r="AD273" i="6"/>
  <c r="AD269" i="6"/>
  <c r="AD265" i="6"/>
  <c r="AD261" i="6"/>
  <c r="AD257" i="6"/>
  <c r="AD253" i="6"/>
  <c r="AD249" i="6"/>
  <c r="AD245" i="6"/>
  <c r="AD241" i="6"/>
  <c r="AD237" i="6"/>
  <c r="AD233" i="6"/>
  <c r="AD229" i="6"/>
  <c r="AD225" i="6"/>
  <c r="AD221" i="6"/>
  <c r="AD217" i="6"/>
  <c r="AD213" i="6"/>
  <c r="AD209" i="6"/>
  <c r="AD205" i="6"/>
  <c r="AD201" i="6"/>
  <c r="AD197" i="6"/>
  <c r="AD193" i="6"/>
  <c r="AD189" i="6"/>
  <c r="AD185" i="6"/>
  <c r="AD181" i="6"/>
  <c r="AD177" i="6"/>
  <c r="AD173" i="6"/>
  <c r="AD169" i="6"/>
  <c r="AD165" i="6"/>
  <c r="AD161" i="6"/>
  <c r="AD157" i="6"/>
  <c r="AD153" i="6"/>
  <c r="AD149" i="6"/>
  <c r="AD145" i="6"/>
  <c r="AD141" i="6"/>
  <c r="AD137" i="6"/>
  <c r="AD133" i="6"/>
  <c r="AD129" i="6"/>
  <c r="AD125" i="6"/>
  <c r="AD121" i="6"/>
  <c r="AD117" i="6"/>
  <c r="AD113" i="6"/>
  <c r="AD109" i="6"/>
  <c r="AD105" i="6"/>
  <c r="AD101" i="6"/>
  <c r="AD97" i="6"/>
  <c r="AD93" i="6"/>
  <c r="AD89" i="6"/>
  <c r="AD85" i="6"/>
  <c r="AD81" i="6"/>
  <c r="AD77" i="6"/>
  <c r="AD73" i="6"/>
  <c r="AD69" i="6"/>
  <c r="AD65" i="6"/>
  <c r="AD61" i="6"/>
  <c r="AD57" i="6"/>
  <c r="AD53" i="6"/>
  <c r="AD49" i="6"/>
  <c r="AD45" i="6"/>
  <c r="AD41" i="6"/>
  <c r="AD37" i="6"/>
  <c r="AD33" i="6"/>
  <c r="AD29" i="6"/>
  <c r="AD25" i="6"/>
  <c r="AD21" i="6"/>
  <c r="AD17" i="6"/>
  <c r="AD13" i="6"/>
  <c r="AD684" i="6"/>
  <c r="AD680" i="6"/>
  <c r="AD676" i="6"/>
  <c r="AD672" i="6"/>
  <c r="AD668" i="6"/>
  <c r="AD664" i="6"/>
  <c r="AD660" i="6"/>
  <c r="AD656" i="6"/>
  <c r="AD652" i="6"/>
  <c r="AD648" i="6"/>
  <c r="AD644" i="6"/>
  <c r="AD640" i="6"/>
  <c r="AD636" i="6"/>
  <c r="AD632" i="6"/>
  <c r="AD628" i="6"/>
  <c r="AD624" i="6"/>
  <c r="AD620" i="6"/>
  <c r="AD616" i="6"/>
  <c r="AD612" i="6"/>
  <c r="AD608" i="6"/>
  <c r="AD604" i="6"/>
  <c r="AD600" i="6"/>
  <c r="AD596" i="6"/>
  <c r="AD592" i="6"/>
  <c r="AD588" i="6"/>
  <c r="AD580" i="6"/>
  <c r="AD576" i="6"/>
  <c r="AD572" i="6"/>
  <c r="AD564" i="6"/>
  <c r="AD560" i="6"/>
  <c r="AD556" i="6"/>
  <c r="AD548" i="6"/>
  <c r="AD544" i="6"/>
  <c r="AD540" i="6"/>
  <c r="AD532" i="6"/>
  <c r="AD528" i="6"/>
  <c r="AD524" i="6"/>
  <c r="AD516" i="6"/>
  <c r="AD512" i="6"/>
  <c r="AD508" i="6"/>
  <c r="AD500" i="6"/>
  <c r="AD496" i="6"/>
  <c r="AD492" i="6"/>
  <c r="AD484" i="6"/>
  <c r="AD480" i="6"/>
  <c r="AD476" i="6"/>
  <c r="AD468" i="6"/>
  <c r="AD464" i="6"/>
  <c r="AD460" i="6"/>
  <c r="AD452" i="6"/>
  <c r="AD448" i="6"/>
  <c r="AD444" i="6"/>
  <c r="AD436" i="6"/>
  <c r="AD432" i="6"/>
  <c r="AD428" i="6"/>
  <c r="AD420" i="6"/>
  <c r="AD416" i="6"/>
  <c r="AD412" i="6"/>
  <c r="AD404" i="6"/>
  <c r="AD400" i="6"/>
  <c r="AD396" i="6"/>
  <c r="AD388" i="6"/>
  <c r="AD384" i="6"/>
  <c r="AD380" i="6"/>
  <c r="AD372" i="6"/>
  <c r="AD368" i="6"/>
  <c r="AD364" i="6"/>
  <c r="AD356" i="6"/>
  <c r="AD352" i="6"/>
  <c r="AD348" i="6"/>
  <c r="AD344" i="6"/>
  <c r="AD340" i="6"/>
  <c r="AD336" i="6"/>
  <c r="AD332" i="6"/>
  <c r="AD328" i="6"/>
  <c r="AD324" i="6"/>
  <c r="AD320" i="6"/>
  <c r="AD316" i="6"/>
  <c r="AD312" i="6"/>
  <c r="AD308" i="6"/>
  <c r="AD304" i="6"/>
  <c r="AD300" i="6"/>
  <c r="AD296" i="6"/>
  <c r="AD292" i="6"/>
  <c r="AD288" i="6"/>
  <c r="AD284" i="6"/>
  <c r="AD280" i="6"/>
  <c r="AD276" i="6"/>
  <c r="AD272" i="6"/>
  <c r="AD268" i="6"/>
  <c r="AD264" i="6"/>
  <c r="AD260" i="6"/>
  <c r="AD256" i="6"/>
  <c r="AD252" i="6"/>
  <c r="AD248" i="6"/>
  <c r="AD244" i="6"/>
  <c r="AD240" i="6"/>
  <c r="AD236" i="6"/>
  <c r="AD232" i="6"/>
  <c r="AD228" i="6"/>
  <c r="AD224" i="6"/>
  <c r="AD220" i="6"/>
  <c r="AD216" i="6"/>
  <c r="AD212" i="6"/>
  <c r="AD208" i="6"/>
  <c r="AD204" i="6"/>
  <c r="AD200" i="6"/>
  <c r="AD196" i="6"/>
  <c r="AD192" i="6"/>
  <c r="AD188" i="6"/>
  <c r="AD184" i="6"/>
  <c r="AD683" i="6"/>
  <c r="AD679" i="6"/>
  <c r="AD675" i="6"/>
  <c r="AD671" i="6"/>
  <c r="AD667" i="6"/>
  <c r="AD663" i="6"/>
  <c r="AD659" i="6"/>
  <c r="AD655" i="6"/>
  <c r="AD651" i="6"/>
  <c r="AD647" i="6"/>
  <c r="AD643" i="6"/>
  <c r="AD639" i="6"/>
  <c r="AD635" i="6"/>
  <c r="AD631" i="6"/>
  <c r="AD627" i="6"/>
  <c r="AD623" i="6"/>
  <c r="AD619" i="6"/>
  <c r="AD615" i="6"/>
  <c r="AD611" i="6"/>
  <c r="AD607" i="6"/>
  <c r="AD603" i="6"/>
  <c r="AD595" i="6"/>
  <c r="AD591" i="6"/>
  <c r="AD587" i="6"/>
  <c r="AD583" i="6"/>
  <c r="AD579" i="6"/>
  <c r="AD575" i="6"/>
  <c r="AD571" i="6"/>
  <c r="AD567" i="6"/>
  <c r="AD563" i="6"/>
  <c r="AD559" i="6"/>
  <c r="AD555" i="6"/>
  <c r="AD551" i="6"/>
  <c r="AD547" i="6"/>
  <c r="AD543" i="6"/>
  <c r="AD539" i="6"/>
  <c r="AD535" i="6"/>
  <c r="AD531" i="6"/>
  <c r="AD527" i="6"/>
  <c r="AD523" i="6"/>
  <c r="AD519" i="6"/>
  <c r="AD515" i="6"/>
  <c r="AD511" i="6"/>
  <c r="AD507" i="6"/>
  <c r="AD503" i="6"/>
  <c r="AD499" i="6"/>
  <c r="AD495" i="6"/>
  <c r="AD491" i="6"/>
  <c r="AD487" i="6"/>
  <c r="AD483" i="6"/>
  <c r="AD479" i="6"/>
  <c r="AD475" i="6"/>
  <c r="AD471" i="6"/>
  <c r="AD467" i="6"/>
  <c r="AD463" i="6"/>
  <c r="AD459" i="6"/>
  <c r="AD455" i="6"/>
  <c r="AD451" i="6"/>
  <c r="AD447" i="6"/>
  <c r="AD443" i="6"/>
  <c r="AD439" i="6"/>
  <c r="AD435" i="6"/>
  <c r="AD431" i="6"/>
  <c r="AD427" i="6"/>
  <c r="AD423" i="6"/>
  <c r="AD419" i="6"/>
  <c r="AD415" i="6"/>
  <c r="AD411" i="6"/>
  <c r="AD407" i="6"/>
  <c r="AD403" i="6"/>
  <c r="AD399" i="6"/>
  <c r="AD395" i="6"/>
  <c r="AD391" i="6"/>
  <c r="AD387" i="6"/>
  <c r="AD383" i="6"/>
  <c r="AD379" i="6"/>
  <c r="AD375" i="6"/>
  <c r="AD371" i="6"/>
  <c r="AD367" i="6"/>
  <c r="AD363" i="6"/>
  <c r="AD359" i="6"/>
  <c r="AD355" i="6"/>
  <c r="AD351" i="6"/>
  <c r="AD347" i="6"/>
  <c r="AD343" i="6"/>
  <c r="AD339" i="6"/>
  <c r="AD335" i="6"/>
  <c r="AD331" i="6"/>
  <c r="AD327" i="6"/>
  <c r="AD323" i="6"/>
  <c r="AD319" i="6"/>
  <c r="AD315" i="6"/>
  <c r="AD311" i="6"/>
  <c r="AD307" i="6"/>
  <c r="AD303" i="6"/>
  <c r="AD299" i="6"/>
  <c r="AD295" i="6"/>
  <c r="AD291" i="6"/>
  <c r="AD287" i="6"/>
  <c r="AD283" i="6"/>
  <c r="AD279" i="6"/>
  <c r="AD275" i="6"/>
  <c r="AD271" i="6"/>
  <c r="AD267" i="6"/>
  <c r="AD263" i="6"/>
  <c r="AD259" i="6"/>
  <c r="AD255" i="6"/>
  <c r="AD251" i="6"/>
  <c r="AD247" i="6"/>
  <c r="AD243" i="6"/>
  <c r="AD239" i="6"/>
  <c r="AD235" i="6"/>
  <c r="AD231" i="6"/>
  <c r="AD227" i="6"/>
  <c r="AD223" i="6"/>
  <c r="AD219" i="6"/>
  <c r="AD215" i="6"/>
  <c r="AD211" i="6"/>
  <c r="AD207" i="6"/>
  <c r="AD203" i="6"/>
  <c r="AD199" i="6"/>
  <c r="AD195" i="6"/>
  <c r="AD191" i="6"/>
  <c r="AD187" i="6"/>
  <c r="AD183" i="6"/>
  <c r="AD180" i="6"/>
  <c r="AD176" i="6"/>
  <c r="AD172" i="6"/>
  <c r="AD168" i="6"/>
  <c r="AD164" i="6"/>
  <c r="AD160" i="6"/>
  <c r="AD156" i="6"/>
  <c r="AD152" i="6"/>
  <c r="AD148" i="6"/>
  <c r="AD144" i="6"/>
  <c r="AD140" i="6"/>
  <c r="AD136" i="6"/>
  <c r="AD132" i="6"/>
  <c r="AD128" i="6"/>
  <c r="AD124" i="6"/>
  <c r="AD120" i="6"/>
  <c r="AD116" i="6"/>
  <c r="AD112" i="6"/>
  <c r="AD108" i="6"/>
  <c r="AD104" i="6"/>
  <c r="AD100" i="6"/>
  <c r="AD96" i="6"/>
  <c r="AD92" i="6"/>
  <c r="AD88" i="6"/>
  <c r="AD84" i="6"/>
  <c r="AD80" i="6"/>
  <c r="AD76" i="6"/>
  <c r="AD72" i="6"/>
  <c r="AD68" i="6"/>
  <c r="AD64" i="6"/>
  <c r="AD60" i="6"/>
  <c r="AD56" i="6"/>
  <c r="AD52" i="6"/>
  <c r="AD48" i="6"/>
  <c r="AD44" i="6"/>
  <c r="AD40" i="6"/>
  <c r="AD36" i="6"/>
  <c r="AD32" i="6"/>
  <c r="AD28" i="6"/>
  <c r="AD24" i="6"/>
  <c r="AD20" i="6"/>
  <c r="AD16" i="6"/>
  <c r="AD12" i="6"/>
  <c r="AD179" i="6"/>
  <c r="AD175" i="6"/>
  <c r="AD171" i="6"/>
  <c r="AD167" i="6"/>
  <c r="AD163" i="6"/>
  <c r="AD159" i="6"/>
  <c r="AD155" i="6"/>
  <c r="AD151" i="6"/>
  <c r="AD147" i="6"/>
  <c r="AD143" i="6"/>
  <c r="AD139" i="6"/>
  <c r="AD135" i="6"/>
  <c r="AD131" i="6"/>
  <c r="AD127" i="6"/>
  <c r="AD123" i="6"/>
  <c r="AD119" i="6"/>
  <c r="AD115" i="6"/>
  <c r="AD111" i="6"/>
  <c r="AD107" i="6"/>
  <c r="AD103" i="6"/>
  <c r="AD99" i="6"/>
  <c r="AD95" i="6"/>
  <c r="AD91" i="6"/>
  <c r="AD87" i="6"/>
  <c r="AD83" i="6"/>
  <c r="AD79" i="6"/>
  <c r="AD75" i="6"/>
  <c r="AD71" i="6"/>
  <c r="AD67" i="6"/>
  <c r="AD63" i="6"/>
  <c r="AD59" i="6"/>
  <c r="AD55" i="6"/>
  <c r="AD51" i="6"/>
  <c r="AD47" i="6"/>
  <c r="AD43" i="6"/>
  <c r="AD39" i="6"/>
  <c r="AD35" i="6"/>
  <c r="AD31" i="6"/>
  <c r="AD27" i="6"/>
  <c r="AD23" i="6"/>
  <c r="AD19" i="6"/>
  <c r="AD15" i="6"/>
  <c r="AD174" i="6"/>
  <c r="AD166" i="6"/>
  <c r="AD162" i="6"/>
  <c r="AD158" i="6"/>
  <c r="AD150" i="6"/>
  <c r="AD146" i="6"/>
  <c r="AD142" i="6"/>
  <c r="AD134" i="6"/>
  <c r="AD130" i="6"/>
  <c r="AD126" i="6"/>
  <c r="AD118" i="6"/>
  <c r="AD114" i="6"/>
  <c r="AD110" i="6"/>
  <c r="AD102" i="6"/>
  <c r="AD98" i="6"/>
  <c r="AD94" i="6"/>
  <c r="AD86" i="6"/>
  <c r="AD82" i="6"/>
  <c r="AD78" i="6"/>
  <c r="AD70" i="6"/>
  <c r="AD66" i="6"/>
  <c r="AD62" i="6"/>
  <c r="AD54" i="6"/>
  <c r="AD50" i="6"/>
  <c r="AD46" i="6"/>
  <c r="AD38" i="6"/>
  <c r="AD34" i="6"/>
  <c r="AD30" i="6"/>
  <c r="AD22" i="6"/>
  <c r="AD18" i="6"/>
  <c r="AD14" i="6"/>
  <c r="R12" i="12"/>
  <c r="R11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148" i="12"/>
  <c r="R149" i="12"/>
  <c r="R150" i="12"/>
  <c r="R151" i="12"/>
  <c r="R152" i="12"/>
  <c r="R153" i="12"/>
  <c r="R154" i="12"/>
  <c r="R155" i="12"/>
  <c r="R156" i="12"/>
  <c r="R157" i="12"/>
  <c r="R158" i="12"/>
  <c r="R159" i="12"/>
  <c r="R160" i="12"/>
  <c r="R161" i="12"/>
  <c r="R162" i="12"/>
  <c r="R163" i="12"/>
  <c r="R164" i="12"/>
  <c r="R165" i="12"/>
  <c r="R166" i="12"/>
  <c r="R167" i="12"/>
  <c r="R168" i="12"/>
  <c r="R169" i="12"/>
  <c r="R170" i="12"/>
  <c r="R171" i="12"/>
  <c r="R172" i="12"/>
  <c r="R173" i="12"/>
  <c r="R174" i="12"/>
  <c r="R175" i="12"/>
  <c r="R176" i="12"/>
  <c r="R177" i="12"/>
  <c r="R178" i="12"/>
  <c r="R179" i="12"/>
  <c r="R180" i="12"/>
  <c r="R181" i="12"/>
  <c r="R182" i="12"/>
  <c r="R183" i="12"/>
  <c r="R184" i="12"/>
  <c r="R185" i="12"/>
  <c r="R186" i="12"/>
  <c r="R187" i="12"/>
  <c r="R188" i="12"/>
  <c r="R189" i="12"/>
  <c r="R190" i="12"/>
  <c r="R191" i="12"/>
  <c r="R192" i="12"/>
  <c r="R193" i="12"/>
  <c r="R194" i="12"/>
  <c r="R195" i="12"/>
  <c r="R196" i="12"/>
  <c r="R197" i="12"/>
  <c r="R198" i="12"/>
  <c r="R199" i="12"/>
  <c r="R200" i="12"/>
  <c r="R201" i="12"/>
  <c r="R202" i="12"/>
  <c r="R203" i="12"/>
  <c r="R204" i="12"/>
  <c r="R205" i="12"/>
  <c r="R206" i="12"/>
  <c r="R207" i="12"/>
  <c r="R208" i="12"/>
  <c r="R209" i="12"/>
  <c r="R210" i="12"/>
  <c r="R211" i="12"/>
  <c r="R212" i="12"/>
  <c r="R213" i="12"/>
  <c r="R214" i="12"/>
  <c r="R215" i="12"/>
  <c r="R216" i="12"/>
  <c r="R217" i="12"/>
  <c r="R218" i="12"/>
  <c r="R219" i="12"/>
  <c r="R220" i="12"/>
  <c r="R221" i="12"/>
  <c r="R222" i="12"/>
  <c r="R223" i="12"/>
  <c r="R224" i="12"/>
  <c r="R225" i="12"/>
  <c r="R226" i="12"/>
  <c r="R227" i="12"/>
  <c r="R228" i="12"/>
  <c r="R229" i="12"/>
  <c r="R230" i="12"/>
  <c r="R231" i="12"/>
  <c r="R232" i="12"/>
  <c r="R233" i="12"/>
  <c r="R234" i="12"/>
  <c r="R235" i="12"/>
  <c r="R236" i="12"/>
  <c r="R237" i="12"/>
  <c r="R238" i="12"/>
  <c r="R239" i="12"/>
  <c r="R240" i="12"/>
  <c r="R241" i="12"/>
  <c r="R242" i="12"/>
  <c r="R243" i="12"/>
  <c r="R244" i="12"/>
  <c r="R245" i="12"/>
  <c r="R246" i="12"/>
  <c r="R247" i="12"/>
  <c r="R248" i="12"/>
  <c r="R249" i="12"/>
  <c r="R250" i="12"/>
  <c r="R251" i="12"/>
  <c r="R252" i="12"/>
  <c r="R253" i="12"/>
  <c r="R254" i="12"/>
  <c r="R255" i="12"/>
  <c r="R256" i="12"/>
  <c r="R257" i="12"/>
  <c r="R258" i="12"/>
  <c r="R259" i="12"/>
  <c r="R260" i="12"/>
  <c r="R261" i="12"/>
  <c r="R262" i="12"/>
  <c r="R263" i="12"/>
  <c r="R264" i="12"/>
  <c r="R265" i="12"/>
  <c r="R266" i="12"/>
  <c r="R267" i="12"/>
  <c r="R268" i="12"/>
  <c r="R269" i="12"/>
  <c r="R270" i="12"/>
  <c r="R271" i="12"/>
  <c r="R272" i="12"/>
  <c r="R273" i="12"/>
  <c r="R274" i="12"/>
  <c r="R275" i="12"/>
  <c r="R276" i="12"/>
  <c r="R277" i="12"/>
  <c r="R278" i="12"/>
  <c r="R279" i="12"/>
  <c r="R280" i="12"/>
  <c r="R281" i="12"/>
  <c r="R282" i="12"/>
  <c r="R283" i="12"/>
  <c r="R284" i="12"/>
  <c r="R285" i="12"/>
  <c r="R286" i="12"/>
  <c r="R287" i="12"/>
  <c r="R288" i="12"/>
  <c r="R289" i="12"/>
  <c r="R290" i="12"/>
  <c r="R291" i="12"/>
  <c r="R292" i="12"/>
  <c r="R293" i="12"/>
  <c r="R294" i="12"/>
  <c r="R295" i="12"/>
  <c r="R296" i="12"/>
  <c r="R297" i="12"/>
  <c r="R298" i="12"/>
  <c r="R299" i="12"/>
  <c r="R300" i="12"/>
  <c r="R301" i="12"/>
  <c r="R302" i="12"/>
  <c r="R303" i="12"/>
  <c r="R304" i="12"/>
  <c r="R305" i="12"/>
  <c r="R306" i="12"/>
  <c r="R307" i="12"/>
  <c r="R308" i="12"/>
  <c r="R309" i="12"/>
  <c r="R310" i="12"/>
  <c r="R311" i="12"/>
  <c r="R312" i="12"/>
  <c r="R313" i="12"/>
  <c r="R314" i="12"/>
  <c r="R315" i="12"/>
  <c r="R316" i="12"/>
  <c r="R317" i="12"/>
  <c r="R318" i="12"/>
  <c r="R319" i="12"/>
  <c r="R320" i="12"/>
  <c r="R321" i="12"/>
  <c r="R322" i="12"/>
  <c r="R323" i="12"/>
  <c r="R324" i="12"/>
  <c r="R325" i="12"/>
  <c r="R326" i="12"/>
  <c r="R327" i="12"/>
  <c r="R328" i="12"/>
  <c r="R329" i="12"/>
  <c r="R330" i="12"/>
  <c r="R331" i="12"/>
  <c r="R332" i="12"/>
  <c r="R333" i="12"/>
  <c r="R334" i="12"/>
  <c r="R335" i="12"/>
  <c r="R336" i="12"/>
  <c r="R337" i="12"/>
  <c r="R338" i="12"/>
  <c r="R339" i="12"/>
  <c r="R340" i="12"/>
  <c r="R341" i="12"/>
  <c r="R342" i="12"/>
  <c r="R343" i="12"/>
  <c r="R344" i="12"/>
  <c r="R345" i="12"/>
  <c r="R346" i="12"/>
  <c r="R347" i="12"/>
  <c r="R348" i="12"/>
  <c r="R349" i="12"/>
  <c r="R350" i="12"/>
  <c r="R351" i="12"/>
  <c r="R352" i="12"/>
  <c r="R353" i="12"/>
  <c r="R354" i="12"/>
  <c r="R355" i="12"/>
  <c r="R356" i="12"/>
  <c r="R357" i="12"/>
  <c r="R358" i="12"/>
  <c r="R359" i="12"/>
  <c r="R360" i="12"/>
  <c r="R361" i="12"/>
  <c r="R362" i="12"/>
  <c r="R363" i="12"/>
  <c r="R364" i="12"/>
  <c r="R365" i="12"/>
  <c r="R366" i="12"/>
  <c r="R367" i="12"/>
  <c r="R368" i="12"/>
  <c r="R369" i="12"/>
  <c r="R370" i="12"/>
  <c r="R371" i="12"/>
  <c r="R372" i="12"/>
  <c r="R373" i="12"/>
  <c r="R374" i="12"/>
  <c r="R375" i="12"/>
  <c r="R376" i="12"/>
  <c r="R377" i="12"/>
  <c r="R378" i="12"/>
  <c r="R379" i="12"/>
  <c r="R380" i="12"/>
  <c r="R381" i="12"/>
  <c r="R382" i="12"/>
  <c r="R383" i="12"/>
  <c r="R384" i="12"/>
  <c r="R385" i="12"/>
  <c r="R386" i="12"/>
  <c r="R387" i="12"/>
  <c r="R388" i="12"/>
  <c r="R389" i="12"/>
  <c r="R390" i="12"/>
  <c r="R391" i="12"/>
  <c r="R392" i="12"/>
  <c r="R393" i="12"/>
  <c r="R394" i="12"/>
  <c r="R395" i="12"/>
  <c r="R396" i="12"/>
  <c r="R397" i="12"/>
  <c r="R398" i="12"/>
  <c r="R399" i="12"/>
  <c r="R400" i="12"/>
  <c r="R401" i="12"/>
  <c r="R402" i="12"/>
  <c r="R403" i="12"/>
  <c r="R404" i="12"/>
  <c r="R405" i="12"/>
  <c r="R406" i="12"/>
  <c r="R407" i="12"/>
  <c r="R408" i="12"/>
  <c r="R409" i="12"/>
  <c r="R410" i="12"/>
  <c r="R411" i="12"/>
  <c r="R412" i="12"/>
  <c r="R413" i="12"/>
  <c r="R414" i="12"/>
  <c r="R415" i="12"/>
  <c r="R416" i="12"/>
  <c r="R417" i="12"/>
  <c r="R418" i="12"/>
  <c r="R419" i="12"/>
  <c r="R420" i="12"/>
  <c r="R421" i="12"/>
  <c r="R422" i="12"/>
  <c r="R423" i="12"/>
  <c r="R424" i="12"/>
  <c r="R425" i="12"/>
  <c r="R426" i="12"/>
  <c r="R427" i="12"/>
  <c r="R428" i="12"/>
  <c r="R429" i="12"/>
  <c r="R430" i="12"/>
  <c r="R431" i="12"/>
  <c r="R432" i="12"/>
  <c r="R433" i="12"/>
  <c r="R434" i="12"/>
  <c r="R435" i="12"/>
  <c r="R436" i="12"/>
  <c r="R437" i="12"/>
  <c r="R438" i="12"/>
  <c r="R439" i="12"/>
  <c r="R440" i="12"/>
  <c r="R441" i="12"/>
  <c r="R442" i="12"/>
  <c r="R443" i="12"/>
  <c r="R444" i="12"/>
  <c r="R445" i="12"/>
  <c r="R446" i="12"/>
  <c r="R447" i="12"/>
  <c r="R448" i="12"/>
  <c r="R449" i="12"/>
  <c r="R450" i="12"/>
  <c r="R451" i="12"/>
  <c r="R452" i="12"/>
  <c r="R453" i="12"/>
  <c r="R454" i="12"/>
  <c r="R455" i="12"/>
  <c r="R456" i="12"/>
  <c r="R457" i="12"/>
  <c r="R458" i="12"/>
  <c r="R459" i="12"/>
  <c r="R460" i="12"/>
  <c r="R461" i="12"/>
  <c r="R462" i="12"/>
  <c r="R463" i="12"/>
  <c r="R464" i="12"/>
  <c r="R465" i="12"/>
  <c r="R466" i="12"/>
  <c r="R467" i="12"/>
  <c r="R468" i="12"/>
  <c r="R469" i="12"/>
  <c r="R470" i="12"/>
  <c r="R471" i="12"/>
  <c r="R472" i="12"/>
  <c r="R473" i="12"/>
  <c r="R474" i="12"/>
  <c r="R475" i="12"/>
  <c r="R476" i="12"/>
  <c r="R477" i="12"/>
  <c r="R478" i="12"/>
  <c r="R479" i="12"/>
  <c r="R480" i="12"/>
  <c r="R481" i="12"/>
  <c r="R482" i="12"/>
  <c r="R483" i="12"/>
  <c r="R484" i="12"/>
  <c r="R485" i="12"/>
  <c r="R486" i="12"/>
  <c r="R487" i="12"/>
  <c r="R488" i="12"/>
  <c r="R489" i="12"/>
  <c r="R490" i="12"/>
  <c r="R491" i="12"/>
  <c r="R492" i="12"/>
  <c r="R493" i="12"/>
  <c r="R494" i="12"/>
  <c r="R495" i="12"/>
  <c r="R496" i="12"/>
  <c r="R497" i="12"/>
  <c r="R498" i="12"/>
  <c r="R499" i="12"/>
  <c r="R500" i="12"/>
  <c r="R501" i="12"/>
  <c r="R502" i="12"/>
  <c r="R503" i="12"/>
  <c r="R504" i="12"/>
  <c r="R505" i="12"/>
  <c r="R506" i="12"/>
  <c r="R507" i="12"/>
  <c r="R508" i="12"/>
  <c r="R509" i="12"/>
  <c r="R510" i="12"/>
  <c r="R511" i="12"/>
  <c r="R512" i="12"/>
  <c r="R513" i="12"/>
  <c r="R514" i="12"/>
  <c r="R515" i="12"/>
  <c r="R516" i="12"/>
  <c r="R517" i="12"/>
  <c r="R518" i="12"/>
  <c r="R519" i="12"/>
  <c r="R520" i="12"/>
  <c r="R521" i="12"/>
  <c r="R522" i="12"/>
  <c r="R523" i="12"/>
  <c r="R524" i="12"/>
  <c r="R525" i="12"/>
  <c r="R526" i="12"/>
  <c r="R527" i="12"/>
  <c r="R528" i="12"/>
  <c r="R529" i="12"/>
  <c r="R530" i="12"/>
  <c r="R531" i="12"/>
  <c r="R532" i="12"/>
  <c r="R533" i="12"/>
  <c r="R534" i="12"/>
  <c r="R535" i="12"/>
  <c r="R536" i="12"/>
  <c r="R537" i="12"/>
  <c r="R538" i="12"/>
  <c r="R539" i="12"/>
  <c r="R540" i="12"/>
  <c r="R541" i="12"/>
  <c r="R542" i="12"/>
  <c r="R543" i="12"/>
  <c r="R544" i="12"/>
  <c r="R545" i="12"/>
  <c r="R546" i="12"/>
  <c r="R547" i="12"/>
  <c r="R548" i="12"/>
  <c r="R549" i="12"/>
  <c r="R550" i="12"/>
  <c r="R551" i="12"/>
  <c r="R552" i="12"/>
  <c r="R553" i="12"/>
  <c r="R554" i="12"/>
  <c r="R555" i="12"/>
  <c r="R556" i="12"/>
  <c r="R557" i="12"/>
  <c r="R558" i="12"/>
  <c r="R559" i="12"/>
  <c r="R560" i="12"/>
  <c r="R561" i="12"/>
  <c r="R562" i="12"/>
  <c r="R563" i="12"/>
  <c r="R564" i="12"/>
  <c r="R565" i="12"/>
  <c r="R566" i="12"/>
  <c r="R567" i="12"/>
  <c r="R568" i="12"/>
  <c r="R569" i="12"/>
  <c r="R570" i="12"/>
  <c r="R571" i="12"/>
  <c r="R572" i="12"/>
  <c r="R573" i="12"/>
  <c r="R574" i="12"/>
  <c r="R575" i="12"/>
  <c r="R576" i="12"/>
  <c r="R577" i="12"/>
  <c r="R578" i="12"/>
  <c r="R579" i="12"/>
  <c r="R580" i="12"/>
  <c r="R581" i="12"/>
  <c r="R582" i="12"/>
  <c r="R583" i="12"/>
  <c r="R584" i="12"/>
  <c r="R585" i="12"/>
  <c r="R586" i="12"/>
  <c r="R587" i="12"/>
  <c r="R588" i="12"/>
  <c r="R589" i="12"/>
  <c r="R590" i="12"/>
  <c r="R591" i="12"/>
  <c r="R592" i="12"/>
  <c r="R593" i="12"/>
  <c r="R594" i="12"/>
  <c r="R595" i="12"/>
  <c r="R596" i="12"/>
  <c r="R597" i="12"/>
  <c r="R598" i="12"/>
  <c r="R599" i="12"/>
  <c r="R600" i="12"/>
  <c r="R601" i="12"/>
  <c r="R602" i="12"/>
  <c r="R603" i="12"/>
  <c r="R604" i="12"/>
  <c r="R605" i="12"/>
  <c r="R606" i="12"/>
  <c r="R607" i="12"/>
  <c r="R608" i="12"/>
  <c r="R609" i="12"/>
  <c r="R610" i="12"/>
  <c r="R611" i="12"/>
  <c r="R612" i="12"/>
  <c r="R613" i="12"/>
  <c r="R614" i="12"/>
  <c r="R615" i="12"/>
  <c r="R616" i="12"/>
  <c r="R617" i="12"/>
  <c r="R618" i="12"/>
  <c r="R619" i="12"/>
  <c r="R620" i="12"/>
  <c r="R621" i="12"/>
  <c r="R622" i="12"/>
  <c r="R623" i="12"/>
  <c r="R624" i="12"/>
  <c r="R625" i="12"/>
  <c r="R626" i="12"/>
  <c r="R627" i="12"/>
  <c r="R628" i="12"/>
  <c r="R629" i="12"/>
  <c r="R630" i="12"/>
  <c r="R631" i="12"/>
  <c r="R632" i="12"/>
  <c r="R633" i="12"/>
  <c r="R634" i="12"/>
  <c r="R635" i="12"/>
  <c r="R636" i="12"/>
  <c r="R637" i="12"/>
  <c r="R638" i="12"/>
  <c r="R639" i="12"/>
  <c r="R640" i="12"/>
  <c r="R641" i="12"/>
  <c r="R642" i="12"/>
  <c r="R643" i="12"/>
  <c r="R644" i="12"/>
  <c r="R645" i="12"/>
  <c r="R646" i="12"/>
  <c r="R647" i="12"/>
  <c r="R648" i="12"/>
  <c r="R649" i="12"/>
  <c r="R650" i="12"/>
  <c r="R651" i="12"/>
  <c r="R652" i="12"/>
  <c r="R653" i="12"/>
  <c r="R654" i="12"/>
  <c r="R655" i="12"/>
  <c r="R656" i="12"/>
  <c r="R657" i="12"/>
  <c r="R658" i="12"/>
  <c r="R659" i="12"/>
  <c r="R660" i="12"/>
  <c r="R661" i="12"/>
  <c r="R662" i="12"/>
  <c r="R663" i="12"/>
  <c r="R664" i="12"/>
  <c r="R665" i="12"/>
  <c r="R666" i="12"/>
  <c r="R667" i="12"/>
  <c r="R668" i="12"/>
  <c r="R669" i="12"/>
  <c r="R670" i="12"/>
  <c r="R671" i="12"/>
  <c r="R672" i="12"/>
  <c r="R673" i="12"/>
  <c r="R10" i="12"/>
  <c r="R10" i="6"/>
  <c r="K10" i="6"/>
  <c r="K2" i="6" s="1"/>
  <c r="AH2" i="12"/>
  <c r="AG2" i="12"/>
  <c r="AA2" i="12"/>
  <c r="S2" i="12"/>
  <c r="P2" i="12"/>
  <c r="N2" i="12"/>
  <c r="I2" i="12"/>
  <c r="AI695" i="6" l="1"/>
  <c r="AE697" i="6"/>
  <c r="AI697" i="6"/>
  <c r="AF696" i="6"/>
  <c r="AH696" i="6" s="1"/>
  <c r="AE693" i="6"/>
  <c r="AE698" i="6"/>
  <c r="AH686" i="6"/>
  <c r="AE699" i="6"/>
  <c r="AE695" i="6"/>
  <c r="AF688" i="6"/>
  <c r="AH688" i="6" s="1"/>
  <c r="AE692" i="6"/>
  <c r="AE694" i="6"/>
  <c r="AI694" i="6"/>
  <c r="AI699" i="6"/>
  <c r="AF691" i="6"/>
  <c r="AH691" i="6" s="1"/>
  <c r="AF629" i="6"/>
  <c r="AI629" i="6" s="1"/>
  <c r="AH685" i="6"/>
  <c r="AI685" i="6"/>
  <c r="AF690" i="6"/>
  <c r="AH690" i="6" s="1"/>
  <c r="AE690" i="6"/>
  <c r="AF74" i="6"/>
  <c r="AI74" i="6" s="1"/>
  <c r="AF645" i="6"/>
  <c r="AI645" i="6" s="1"/>
  <c r="AF679" i="6"/>
  <c r="AI679" i="6" s="1"/>
  <c r="AF138" i="6"/>
  <c r="AI138" i="6" s="1"/>
  <c r="AH692" i="6"/>
  <c r="AI692" i="6"/>
  <c r="AF661" i="6"/>
  <c r="AI661" i="6" s="1"/>
  <c r="AF689" i="6"/>
  <c r="AH689" i="6" s="1"/>
  <c r="AI693" i="6"/>
  <c r="AE74" i="6"/>
  <c r="AF613" i="6"/>
  <c r="AI613" i="6" s="1"/>
  <c r="AF677" i="6"/>
  <c r="AH677" i="6" s="1"/>
  <c r="AE629" i="6"/>
  <c r="AE38" i="6"/>
  <c r="AF38" i="6"/>
  <c r="AI38" i="6" s="1"/>
  <c r="AE102" i="6"/>
  <c r="AF102" i="6"/>
  <c r="AI102" i="6" s="1"/>
  <c r="AE166" i="6"/>
  <c r="AF166" i="6"/>
  <c r="AI166" i="6" s="1"/>
  <c r="AE51" i="6"/>
  <c r="AF51" i="6"/>
  <c r="AI51" i="6" s="1"/>
  <c r="AE99" i="6"/>
  <c r="AF99" i="6"/>
  <c r="AI99" i="6" s="1"/>
  <c r="AE147" i="6"/>
  <c r="AF147" i="6"/>
  <c r="AI147" i="6" s="1"/>
  <c r="AE24" i="6"/>
  <c r="AF24" i="6"/>
  <c r="AI24" i="6" s="1"/>
  <c r="AE72" i="6"/>
  <c r="AF72" i="6"/>
  <c r="AI72" i="6" s="1"/>
  <c r="AE120" i="6"/>
  <c r="AF120" i="6"/>
  <c r="AI120" i="6" s="1"/>
  <c r="AE136" i="6"/>
  <c r="AF136" i="6"/>
  <c r="AI136" i="6" s="1"/>
  <c r="AE183" i="6"/>
  <c r="AF183" i="6"/>
  <c r="AI183" i="6" s="1"/>
  <c r="AE231" i="6"/>
  <c r="AF231" i="6"/>
  <c r="AI231" i="6" s="1"/>
  <c r="AE279" i="6"/>
  <c r="AF279" i="6"/>
  <c r="AI279" i="6" s="1"/>
  <c r="AE327" i="6"/>
  <c r="AF327" i="6"/>
  <c r="AI327" i="6" s="1"/>
  <c r="AE375" i="6"/>
  <c r="AF375" i="6"/>
  <c r="AI375" i="6" s="1"/>
  <c r="AE423" i="6"/>
  <c r="AF423" i="6"/>
  <c r="AI423" i="6" s="1"/>
  <c r="AE471" i="6"/>
  <c r="AF471" i="6"/>
  <c r="AI471" i="6" s="1"/>
  <c r="AE519" i="6"/>
  <c r="AF519" i="6"/>
  <c r="AI519" i="6" s="1"/>
  <c r="AE567" i="6"/>
  <c r="AF567" i="6"/>
  <c r="AI567" i="6" s="1"/>
  <c r="AE603" i="6"/>
  <c r="AF603" i="6"/>
  <c r="AI603" i="6" s="1"/>
  <c r="AE635" i="6"/>
  <c r="AF635" i="6"/>
  <c r="AI635" i="6" s="1"/>
  <c r="AE683" i="6"/>
  <c r="AF683" i="6"/>
  <c r="AI683" i="6" s="1"/>
  <c r="AE228" i="6"/>
  <c r="AF228" i="6"/>
  <c r="AI228" i="6" s="1"/>
  <c r="AE276" i="6"/>
  <c r="AF276" i="6"/>
  <c r="AI276" i="6" s="1"/>
  <c r="AE324" i="6"/>
  <c r="AF324" i="6"/>
  <c r="AI324" i="6" s="1"/>
  <c r="AE380" i="6"/>
  <c r="AF380" i="6"/>
  <c r="AI380" i="6" s="1"/>
  <c r="AE444" i="6"/>
  <c r="AF444" i="6"/>
  <c r="AI444" i="6" s="1"/>
  <c r="AE508" i="6"/>
  <c r="AF508" i="6"/>
  <c r="AI508" i="6" s="1"/>
  <c r="AE572" i="6"/>
  <c r="AF572" i="6"/>
  <c r="AI572" i="6" s="1"/>
  <c r="AE624" i="6"/>
  <c r="AF624" i="6"/>
  <c r="AI624" i="6" s="1"/>
  <c r="AE672" i="6"/>
  <c r="AF672" i="6"/>
  <c r="AI672" i="6" s="1"/>
  <c r="AE45" i="6"/>
  <c r="AF45" i="6"/>
  <c r="AI45" i="6" s="1"/>
  <c r="AE93" i="6"/>
  <c r="AF93" i="6"/>
  <c r="AI93" i="6" s="1"/>
  <c r="AE141" i="6"/>
  <c r="AF141" i="6"/>
  <c r="AI141" i="6" s="1"/>
  <c r="AE189" i="6"/>
  <c r="AF189" i="6"/>
  <c r="AI189" i="6" s="1"/>
  <c r="AE237" i="6"/>
  <c r="AF237" i="6"/>
  <c r="AI237" i="6" s="1"/>
  <c r="AE285" i="6"/>
  <c r="AF285" i="6"/>
  <c r="AI285" i="6" s="1"/>
  <c r="AE317" i="6"/>
  <c r="AF317" i="6"/>
  <c r="AI317" i="6" s="1"/>
  <c r="AE349" i="6"/>
  <c r="AF349" i="6"/>
  <c r="AI349" i="6" s="1"/>
  <c r="AE397" i="6"/>
  <c r="AF397" i="6"/>
  <c r="AI397" i="6" s="1"/>
  <c r="AE445" i="6"/>
  <c r="AF445" i="6"/>
  <c r="AI445" i="6" s="1"/>
  <c r="AE493" i="6"/>
  <c r="AF493" i="6"/>
  <c r="AI493" i="6" s="1"/>
  <c r="AE541" i="6"/>
  <c r="AF541" i="6"/>
  <c r="AI541" i="6" s="1"/>
  <c r="AE589" i="6"/>
  <c r="AF589" i="6"/>
  <c r="AI589" i="6" s="1"/>
  <c r="AE536" i="6"/>
  <c r="AF536" i="6"/>
  <c r="AI536" i="6" s="1"/>
  <c r="AE653" i="6"/>
  <c r="AF653" i="6"/>
  <c r="AI653" i="6" s="1"/>
  <c r="AE182" i="6"/>
  <c r="AF182" i="6"/>
  <c r="AI182" i="6" s="1"/>
  <c r="AE214" i="6"/>
  <c r="AF214" i="6"/>
  <c r="AI214" i="6" s="1"/>
  <c r="AE262" i="6"/>
  <c r="AF262" i="6"/>
  <c r="AI262" i="6" s="1"/>
  <c r="AE294" i="6"/>
  <c r="AF294" i="6"/>
  <c r="AI294" i="6" s="1"/>
  <c r="AE326" i="6"/>
  <c r="AF326" i="6"/>
  <c r="AI326" i="6" s="1"/>
  <c r="AE374" i="6"/>
  <c r="AF374" i="6"/>
  <c r="AI374" i="6" s="1"/>
  <c r="AE406" i="6"/>
  <c r="AF406" i="6"/>
  <c r="AI406" i="6" s="1"/>
  <c r="AE438" i="6"/>
  <c r="AF438" i="6"/>
  <c r="AI438" i="6" s="1"/>
  <c r="AE470" i="6"/>
  <c r="AF470" i="6"/>
  <c r="AI470" i="6" s="1"/>
  <c r="AE502" i="6"/>
  <c r="AF502" i="6"/>
  <c r="AI502" i="6" s="1"/>
  <c r="AE534" i="6"/>
  <c r="AF534" i="6"/>
  <c r="AI534" i="6" s="1"/>
  <c r="AE566" i="6"/>
  <c r="AF566" i="6"/>
  <c r="AI566" i="6" s="1"/>
  <c r="AE598" i="6"/>
  <c r="AF598" i="6"/>
  <c r="AI598" i="6" s="1"/>
  <c r="AE630" i="6"/>
  <c r="AF630" i="6"/>
  <c r="AI630" i="6" s="1"/>
  <c r="AE662" i="6"/>
  <c r="AF662" i="6"/>
  <c r="AI662" i="6" s="1"/>
  <c r="AE520" i="6"/>
  <c r="AF520" i="6"/>
  <c r="AI520" i="6" s="1"/>
  <c r="AE22" i="6"/>
  <c r="AF22" i="6"/>
  <c r="AI22" i="6" s="1"/>
  <c r="AE46" i="6"/>
  <c r="AF46" i="6"/>
  <c r="AI46" i="6" s="1"/>
  <c r="AE66" i="6"/>
  <c r="AF66" i="6"/>
  <c r="AI66" i="6" s="1"/>
  <c r="AE86" i="6"/>
  <c r="AF86" i="6"/>
  <c r="AI86" i="6" s="1"/>
  <c r="AE110" i="6"/>
  <c r="AF110" i="6"/>
  <c r="AI110" i="6" s="1"/>
  <c r="AE130" i="6"/>
  <c r="AF130" i="6"/>
  <c r="AI130" i="6" s="1"/>
  <c r="AE150" i="6"/>
  <c r="AF150" i="6"/>
  <c r="AI150" i="6" s="1"/>
  <c r="AE174" i="6"/>
  <c r="AF174" i="6"/>
  <c r="AI174" i="6" s="1"/>
  <c r="AE23" i="6"/>
  <c r="AF23" i="6"/>
  <c r="AI23" i="6" s="1"/>
  <c r="AE39" i="6"/>
  <c r="AF39" i="6"/>
  <c r="AI39" i="6" s="1"/>
  <c r="AE55" i="6"/>
  <c r="AF55" i="6"/>
  <c r="AI55" i="6" s="1"/>
  <c r="AE71" i="6"/>
  <c r="AF71" i="6"/>
  <c r="AI71" i="6" s="1"/>
  <c r="AE87" i="6"/>
  <c r="AF87" i="6"/>
  <c r="AI87" i="6" s="1"/>
  <c r="AE103" i="6"/>
  <c r="AF103" i="6"/>
  <c r="AI103" i="6" s="1"/>
  <c r="AE119" i="6"/>
  <c r="AF119" i="6"/>
  <c r="AI119" i="6" s="1"/>
  <c r="AE135" i="6"/>
  <c r="AF135" i="6"/>
  <c r="AI135" i="6" s="1"/>
  <c r="AE151" i="6"/>
  <c r="AF151" i="6"/>
  <c r="AI151" i="6" s="1"/>
  <c r="AE167" i="6"/>
  <c r="AF167" i="6"/>
  <c r="AI167" i="6" s="1"/>
  <c r="AE12" i="6"/>
  <c r="AF12" i="6"/>
  <c r="AI12" i="6" s="1"/>
  <c r="AE28" i="6"/>
  <c r="AF28" i="6"/>
  <c r="AI28" i="6" s="1"/>
  <c r="AE44" i="6"/>
  <c r="AF44" i="6"/>
  <c r="AI44" i="6" s="1"/>
  <c r="AE60" i="6"/>
  <c r="AF60" i="6"/>
  <c r="AI60" i="6" s="1"/>
  <c r="AE76" i="6"/>
  <c r="AF76" i="6"/>
  <c r="AI76" i="6" s="1"/>
  <c r="AE92" i="6"/>
  <c r="AF92" i="6"/>
  <c r="AI92" i="6" s="1"/>
  <c r="AE108" i="6"/>
  <c r="AF108" i="6"/>
  <c r="AI108" i="6" s="1"/>
  <c r="AE124" i="6"/>
  <c r="AF124" i="6"/>
  <c r="AI124" i="6" s="1"/>
  <c r="AE140" i="6"/>
  <c r="AF140" i="6"/>
  <c r="AI140" i="6" s="1"/>
  <c r="AE156" i="6"/>
  <c r="AF156" i="6"/>
  <c r="AI156" i="6" s="1"/>
  <c r="AE172" i="6"/>
  <c r="AF172" i="6"/>
  <c r="AI172" i="6" s="1"/>
  <c r="AE187" i="6"/>
  <c r="AF187" i="6"/>
  <c r="AI187" i="6" s="1"/>
  <c r="AE203" i="6"/>
  <c r="AF203" i="6"/>
  <c r="AI203" i="6" s="1"/>
  <c r="AE219" i="6"/>
  <c r="AF219" i="6"/>
  <c r="AI219" i="6" s="1"/>
  <c r="AE235" i="6"/>
  <c r="AF235" i="6"/>
  <c r="AI235" i="6" s="1"/>
  <c r="AE251" i="6"/>
  <c r="AF251" i="6"/>
  <c r="AI251" i="6" s="1"/>
  <c r="AE267" i="6"/>
  <c r="AF267" i="6"/>
  <c r="AI267" i="6" s="1"/>
  <c r="AE283" i="6"/>
  <c r="AF283" i="6"/>
  <c r="AI283" i="6" s="1"/>
  <c r="AE299" i="6"/>
  <c r="AF299" i="6"/>
  <c r="AI299" i="6" s="1"/>
  <c r="AE315" i="6"/>
  <c r="AF315" i="6"/>
  <c r="AI315" i="6" s="1"/>
  <c r="AE331" i="6"/>
  <c r="AF331" i="6"/>
  <c r="AI331" i="6" s="1"/>
  <c r="AE347" i="6"/>
  <c r="AF347" i="6"/>
  <c r="AI347" i="6" s="1"/>
  <c r="AE363" i="6"/>
  <c r="AF363" i="6"/>
  <c r="AI363" i="6" s="1"/>
  <c r="AE379" i="6"/>
  <c r="AF379" i="6"/>
  <c r="AI379" i="6" s="1"/>
  <c r="AE395" i="6"/>
  <c r="AF395" i="6"/>
  <c r="AI395" i="6" s="1"/>
  <c r="AE411" i="6"/>
  <c r="AF411" i="6"/>
  <c r="AI411" i="6" s="1"/>
  <c r="AE427" i="6"/>
  <c r="AF427" i="6"/>
  <c r="AI427" i="6" s="1"/>
  <c r="AE443" i="6"/>
  <c r="AF443" i="6"/>
  <c r="AI443" i="6" s="1"/>
  <c r="AE459" i="6"/>
  <c r="AF459" i="6"/>
  <c r="AI459" i="6" s="1"/>
  <c r="AE475" i="6"/>
  <c r="AF475" i="6"/>
  <c r="AI475" i="6" s="1"/>
  <c r="AE491" i="6"/>
  <c r="AF491" i="6"/>
  <c r="AI491" i="6" s="1"/>
  <c r="AE507" i="6"/>
  <c r="AF507" i="6"/>
  <c r="AI507" i="6" s="1"/>
  <c r="AE523" i="6"/>
  <c r="AF523" i="6"/>
  <c r="AI523" i="6" s="1"/>
  <c r="AE539" i="6"/>
  <c r="AF539" i="6"/>
  <c r="AI539" i="6" s="1"/>
  <c r="AE555" i="6"/>
  <c r="AF555" i="6"/>
  <c r="AI555" i="6" s="1"/>
  <c r="AE571" i="6"/>
  <c r="AF571" i="6"/>
  <c r="AI571" i="6" s="1"/>
  <c r="AE587" i="6"/>
  <c r="AF587" i="6"/>
  <c r="AI587" i="6" s="1"/>
  <c r="AE607" i="6"/>
  <c r="AF607" i="6"/>
  <c r="AI607" i="6" s="1"/>
  <c r="AE623" i="6"/>
  <c r="AF623" i="6"/>
  <c r="AI623" i="6" s="1"/>
  <c r="AE639" i="6"/>
  <c r="AF639" i="6"/>
  <c r="AI639" i="6" s="1"/>
  <c r="AE655" i="6"/>
  <c r="AF655" i="6"/>
  <c r="AI655" i="6" s="1"/>
  <c r="AE671" i="6"/>
  <c r="AF671" i="6"/>
  <c r="AI671" i="6" s="1"/>
  <c r="AE184" i="6"/>
  <c r="AF184" i="6"/>
  <c r="AI184" i="6" s="1"/>
  <c r="AE200" i="6"/>
  <c r="AF200" i="6"/>
  <c r="AI200" i="6" s="1"/>
  <c r="AE216" i="6"/>
  <c r="AF216" i="6"/>
  <c r="AI216" i="6" s="1"/>
  <c r="AE232" i="6"/>
  <c r="AF232" i="6"/>
  <c r="AI232" i="6" s="1"/>
  <c r="AE248" i="6"/>
  <c r="AF248" i="6"/>
  <c r="AI248" i="6" s="1"/>
  <c r="AE264" i="6"/>
  <c r="AF264" i="6"/>
  <c r="AI264" i="6" s="1"/>
  <c r="AE280" i="6"/>
  <c r="AF280" i="6"/>
  <c r="AI280" i="6" s="1"/>
  <c r="AE296" i="6"/>
  <c r="AF296" i="6"/>
  <c r="AI296" i="6" s="1"/>
  <c r="AE312" i="6"/>
  <c r="AF312" i="6"/>
  <c r="AI312" i="6" s="1"/>
  <c r="AE328" i="6"/>
  <c r="AF328" i="6"/>
  <c r="AI328" i="6" s="1"/>
  <c r="AE344" i="6"/>
  <c r="AF344" i="6"/>
  <c r="AI344" i="6" s="1"/>
  <c r="AE364" i="6"/>
  <c r="AF364" i="6"/>
  <c r="AI364" i="6" s="1"/>
  <c r="AE384" i="6"/>
  <c r="AF384" i="6"/>
  <c r="AI384" i="6" s="1"/>
  <c r="AE404" i="6"/>
  <c r="AF404" i="6"/>
  <c r="AI404" i="6" s="1"/>
  <c r="AE428" i="6"/>
  <c r="AF428" i="6"/>
  <c r="AI428" i="6" s="1"/>
  <c r="AE448" i="6"/>
  <c r="AF448" i="6"/>
  <c r="AI448" i="6" s="1"/>
  <c r="AE468" i="6"/>
  <c r="AF468" i="6"/>
  <c r="AI468" i="6" s="1"/>
  <c r="AE492" i="6"/>
  <c r="AF492" i="6"/>
  <c r="AI492" i="6" s="1"/>
  <c r="AE512" i="6"/>
  <c r="AF512" i="6"/>
  <c r="AI512" i="6" s="1"/>
  <c r="AE532" i="6"/>
  <c r="AF532" i="6"/>
  <c r="AI532" i="6" s="1"/>
  <c r="AE556" i="6"/>
  <c r="AF556" i="6"/>
  <c r="AI556" i="6" s="1"/>
  <c r="AE576" i="6"/>
  <c r="AF576" i="6"/>
  <c r="AI576" i="6" s="1"/>
  <c r="AE596" i="6"/>
  <c r="AF596" i="6"/>
  <c r="AI596" i="6" s="1"/>
  <c r="AE612" i="6"/>
  <c r="AF612" i="6"/>
  <c r="AI612" i="6" s="1"/>
  <c r="AE628" i="6"/>
  <c r="AF628" i="6"/>
  <c r="AI628" i="6" s="1"/>
  <c r="AE644" i="6"/>
  <c r="AF644" i="6"/>
  <c r="AI644" i="6" s="1"/>
  <c r="AE660" i="6"/>
  <c r="AF660" i="6"/>
  <c r="AI660" i="6" s="1"/>
  <c r="AE676" i="6"/>
  <c r="AF676" i="6"/>
  <c r="AH676" i="6" s="1"/>
  <c r="AE17" i="6"/>
  <c r="AF17" i="6"/>
  <c r="AI17" i="6" s="1"/>
  <c r="AE33" i="6"/>
  <c r="AF33" i="6"/>
  <c r="AI33" i="6" s="1"/>
  <c r="AE49" i="6"/>
  <c r="AF49" i="6"/>
  <c r="AI49" i="6" s="1"/>
  <c r="AE65" i="6"/>
  <c r="AF65" i="6"/>
  <c r="AI65" i="6" s="1"/>
  <c r="AE81" i="6"/>
  <c r="AF81" i="6"/>
  <c r="AI81" i="6" s="1"/>
  <c r="AE97" i="6"/>
  <c r="AF97" i="6"/>
  <c r="AI97" i="6" s="1"/>
  <c r="AE113" i="6"/>
  <c r="AF113" i="6"/>
  <c r="AI113" i="6" s="1"/>
  <c r="AE129" i="6"/>
  <c r="AF129" i="6"/>
  <c r="AI129" i="6" s="1"/>
  <c r="AE145" i="6"/>
  <c r="AF145" i="6"/>
  <c r="AI145" i="6" s="1"/>
  <c r="AE161" i="6"/>
  <c r="AF161" i="6"/>
  <c r="AI161" i="6" s="1"/>
  <c r="AE177" i="6"/>
  <c r="AF177" i="6"/>
  <c r="AI177" i="6" s="1"/>
  <c r="AE193" i="6"/>
  <c r="AF193" i="6"/>
  <c r="AI193" i="6" s="1"/>
  <c r="AE209" i="6"/>
  <c r="AF209" i="6"/>
  <c r="AI209" i="6" s="1"/>
  <c r="AE225" i="6"/>
  <c r="AF225" i="6"/>
  <c r="AI225" i="6" s="1"/>
  <c r="AE241" i="6"/>
  <c r="AF241" i="6"/>
  <c r="AI241" i="6" s="1"/>
  <c r="AE257" i="6"/>
  <c r="AF257" i="6"/>
  <c r="AI257" i="6" s="1"/>
  <c r="AE273" i="6"/>
  <c r="AF273" i="6"/>
  <c r="AI273" i="6" s="1"/>
  <c r="AE289" i="6"/>
  <c r="AF289" i="6"/>
  <c r="AI289" i="6" s="1"/>
  <c r="AE305" i="6"/>
  <c r="AF305" i="6"/>
  <c r="AI305" i="6" s="1"/>
  <c r="AE321" i="6"/>
  <c r="AF321" i="6"/>
  <c r="AI321" i="6" s="1"/>
  <c r="AE337" i="6"/>
  <c r="AF337" i="6"/>
  <c r="AI337" i="6" s="1"/>
  <c r="AE353" i="6"/>
  <c r="AF353" i="6"/>
  <c r="AI353" i="6" s="1"/>
  <c r="AE369" i="6"/>
  <c r="AF369" i="6"/>
  <c r="AI369" i="6" s="1"/>
  <c r="AE385" i="6"/>
  <c r="AF385" i="6"/>
  <c r="AI385" i="6" s="1"/>
  <c r="AE401" i="6"/>
  <c r="AF401" i="6"/>
  <c r="AI401" i="6" s="1"/>
  <c r="AE417" i="6"/>
  <c r="AF417" i="6"/>
  <c r="AI417" i="6" s="1"/>
  <c r="AE433" i="6"/>
  <c r="AF433" i="6"/>
  <c r="AI433" i="6" s="1"/>
  <c r="AE449" i="6"/>
  <c r="AF449" i="6"/>
  <c r="AI449" i="6" s="1"/>
  <c r="AE465" i="6"/>
  <c r="AF465" i="6"/>
  <c r="AI465" i="6" s="1"/>
  <c r="AE481" i="6"/>
  <c r="AF481" i="6"/>
  <c r="AI481" i="6" s="1"/>
  <c r="AE497" i="6"/>
  <c r="AF497" i="6"/>
  <c r="AI497" i="6" s="1"/>
  <c r="AE513" i="6"/>
  <c r="AF513" i="6"/>
  <c r="AI513" i="6" s="1"/>
  <c r="AE529" i="6"/>
  <c r="AF529" i="6"/>
  <c r="AI529" i="6" s="1"/>
  <c r="AE545" i="6"/>
  <c r="AF545" i="6"/>
  <c r="AI545" i="6" s="1"/>
  <c r="AE561" i="6"/>
  <c r="AF561" i="6"/>
  <c r="AI561" i="6" s="1"/>
  <c r="AE577" i="6"/>
  <c r="AF577" i="6"/>
  <c r="AI577" i="6" s="1"/>
  <c r="AE593" i="6"/>
  <c r="AF593" i="6"/>
  <c r="AI593" i="6" s="1"/>
  <c r="AE376" i="6"/>
  <c r="AF376" i="6"/>
  <c r="AI376" i="6" s="1"/>
  <c r="AE472" i="6"/>
  <c r="AF472" i="6"/>
  <c r="AI472" i="6" s="1"/>
  <c r="AE552" i="6"/>
  <c r="AF552" i="6"/>
  <c r="AI552" i="6" s="1"/>
  <c r="AE617" i="6"/>
  <c r="AF617" i="6"/>
  <c r="AI617" i="6" s="1"/>
  <c r="AE637" i="6"/>
  <c r="AF637" i="6"/>
  <c r="AI637" i="6" s="1"/>
  <c r="AE657" i="6"/>
  <c r="AF657" i="6"/>
  <c r="AI657" i="6" s="1"/>
  <c r="AE681" i="6"/>
  <c r="AF681" i="6"/>
  <c r="AH681" i="6" s="1"/>
  <c r="AE154" i="6"/>
  <c r="AF154" i="6"/>
  <c r="AI154" i="6" s="1"/>
  <c r="AE186" i="6"/>
  <c r="AF186" i="6"/>
  <c r="AI186" i="6" s="1"/>
  <c r="AE202" i="6"/>
  <c r="AF202" i="6"/>
  <c r="AI202" i="6" s="1"/>
  <c r="AE218" i="6"/>
  <c r="AF218" i="6"/>
  <c r="AI218" i="6" s="1"/>
  <c r="AE234" i="6"/>
  <c r="AF234" i="6"/>
  <c r="AI234" i="6" s="1"/>
  <c r="AE26" i="6"/>
  <c r="AF26" i="6"/>
  <c r="AI26" i="6" s="1"/>
  <c r="AE250" i="6"/>
  <c r="AF250" i="6"/>
  <c r="AI250" i="6" s="1"/>
  <c r="AE266" i="6"/>
  <c r="AF266" i="6"/>
  <c r="AI266" i="6" s="1"/>
  <c r="AE282" i="6"/>
  <c r="AF282" i="6"/>
  <c r="AI282" i="6" s="1"/>
  <c r="AE298" i="6"/>
  <c r="AF298" i="6"/>
  <c r="AI298" i="6" s="1"/>
  <c r="AE314" i="6"/>
  <c r="AF314" i="6"/>
  <c r="AI314" i="6" s="1"/>
  <c r="AE330" i="6"/>
  <c r="AF330" i="6"/>
  <c r="AI330" i="6" s="1"/>
  <c r="AE346" i="6"/>
  <c r="AF346" i="6"/>
  <c r="AI346" i="6" s="1"/>
  <c r="AE362" i="6"/>
  <c r="AF362" i="6"/>
  <c r="AI362" i="6" s="1"/>
  <c r="AE378" i="6"/>
  <c r="AF378" i="6"/>
  <c r="AI378" i="6" s="1"/>
  <c r="AE394" i="6"/>
  <c r="AF394" i="6"/>
  <c r="AI394" i="6" s="1"/>
  <c r="AE410" i="6"/>
  <c r="AF410" i="6"/>
  <c r="AI410" i="6" s="1"/>
  <c r="AE426" i="6"/>
  <c r="AF426" i="6"/>
  <c r="AI426" i="6" s="1"/>
  <c r="AE442" i="6"/>
  <c r="AF442" i="6"/>
  <c r="AI442" i="6" s="1"/>
  <c r="AE458" i="6"/>
  <c r="AF458" i="6"/>
  <c r="AI458" i="6" s="1"/>
  <c r="AE474" i="6"/>
  <c r="AF474" i="6"/>
  <c r="AI474" i="6" s="1"/>
  <c r="AE490" i="6"/>
  <c r="AF490" i="6"/>
  <c r="AI490" i="6" s="1"/>
  <c r="AE506" i="6"/>
  <c r="AF506" i="6"/>
  <c r="AI506" i="6" s="1"/>
  <c r="AE522" i="6"/>
  <c r="AF522" i="6"/>
  <c r="AI522" i="6" s="1"/>
  <c r="AE538" i="6"/>
  <c r="AF538" i="6"/>
  <c r="AI538" i="6" s="1"/>
  <c r="AE554" i="6"/>
  <c r="AF554" i="6"/>
  <c r="AI554" i="6" s="1"/>
  <c r="AE570" i="6"/>
  <c r="AF570" i="6"/>
  <c r="AI570" i="6" s="1"/>
  <c r="AE586" i="6"/>
  <c r="AF586" i="6"/>
  <c r="AI586" i="6" s="1"/>
  <c r="AE602" i="6"/>
  <c r="AF602" i="6"/>
  <c r="AI602" i="6" s="1"/>
  <c r="AE618" i="6"/>
  <c r="AF618" i="6"/>
  <c r="AI618" i="6" s="1"/>
  <c r="AE634" i="6"/>
  <c r="AF634" i="6"/>
  <c r="AI634" i="6" s="1"/>
  <c r="AE650" i="6"/>
  <c r="AF650" i="6"/>
  <c r="AI650" i="6" s="1"/>
  <c r="AE666" i="6"/>
  <c r="AF666" i="6"/>
  <c r="AI666" i="6" s="1"/>
  <c r="AE682" i="6"/>
  <c r="AF682" i="6"/>
  <c r="AH682" i="6" s="1"/>
  <c r="AE584" i="6"/>
  <c r="AF584" i="6"/>
  <c r="AI584" i="6" s="1"/>
  <c r="AE62" i="6"/>
  <c r="AF62" i="6"/>
  <c r="AI62" i="6" s="1"/>
  <c r="AE146" i="6"/>
  <c r="AF146" i="6"/>
  <c r="AI146" i="6" s="1"/>
  <c r="AE35" i="6"/>
  <c r="AF35" i="6"/>
  <c r="AI35" i="6" s="1"/>
  <c r="AE83" i="6"/>
  <c r="AF83" i="6"/>
  <c r="AI83" i="6" s="1"/>
  <c r="AE115" i="6"/>
  <c r="AF115" i="6"/>
  <c r="AI115" i="6" s="1"/>
  <c r="AE163" i="6"/>
  <c r="AF163" i="6"/>
  <c r="AI163" i="6" s="1"/>
  <c r="AE40" i="6"/>
  <c r="AF40" i="6"/>
  <c r="AI40" i="6" s="1"/>
  <c r="AE88" i="6"/>
  <c r="AF88" i="6"/>
  <c r="AI88" i="6" s="1"/>
  <c r="AE152" i="6"/>
  <c r="AF152" i="6"/>
  <c r="AI152" i="6" s="1"/>
  <c r="AE215" i="6"/>
  <c r="AF215" i="6"/>
  <c r="AI215" i="6" s="1"/>
  <c r="AE247" i="6"/>
  <c r="AF247" i="6"/>
  <c r="AI247" i="6" s="1"/>
  <c r="AE295" i="6"/>
  <c r="AF295" i="6"/>
  <c r="AI295" i="6" s="1"/>
  <c r="AE343" i="6"/>
  <c r="AF343" i="6"/>
  <c r="AI343" i="6" s="1"/>
  <c r="AE391" i="6"/>
  <c r="AF391" i="6"/>
  <c r="AI391" i="6" s="1"/>
  <c r="AE439" i="6"/>
  <c r="AF439" i="6"/>
  <c r="AI439" i="6" s="1"/>
  <c r="AE487" i="6"/>
  <c r="AF487" i="6"/>
  <c r="AI487" i="6" s="1"/>
  <c r="AE535" i="6"/>
  <c r="AF535" i="6"/>
  <c r="AI535" i="6" s="1"/>
  <c r="AE583" i="6"/>
  <c r="AF583" i="6"/>
  <c r="AI583" i="6" s="1"/>
  <c r="AE651" i="6"/>
  <c r="AF651" i="6"/>
  <c r="AI651" i="6" s="1"/>
  <c r="AE196" i="6"/>
  <c r="AF196" i="6"/>
  <c r="AI196" i="6" s="1"/>
  <c r="AE244" i="6"/>
  <c r="AF244" i="6"/>
  <c r="AI244" i="6" s="1"/>
  <c r="AE292" i="6"/>
  <c r="AF292" i="6"/>
  <c r="AI292" i="6" s="1"/>
  <c r="AE340" i="6"/>
  <c r="AF340" i="6"/>
  <c r="AI340" i="6" s="1"/>
  <c r="AE420" i="6"/>
  <c r="AF420" i="6"/>
  <c r="AI420" i="6" s="1"/>
  <c r="AE484" i="6"/>
  <c r="AF484" i="6"/>
  <c r="AI484" i="6" s="1"/>
  <c r="AE548" i="6"/>
  <c r="AF548" i="6"/>
  <c r="AI548" i="6" s="1"/>
  <c r="AE608" i="6"/>
  <c r="AF608" i="6"/>
  <c r="AI608" i="6" s="1"/>
  <c r="AE640" i="6"/>
  <c r="AF640" i="6"/>
  <c r="AI640" i="6" s="1"/>
  <c r="AE13" i="6"/>
  <c r="AF13" i="6"/>
  <c r="AI13" i="6" s="1"/>
  <c r="AE61" i="6"/>
  <c r="AF61" i="6"/>
  <c r="AI61" i="6" s="1"/>
  <c r="AE109" i="6"/>
  <c r="AF109" i="6"/>
  <c r="AI109" i="6" s="1"/>
  <c r="AE157" i="6"/>
  <c r="AF157" i="6"/>
  <c r="AI157" i="6" s="1"/>
  <c r="AE205" i="6"/>
  <c r="AF205" i="6"/>
  <c r="AI205" i="6" s="1"/>
  <c r="AE253" i="6"/>
  <c r="AF253" i="6"/>
  <c r="AI253" i="6" s="1"/>
  <c r="AE301" i="6"/>
  <c r="AF301" i="6"/>
  <c r="AI301" i="6" s="1"/>
  <c r="AE365" i="6"/>
  <c r="AF365" i="6"/>
  <c r="AI365" i="6" s="1"/>
  <c r="AE413" i="6"/>
  <c r="AF413" i="6"/>
  <c r="AI413" i="6" s="1"/>
  <c r="AE461" i="6"/>
  <c r="AF461" i="6"/>
  <c r="AI461" i="6" s="1"/>
  <c r="AE525" i="6"/>
  <c r="AF525" i="6"/>
  <c r="AI525" i="6" s="1"/>
  <c r="AE573" i="6"/>
  <c r="AF573" i="6"/>
  <c r="AI573" i="6" s="1"/>
  <c r="AE440" i="6"/>
  <c r="AF440" i="6"/>
  <c r="AI440" i="6" s="1"/>
  <c r="AE633" i="6"/>
  <c r="AF633" i="6"/>
  <c r="AI633" i="6" s="1"/>
  <c r="AE673" i="6"/>
  <c r="AF673" i="6"/>
  <c r="AI673" i="6" s="1"/>
  <c r="AE198" i="6"/>
  <c r="AF198" i="6"/>
  <c r="AI198" i="6" s="1"/>
  <c r="AE230" i="6"/>
  <c r="AF230" i="6"/>
  <c r="AI230" i="6" s="1"/>
  <c r="AE246" i="6"/>
  <c r="AF246" i="6"/>
  <c r="AI246" i="6" s="1"/>
  <c r="AE278" i="6"/>
  <c r="AF278" i="6"/>
  <c r="AI278" i="6" s="1"/>
  <c r="AE310" i="6"/>
  <c r="AF310" i="6"/>
  <c r="AI310" i="6" s="1"/>
  <c r="AE358" i="6"/>
  <c r="AF358" i="6"/>
  <c r="AI358" i="6" s="1"/>
  <c r="AE390" i="6"/>
  <c r="AF390" i="6"/>
  <c r="AI390" i="6" s="1"/>
  <c r="AE422" i="6"/>
  <c r="AF422" i="6"/>
  <c r="AI422" i="6" s="1"/>
  <c r="AE454" i="6"/>
  <c r="AF454" i="6"/>
  <c r="AI454" i="6" s="1"/>
  <c r="AE486" i="6"/>
  <c r="AF486" i="6"/>
  <c r="AI486" i="6" s="1"/>
  <c r="AE518" i="6"/>
  <c r="AF518" i="6"/>
  <c r="AI518" i="6" s="1"/>
  <c r="AE550" i="6"/>
  <c r="AF550" i="6"/>
  <c r="AI550" i="6" s="1"/>
  <c r="AE582" i="6"/>
  <c r="AF582" i="6"/>
  <c r="AI582" i="6" s="1"/>
  <c r="AE614" i="6"/>
  <c r="AF614" i="6"/>
  <c r="AI614" i="6" s="1"/>
  <c r="AE646" i="6"/>
  <c r="AF646" i="6"/>
  <c r="AI646" i="6" s="1"/>
  <c r="AE678" i="6"/>
  <c r="AF678" i="6"/>
  <c r="AH678" i="6" s="1"/>
  <c r="AE30" i="6"/>
  <c r="AF30" i="6"/>
  <c r="AI30" i="6" s="1"/>
  <c r="AE50" i="6"/>
  <c r="AF50" i="6"/>
  <c r="AI50" i="6" s="1"/>
  <c r="AE70" i="6"/>
  <c r="AF70" i="6"/>
  <c r="AI70" i="6" s="1"/>
  <c r="AE94" i="6"/>
  <c r="AF94" i="6"/>
  <c r="AI94" i="6" s="1"/>
  <c r="AE114" i="6"/>
  <c r="AF114" i="6"/>
  <c r="AI114" i="6" s="1"/>
  <c r="AE134" i="6"/>
  <c r="AF134" i="6"/>
  <c r="AI134" i="6" s="1"/>
  <c r="AE158" i="6"/>
  <c r="AF158" i="6"/>
  <c r="AI158" i="6" s="1"/>
  <c r="AF11" i="6"/>
  <c r="AI11" i="6" s="1"/>
  <c r="AE27" i="6"/>
  <c r="AF27" i="6"/>
  <c r="AI27" i="6" s="1"/>
  <c r="AE43" i="6"/>
  <c r="AF43" i="6"/>
  <c r="AI43" i="6" s="1"/>
  <c r="AE59" i="6"/>
  <c r="AF59" i="6"/>
  <c r="AI59" i="6" s="1"/>
  <c r="AE75" i="6"/>
  <c r="AF75" i="6"/>
  <c r="AI75" i="6" s="1"/>
  <c r="AE91" i="6"/>
  <c r="AF91" i="6"/>
  <c r="AI91" i="6" s="1"/>
  <c r="AE107" i="6"/>
  <c r="AF107" i="6"/>
  <c r="AI107" i="6" s="1"/>
  <c r="AE123" i="6"/>
  <c r="AF123" i="6"/>
  <c r="AI123" i="6" s="1"/>
  <c r="AE139" i="6"/>
  <c r="AF139" i="6"/>
  <c r="AI139" i="6" s="1"/>
  <c r="AE155" i="6"/>
  <c r="AF155" i="6"/>
  <c r="AI155" i="6" s="1"/>
  <c r="AE171" i="6"/>
  <c r="AF171" i="6"/>
  <c r="AI171" i="6" s="1"/>
  <c r="AE16" i="6"/>
  <c r="AF16" i="6"/>
  <c r="AI16" i="6" s="1"/>
  <c r="AE32" i="6"/>
  <c r="AF32" i="6"/>
  <c r="AI32" i="6" s="1"/>
  <c r="AE48" i="6"/>
  <c r="AF48" i="6"/>
  <c r="AI48" i="6" s="1"/>
  <c r="AE64" i="6"/>
  <c r="AF64" i="6"/>
  <c r="AI64" i="6" s="1"/>
  <c r="AE80" i="6"/>
  <c r="AF80" i="6"/>
  <c r="AI80" i="6" s="1"/>
  <c r="AE96" i="6"/>
  <c r="AF96" i="6"/>
  <c r="AI96" i="6" s="1"/>
  <c r="AE112" i="6"/>
  <c r="AF112" i="6"/>
  <c r="AI112" i="6" s="1"/>
  <c r="AE128" i="6"/>
  <c r="AF128" i="6"/>
  <c r="AI128" i="6" s="1"/>
  <c r="AE144" i="6"/>
  <c r="AF144" i="6"/>
  <c r="AI144" i="6" s="1"/>
  <c r="AE160" i="6"/>
  <c r="AF160" i="6"/>
  <c r="AI160" i="6" s="1"/>
  <c r="AE176" i="6"/>
  <c r="AF176" i="6"/>
  <c r="AI176" i="6" s="1"/>
  <c r="AE191" i="6"/>
  <c r="AF191" i="6"/>
  <c r="AI191" i="6" s="1"/>
  <c r="AE207" i="6"/>
  <c r="AF207" i="6"/>
  <c r="AI207" i="6" s="1"/>
  <c r="AE223" i="6"/>
  <c r="AF223" i="6"/>
  <c r="AI223" i="6" s="1"/>
  <c r="AE239" i="6"/>
  <c r="AF239" i="6"/>
  <c r="AI239" i="6" s="1"/>
  <c r="AE255" i="6"/>
  <c r="AF255" i="6"/>
  <c r="AI255" i="6" s="1"/>
  <c r="AE271" i="6"/>
  <c r="AF271" i="6"/>
  <c r="AI271" i="6" s="1"/>
  <c r="AE287" i="6"/>
  <c r="AF287" i="6"/>
  <c r="AI287" i="6" s="1"/>
  <c r="AE303" i="6"/>
  <c r="AF303" i="6"/>
  <c r="AI303" i="6" s="1"/>
  <c r="AE319" i="6"/>
  <c r="AF319" i="6"/>
  <c r="AI319" i="6" s="1"/>
  <c r="AE335" i="6"/>
  <c r="AF335" i="6"/>
  <c r="AI335" i="6" s="1"/>
  <c r="AE351" i="6"/>
  <c r="AF351" i="6"/>
  <c r="AI351" i="6" s="1"/>
  <c r="AE367" i="6"/>
  <c r="AF367" i="6"/>
  <c r="AI367" i="6" s="1"/>
  <c r="AE383" i="6"/>
  <c r="AF383" i="6"/>
  <c r="AI383" i="6" s="1"/>
  <c r="AE399" i="6"/>
  <c r="AF399" i="6"/>
  <c r="AI399" i="6" s="1"/>
  <c r="AE415" i="6"/>
  <c r="AF415" i="6"/>
  <c r="AI415" i="6" s="1"/>
  <c r="AE431" i="6"/>
  <c r="AF431" i="6"/>
  <c r="AI431" i="6" s="1"/>
  <c r="AE447" i="6"/>
  <c r="AF447" i="6"/>
  <c r="AI447" i="6" s="1"/>
  <c r="AE463" i="6"/>
  <c r="AF463" i="6"/>
  <c r="AI463" i="6" s="1"/>
  <c r="AE479" i="6"/>
  <c r="AF479" i="6"/>
  <c r="AI479" i="6" s="1"/>
  <c r="AE495" i="6"/>
  <c r="AF495" i="6"/>
  <c r="AI495" i="6" s="1"/>
  <c r="AE511" i="6"/>
  <c r="AF511" i="6"/>
  <c r="AI511" i="6" s="1"/>
  <c r="AE527" i="6"/>
  <c r="AF527" i="6"/>
  <c r="AI527" i="6" s="1"/>
  <c r="AE543" i="6"/>
  <c r="AF543" i="6"/>
  <c r="AI543" i="6" s="1"/>
  <c r="AE559" i="6"/>
  <c r="AF559" i="6"/>
  <c r="AI559" i="6" s="1"/>
  <c r="AE575" i="6"/>
  <c r="AF575" i="6"/>
  <c r="AI575" i="6" s="1"/>
  <c r="AE591" i="6"/>
  <c r="AF591" i="6"/>
  <c r="AI591" i="6" s="1"/>
  <c r="AE611" i="6"/>
  <c r="AF611" i="6"/>
  <c r="AI611" i="6" s="1"/>
  <c r="AE627" i="6"/>
  <c r="AF627" i="6"/>
  <c r="AI627" i="6" s="1"/>
  <c r="AE643" i="6"/>
  <c r="AF643" i="6"/>
  <c r="AI643" i="6" s="1"/>
  <c r="AE659" i="6"/>
  <c r="AF659" i="6"/>
  <c r="AI659" i="6" s="1"/>
  <c r="AE675" i="6"/>
  <c r="AF675" i="6"/>
  <c r="AI675" i="6" s="1"/>
  <c r="AE188" i="6"/>
  <c r="AF188" i="6"/>
  <c r="AI188" i="6" s="1"/>
  <c r="AE204" i="6"/>
  <c r="AF204" i="6"/>
  <c r="AI204" i="6" s="1"/>
  <c r="AE220" i="6"/>
  <c r="AF220" i="6"/>
  <c r="AI220" i="6" s="1"/>
  <c r="AE236" i="6"/>
  <c r="AF236" i="6"/>
  <c r="AI236" i="6" s="1"/>
  <c r="AE252" i="6"/>
  <c r="AF252" i="6"/>
  <c r="AI252" i="6" s="1"/>
  <c r="AE268" i="6"/>
  <c r="AF268" i="6"/>
  <c r="AI268" i="6" s="1"/>
  <c r="AE284" i="6"/>
  <c r="AF284" i="6"/>
  <c r="AI284" i="6" s="1"/>
  <c r="AE300" i="6"/>
  <c r="AF300" i="6"/>
  <c r="AI300" i="6" s="1"/>
  <c r="AE316" i="6"/>
  <c r="AF316" i="6"/>
  <c r="AI316" i="6" s="1"/>
  <c r="AE332" i="6"/>
  <c r="AF332" i="6"/>
  <c r="AI332" i="6" s="1"/>
  <c r="AE348" i="6"/>
  <c r="AF348" i="6"/>
  <c r="AI348" i="6" s="1"/>
  <c r="AE368" i="6"/>
  <c r="AF368" i="6"/>
  <c r="AI368" i="6" s="1"/>
  <c r="AE388" i="6"/>
  <c r="AF388" i="6"/>
  <c r="AI388" i="6" s="1"/>
  <c r="AE412" i="6"/>
  <c r="AF412" i="6"/>
  <c r="AI412" i="6" s="1"/>
  <c r="AE432" i="6"/>
  <c r="AF432" i="6"/>
  <c r="AI432" i="6" s="1"/>
  <c r="AE452" i="6"/>
  <c r="AF452" i="6"/>
  <c r="AI452" i="6" s="1"/>
  <c r="AE476" i="6"/>
  <c r="AF476" i="6"/>
  <c r="AI476" i="6" s="1"/>
  <c r="AE496" i="6"/>
  <c r="AF496" i="6"/>
  <c r="AI496" i="6" s="1"/>
  <c r="AE516" i="6"/>
  <c r="AF516" i="6"/>
  <c r="AI516" i="6" s="1"/>
  <c r="AE540" i="6"/>
  <c r="AF540" i="6"/>
  <c r="AI540" i="6" s="1"/>
  <c r="AE560" i="6"/>
  <c r="AF560" i="6"/>
  <c r="AI560" i="6" s="1"/>
  <c r="AE580" i="6"/>
  <c r="AF580" i="6"/>
  <c r="AI580" i="6" s="1"/>
  <c r="AE600" i="6"/>
  <c r="AF600" i="6"/>
  <c r="AI600" i="6" s="1"/>
  <c r="AE616" i="6"/>
  <c r="AF616" i="6"/>
  <c r="AI616" i="6" s="1"/>
  <c r="AE632" i="6"/>
  <c r="AF632" i="6"/>
  <c r="AI632" i="6" s="1"/>
  <c r="AE648" i="6"/>
  <c r="AF648" i="6"/>
  <c r="AI648" i="6" s="1"/>
  <c r="AE664" i="6"/>
  <c r="AF664" i="6"/>
  <c r="AI664" i="6" s="1"/>
  <c r="AE680" i="6"/>
  <c r="AF680" i="6"/>
  <c r="AH680" i="6" s="1"/>
  <c r="AE21" i="6"/>
  <c r="AF21" i="6"/>
  <c r="AI21" i="6" s="1"/>
  <c r="AE37" i="6"/>
  <c r="AF37" i="6"/>
  <c r="AI37" i="6" s="1"/>
  <c r="AE53" i="6"/>
  <c r="AF53" i="6"/>
  <c r="AI53" i="6" s="1"/>
  <c r="AE69" i="6"/>
  <c r="AF69" i="6"/>
  <c r="AI69" i="6" s="1"/>
  <c r="AE85" i="6"/>
  <c r="AF85" i="6"/>
  <c r="AI85" i="6" s="1"/>
  <c r="AE101" i="6"/>
  <c r="AF101" i="6"/>
  <c r="AI101" i="6" s="1"/>
  <c r="AE117" i="6"/>
  <c r="AF117" i="6"/>
  <c r="AI117" i="6" s="1"/>
  <c r="AE133" i="6"/>
  <c r="AF133" i="6"/>
  <c r="AI133" i="6" s="1"/>
  <c r="AE149" i="6"/>
  <c r="AF149" i="6"/>
  <c r="AI149" i="6" s="1"/>
  <c r="AE165" i="6"/>
  <c r="AF165" i="6"/>
  <c r="AI165" i="6" s="1"/>
  <c r="AE181" i="6"/>
  <c r="AF181" i="6"/>
  <c r="AI181" i="6" s="1"/>
  <c r="AE197" i="6"/>
  <c r="AF197" i="6"/>
  <c r="AI197" i="6" s="1"/>
  <c r="AE213" i="6"/>
  <c r="AF213" i="6"/>
  <c r="AI213" i="6" s="1"/>
  <c r="AE229" i="6"/>
  <c r="AF229" i="6"/>
  <c r="AI229" i="6" s="1"/>
  <c r="AE245" i="6"/>
  <c r="AF245" i="6"/>
  <c r="AI245" i="6" s="1"/>
  <c r="AE261" i="6"/>
  <c r="AF261" i="6"/>
  <c r="AI261" i="6" s="1"/>
  <c r="AE277" i="6"/>
  <c r="AF277" i="6"/>
  <c r="AI277" i="6" s="1"/>
  <c r="AE293" i="6"/>
  <c r="AF293" i="6"/>
  <c r="AI293" i="6" s="1"/>
  <c r="AE309" i="6"/>
  <c r="AF309" i="6"/>
  <c r="AI309" i="6" s="1"/>
  <c r="AE325" i="6"/>
  <c r="AF325" i="6"/>
  <c r="AI325" i="6" s="1"/>
  <c r="AE341" i="6"/>
  <c r="AF341" i="6"/>
  <c r="AI341" i="6" s="1"/>
  <c r="AE357" i="6"/>
  <c r="AF357" i="6"/>
  <c r="AI357" i="6" s="1"/>
  <c r="AE373" i="6"/>
  <c r="AF373" i="6"/>
  <c r="AI373" i="6" s="1"/>
  <c r="AE389" i="6"/>
  <c r="AF389" i="6"/>
  <c r="AI389" i="6" s="1"/>
  <c r="AE405" i="6"/>
  <c r="AF405" i="6"/>
  <c r="AI405" i="6" s="1"/>
  <c r="AE421" i="6"/>
  <c r="AF421" i="6"/>
  <c r="AI421" i="6" s="1"/>
  <c r="AE437" i="6"/>
  <c r="AF437" i="6"/>
  <c r="AI437" i="6" s="1"/>
  <c r="AE453" i="6"/>
  <c r="AF453" i="6"/>
  <c r="AI453" i="6" s="1"/>
  <c r="AE469" i="6"/>
  <c r="AF469" i="6"/>
  <c r="AI469" i="6" s="1"/>
  <c r="AE485" i="6"/>
  <c r="AF485" i="6"/>
  <c r="AI485" i="6" s="1"/>
  <c r="AE501" i="6"/>
  <c r="AF501" i="6"/>
  <c r="AI501" i="6" s="1"/>
  <c r="AE517" i="6"/>
  <c r="AF517" i="6"/>
  <c r="AI517" i="6" s="1"/>
  <c r="AE533" i="6"/>
  <c r="AF533" i="6"/>
  <c r="AI533" i="6" s="1"/>
  <c r="AE549" i="6"/>
  <c r="AF549" i="6"/>
  <c r="AI549" i="6" s="1"/>
  <c r="AE565" i="6"/>
  <c r="AF565" i="6"/>
  <c r="AI565" i="6" s="1"/>
  <c r="AE581" i="6"/>
  <c r="AF581" i="6"/>
  <c r="AI581" i="6" s="1"/>
  <c r="AE597" i="6"/>
  <c r="AF597" i="6"/>
  <c r="AI597" i="6" s="1"/>
  <c r="AE408" i="6"/>
  <c r="AF408" i="6"/>
  <c r="AI408" i="6" s="1"/>
  <c r="AE488" i="6"/>
  <c r="AF488" i="6"/>
  <c r="AI488" i="6" s="1"/>
  <c r="AE568" i="6"/>
  <c r="AF568" i="6"/>
  <c r="AI568" i="6" s="1"/>
  <c r="AE621" i="6"/>
  <c r="AF621" i="6"/>
  <c r="AI621" i="6" s="1"/>
  <c r="AE641" i="6"/>
  <c r="AF641" i="6"/>
  <c r="AI641" i="6" s="1"/>
  <c r="AE665" i="6"/>
  <c r="AF665" i="6"/>
  <c r="AI665" i="6" s="1"/>
  <c r="AE90" i="6"/>
  <c r="AF90" i="6"/>
  <c r="AI90" i="6" s="1"/>
  <c r="AE170" i="6"/>
  <c r="AF170" i="6"/>
  <c r="AI170" i="6" s="1"/>
  <c r="AE190" i="6"/>
  <c r="AF190" i="6"/>
  <c r="AI190" i="6" s="1"/>
  <c r="AE206" i="6"/>
  <c r="AF206" i="6"/>
  <c r="AI206" i="6" s="1"/>
  <c r="AE222" i="6"/>
  <c r="AF222" i="6"/>
  <c r="AI222" i="6" s="1"/>
  <c r="AE238" i="6"/>
  <c r="AF238" i="6"/>
  <c r="AI238" i="6" s="1"/>
  <c r="AE42" i="6"/>
  <c r="AF42" i="6"/>
  <c r="AI42" i="6" s="1"/>
  <c r="AE254" i="6"/>
  <c r="AF254" i="6"/>
  <c r="AI254" i="6" s="1"/>
  <c r="AE270" i="6"/>
  <c r="AF270" i="6"/>
  <c r="AI270" i="6" s="1"/>
  <c r="AE286" i="6"/>
  <c r="AF286" i="6"/>
  <c r="AI286" i="6" s="1"/>
  <c r="AE302" i="6"/>
  <c r="AF302" i="6"/>
  <c r="AI302" i="6" s="1"/>
  <c r="AE318" i="6"/>
  <c r="AF318" i="6"/>
  <c r="AI318" i="6" s="1"/>
  <c r="AE334" i="6"/>
  <c r="AF334" i="6"/>
  <c r="AI334" i="6" s="1"/>
  <c r="AE350" i="6"/>
  <c r="AF350" i="6"/>
  <c r="AI350" i="6" s="1"/>
  <c r="AE366" i="6"/>
  <c r="AF366" i="6"/>
  <c r="AI366" i="6" s="1"/>
  <c r="AE382" i="6"/>
  <c r="AF382" i="6"/>
  <c r="AI382" i="6" s="1"/>
  <c r="AE398" i="6"/>
  <c r="AF398" i="6"/>
  <c r="AI398" i="6" s="1"/>
  <c r="AE414" i="6"/>
  <c r="AF414" i="6"/>
  <c r="AI414" i="6" s="1"/>
  <c r="AE430" i="6"/>
  <c r="AF430" i="6"/>
  <c r="AI430" i="6" s="1"/>
  <c r="AE446" i="6"/>
  <c r="AF446" i="6"/>
  <c r="AI446" i="6" s="1"/>
  <c r="AE462" i="6"/>
  <c r="AF462" i="6"/>
  <c r="AI462" i="6" s="1"/>
  <c r="AE478" i="6"/>
  <c r="AF478" i="6"/>
  <c r="AI478" i="6" s="1"/>
  <c r="AE494" i="6"/>
  <c r="AF494" i="6"/>
  <c r="AI494" i="6" s="1"/>
  <c r="AE510" i="6"/>
  <c r="AF510" i="6"/>
  <c r="AI510" i="6" s="1"/>
  <c r="AE526" i="6"/>
  <c r="AF526" i="6"/>
  <c r="AI526" i="6" s="1"/>
  <c r="AE542" i="6"/>
  <c r="AF542" i="6"/>
  <c r="AI542" i="6" s="1"/>
  <c r="AE558" i="6"/>
  <c r="AF558" i="6"/>
  <c r="AI558" i="6" s="1"/>
  <c r="AE574" i="6"/>
  <c r="AF574" i="6"/>
  <c r="AI574" i="6" s="1"/>
  <c r="AE590" i="6"/>
  <c r="AF590" i="6"/>
  <c r="AI590" i="6" s="1"/>
  <c r="AE606" i="6"/>
  <c r="AF606" i="6"/>
  <c r="AI606" i="6" s="1"/>
  <c r="AE622" i="6"/>
  <c r="AF622" i="6"/>
  <c r="AI622" i="6" s="1"/>
  <c r="AE638" i="6"/>
  <c r="AF638" i="6"/>
  <c r="AI638" i="6" s="1"/>
  <c r="AE654" i="6"/>
  <c r="AF654" i="6"/>
  <c r="AI654" i="6" s="1"/>
  <c r="AE670" i="6"/>
  <c r="AF670" i="6"/>
  <c r="AI670" i="6" s="1"/>
  <c r="AE392" i="6"/>
  <c r="AF392" i="6"/>
  <c r="AI392" i="6" s="1"/>
  <c r="AE599" i="6"/>
  <c r="AF599" i="6"/>
  <c r="AI599" i="6" s="1"/>
  <c r="AE18" i="6"/>
  <c r="AF18" i="6"/>
  <c r="AI18" i="6" s="1"/>
  <c r="AE82" i="6"/>
  <c r="AF82" i="6"/>
  <c r="AI82" i="6" s="1"/>
  <c r="AE126" i="6"/>
  <c r="AF126" i="6"/>
  <c r="AI126" i="6" s="1"/>
  <c r="AE19" i="6"/>
  <c r="AF19" i="6"/>
  <c r="AI19" i="6" s="1"/>
  <c r="AE67" i="6"/>
  <c r="AF67" i="6"/>
  <c r="AI67" i="6" s="1"/>
  <c r="AE131" i="6"/>
  <c r="AF131" i="6"/>
  <c r="AI131" i="6" s="1"/>
  <c r="AE179" i="6"/>
  <c r="AF179" i="6"/>
  <c r="AI179" i="6" s="1"/>
  <c r="AE56" i="6"/>
  <c r="AF56" i="6"/>
  <c r="AI56" i="6" s="1"/>
  <c r="AE104" i="6"/>
  <c r="AF104" i="6"/>
  <c r="AI104" i="6" s="1"/>
  <c r="AE168" i="6"/>
  <c r="AF168" i="6"/>
  <c r="AI168" i="6" s="1"/>
  <c r="AE199" i="6"/>
  <c r="AF199" i="6"/>
  <c r="AI199" i="6" s="1"/>
  <c r="AE263" i="6"/>
  <c r="AF263" i="6"/>
  <c r="AI263" i="6" s="1"/>
  <c r="AE311" i="6"/>
  <c r="AF311" i="6"/>
  <c r="AI311" i="6" s="1"/>
  <c r="AE359" i="6"/>
  <c r="AF359" i="6"/>
  <c r="AI359" i="6" s="1"/>
  <c r="AE407" i="6"/>
  <c r="AF407" i="6"/>
  <c r="AI407" i="6" s="1"/>
  <c r="AE455" i="6"/>
  <c r="AF455" i="6"/>
  <c r="AI455" i="6" s="1"/>
  <c r="AE503" i="6"/>
  <c r="AF503" i="6"/>
  <c r="AI503" i="6" s="1"/>
  <c r="AE551" i="6"/>
  <c r="AF551" i="6"/>
  <c r="AI551" i="6" s="1"/>
  <c r="AE619" i="6"/>
  <c r="AF619" i="6"/>
  <c r="AI619" i="6" s="1"/>
  <c r="AE667" i="6"/>
  <c r="AF667" i="6"/>
  <c r="AI667" i="6" s="1"/>
  <c r="AE212" i="6"/>
  <c r="AF212" i="6"/>
  <c r="AI212" i="6" s="1"/>
  <c r="AE260" i="6"/>
  <c r="AF260" i="6"/>
  <c r="AI260" i="6" s="1"/>
  <c r="AE308" i="6"/>
  <c r="AF308" i="6"/>
  <c r="AI308" i="6" s="1"/>
  <c r="AE356" i="6"/>
  <c r="AF356" i="6"/>
  <c r="AI356" i="6" s="1"/>
  <c r="AE400" i="6"/>
  <c r="AF400" i="6"/>
  <c r="AI400" i="6" s="1"/>
  <c r="AE464" i="6"/>
  <c r="AF464" i="6"/>
  <c r="AI464" i="6" s="1"/>
  <c r="AE528" i="6"/>
  <c r="AF528" i="6"/>
  <c r="AI528" i="6" s="1"/>
  <c r="AE592" i="6"/>
  <c r="AF592" i="6"/>
  <c r="AI592" i="6" s="1"/>
  <c r="AE656" i="6"/>
  <c r="AF656" i="6"/>
  <c r="AI656" i="6" s="1"/>
  <c r="AE29" i="6"/>
  <c r="AF29" i="6"/>
  <c r="AI29" i="6" s="1"/>
  <c r="AE77" i="6"/>
  <c r="AF77" i="6"/>
  <c r="AI77" i="6" s="1"/>
  <c r="AE125" i="6"/>
  <c r="AF125" i="6"/>
  <c r="AI125" i="6" s="1"/>
  <c r="AE173" i="6"/>
  <c r="AF173" i="6"/>
  <c r="AI173" i="6" s="1"/>
  <c r="AE221" i="6"/>
  <c r="AF221" i="6"/>
  <c r="AI221" i="6" s="1"/>
  <c r="AE269" i="6"/>
  <c r="AF269" i="6"/>
  <c r="AI269" i="6" s="1"/>
  <c r="AE333" i="6"/>
  <c r="AF333" i="6"/>
  <c r="AI333" i="6" s="1"/>
  <c r="AE381" i="6"/>
  <c r="AF381" i="6"/>
  <c r="AI381" i="6" s="1"/>
  <c r="AE429" i="6"/>
  <c r="AF429" i="6"/>
  <c r="AI429" i="6" s="1"/>
  <c r="AE477" i="6"/>
  <c r="AF477" i="6"/>
  <c r="AI477" i="6" s="1"/>
  <c r="AE509" i="6"/>
  <c r="AF509" i="6"/>
  <c r="AI509" i="6" s="1"/>
  <c r="AE557" i="6"/>
  <c r="AF557" i="6"/>
  <c r="AI557" i="6" s="1"/>
  <c r="AE360" i="6"/>
  <c r="AF360" i="6"/>
  <c r="AI360" i="6" s="1"/>
  <c r="AE609" i="6"/>
  <c r="AF609" i="6"/>
  <c r="AI609" i="6" s="1"/>
  <c r="AE122" i="6"/>
  <c r="AF122" i="6"/>
  <c r="AI122" i="6" s="1"/>
  <c r="AE342" i="6"/>
  <c r="AF342" i="6"/>
  <c r="AI342" i="6" s="1"/>
  <c r="AE14" i="6"/>
  <c r="AF14" i="6"/>
  <c r="AI14" i="6" s="1"/>
  <c r="AE34" i="6"/>
  <c r="AF34" i="6"/>
  <c r="AI34" i="6" s="1"/>
  <c r="AE54" i="6"/>
  <c r="AF54" i="6"/>
  <c r="AI54" i="6" s="1"/>
  <c r="AE78" i="6"/>
  <c r="AF78" i="6"/>
  <c r="AI78" i="6" s="1"/>
  <c r="AE98" i="6"/>
  <c r="AF98" i="6"/>
  <c r="AI98" i="6" s="1"/>
  <c r="AE118" i="6"/>
  <c r="AF118" i="6"/>
  <c r="AI118" i="6" s="1"/>
  <c r="AE142" i="6"/>
  <c r="AF142" i="6"/>
  <c r="AI142" i="6" s="1"/>
  <c r="AE162" i="6"/>
  <c r="AF162" i="6"/>
  <c r="AI162" i="6" s="1"/>
  <c r="AE15" i="6"/>
  <c r="AF15" i="6"/>
  <c r="AI15" i="6" s="1"/>
  <c r="AE31" i="6"/>
  <c r="AF31" i="6"/>
  <c r="AI31" i="6" s="1"/>
  <c r="AE47" i="6"/>
  <c r="AF47" i="6"/>
  <c r="AI47" i="6" s="1"/>
  <c r="AE63" i="6"/>
  <c r="AF63" i="6"/>
  <c r="AI63" i="6" s="1"/>
  <c r="AE79" i="6"/>
  <c r="AF79" i="6"/>
  <c r="AI79" i="6" s="1"/>
  <c r="AE95" i="6"/>
  <c r="AF95" i="6"/>
  <c r="AI95" i="6" s="1"/>
  <c r="AE111" i="6"/>
  <c r="AF111" i="6"/>
  <c r="AI111" i="6" s="1"/>
  <c r="AE127" i="6"/>
  <c r="AF127" i="6"/>
  <c r="AI127" i="6" s="1"/>
  <c r="AE143" i="6"/>
  <c r="AF143" i="6"/>
  <c r="AI143" i="6" s="1"/>
  <c r="AE159" i="6"/>
  <c r="AF159" i="6"/>
  <c r="AI159" i="6" s="1"/>
  <c r="AE175" i="6"/>
  <c r="AF175" i="6"/>
  <c r="AI175" i="6" s="1"/>
  <c r="AE20" i="6"/>
  <c r="AF20" i="6"/>
  <c r="AI20" i="6" s="1"/>
  <c r="AE36" i="6"/>
  <c r="AF36" i="6"/>
  <c r="AI36" i="6" s="1"/>
  <c r="AE52" i="6"/>
  <c r="AF52" i="6"/>
  <c r="AI52" i="6" s="1"/>
  <c r="AE68" i="6"/>
  <c r="AF68" i="6"/>
  <c r="AI68" i="6" s="1"/>
  <c r="AE84" i="6"/>
  <c r="AF84" i="6"/>
  <c r="AI84" i="6" s="1"/>
  <c r="AE100" i="6"/>
  <c r="AF100" i="6"/>
  <c r="AI100" i="6" s="1"/>
  <c r="AE116" i="6"/>
  <c r="AF116" i="6"/>
  <c r="AI116" i="6" s="1"/>
  <c r="AE132" i="6"/>
  <c r="AF132" i="6"/>
  <c r="AI132" i="6" s="1"/>
  <c r="AE148" i="6"/>
  <c r="AF148" i="6"/>
  <c r="AI148" i="6" s="1"/>
  <c r="AE164" i="6"/>
  <c r="AF164" i="6"/>
  <c r="AI164" i="6" s="1"/>
  <c r="AE180" i="6"/>
  <c r="AF180" i="6"/>
  <c r="AI180" i="6" s="1"/>
  <c r="AE195" i="6"/>
  <c r="AF195" i="6"/>
  <c r="AI195" i="6" s="1"/>
  <c r="AE211" i="6"/>
  <c r="AF211" i="6"/>
  <c r="AI211" i="6" s="1"/>
  <c r="AE227" i="6"/>
  <c r="AF227" i="6"/>
  <c r="AI227" i="6" s="1"/>
  <c r="AE243" i="6"/>
  <c r="AF243" i="6"/>
  <c r="AI243" i="6" s="1"/>
  <c r="AE259" i="6"/>
  <c r="AF259" i="6"/>
  <c r="AI259" i="6" s="1"/>
  <c r="AE275" i="6"/>
  <c r="AF275" i="6"/>
  <c r="AI275" i="6" s="1"/>
  <c r="AE291" i="6"/>
  <c r="AF291" i="6"/>
  <c r="AI291" i="6" s="1"/>
  <c r="AE307" i="6"/>
  <c r="AF307" i="6"/>
  <c r="AI307" i="6" s="1"/>
  <c r="AE323" i="6"/>
  <c r="AF323" i="6"/>
  <c r="AI323" i="6" s="1"/>
  <c r="AE339" i="6"/>
  <c r="AF339" i="6"/>
  <c r="AI339" i="6" s="1"/>
  <c r="AE355" i="6"/>
  <c r="AF355" i="6"/>
  <c r="AI355" i="6" s="1"/>
  <c r="AE371" i="6"/>
  <c r="AF371" i="6"/>
  <c r="AI371" i="6" s="1"/>
  <c r="AE387" i="6"/>
  <c r="AF387" i="6"/>
  <c r="AI387" i="6" s="1"/>
  <c r="AE403" i="6"/>
  <c r="AF403" i="6"/>
  <c r="AI403" i="6" s="1"/>
  <c r="AE419" i="6"/>
  <c r="AF419" i="6"/>
  <c r="AI419" i="6" s="1"/>
  <c r="AE435" i="6"/>
  <c r="AF435" i="6"/>
  <c r="AI435" i="6" s="1"/>
  <c r="AE451" i="6"/>
  <c r="AF451" i="6"/>
  <c r="AI451" i="6" s="1"/>
  <c r="AE467" i="6"/>
  <c r="AF467" i="6"/>
  <c r="AI467" i="6" s="1"/>
  <c r="AE483" i="6"/>
  <c r="AF483" i="6"/>
  <c r="AI483" i="6" s="1"/>
  <c r="AE499" i="6"/>
  <c r="AF499" i="6"/>
  <c r="AI499" i="6" s="1"/>
  <c r="AE515" i="6"/>
  <c r="AF515" i="6"/>
  <c r="AI515" i="6" s="1"/>
  <c r="AE531" i="6"/>
  <c r="AF531" i="6"/>
  <c r="AI531" i="6" s="1"/>
  <c r="AE547" i="6"/>
  <c r="AF547" i="6"/>
  <c r="AI547" i="6" s="1"/>
  <c r="AE563" i="6"/>
  <c r="AF563" i="6"/>
  <c r="AI563" i="6" s="1"/>
  <c r="AE579" i="6"/>
  <c r="AF579" i="6"/>
  <c r="AI579" i="6" s="1"/>
  <c r="AE595" i="6"/>
  <c r="AF595" i="6"/>
  <c r="AI595" i="6" s="1"/>
  <c r="AE615" i="6"/>
  <c r="AF615" i="6"/>
  <c r="AI615" i="6" s="1"/>
  <c r="AE631" i="6"/>
  <c r="AF631" i="6"/>
  <c r="AI631" i="6" s="1"/>
  <c r="AE647" i="6"/>
  <c r="AF647" i="6"/>
  <c r="AI647" i="6" s="1"/>
  <c r="AE663" i="6"/>
  <c r="AF663" i="6"/>
  <c r="AI663" i="6" s="1"/>
  <c r="AE192" i="6"/>
  <c r="AF192" i="6"/>
  <c r="AI192" i="6" s="1"/>
  <c r="AE208" i="6"/>
  <c r="AF208" i="6"/>
  <c r="AI208" i="6" s="1"/>
  <c r="AE224" i="6"/>
  <c r="AF224" i="6"/>
  <c r="AI224" i="6" s="1"/>
  <c r="AE240" i="6"/>
  <c r="AF240" i="6"/>
  <c r="AI240" i="6" s="1"/>
  <c r="AE256" i="6"/>
  <c r="AF256" i="6"/>
  <c r="AI256" i="6" s="1"/>
  <c r="AE272" i="6"/>
  <c r="AF272" i="6"/>
  <c r="AI272" i="6" s="1"/>
  <c r="AE288" i="6"/>
  <c r="AF288" i="6"/>
  <c r="AI288" i="6" s="1"/>
  <c r="AE304" i="6"/>
  <c r="AF304" i="6"/>
  <c r="AI304" i="6" s="1"/>
  <c r="AE320" i="6"/>
  <c r="AF320" i="6"/>
  <c r="AI320" i="6" s="1"/>
  <c r="AE336" i="6"/>
  <c r="AF336" i="6"/>
  <c r="AI336" i="6" s="1"/>
  <c r="AE352" i="6"/>
  <c r="AF352" i="6"/>
  <c r="AI352" i="6" s="1"/>
  <c r="AE372" i="6"/>
  <c r="AF372" i="6"/>
  <c r="AI372" i="6" s="1"/>
  <c r="AE396" i="6"/>
  <c r="AF396" i="6"/>
  <c r="AI396" i="6" s="1"/>
  <c r="AE416" i="6"/>
  <c r="AF416" i="6"/>
  <c r="AI416" i="6" s="1"/>
  <c r="AE436" i="6"/>
  <c r="AF436" i="6"/>
  <c r="AI436" i="6" s="1"/>
  <c r="AE460" i="6"/>
  <c r="AF460" i="6"/>
  <c r="AI460" i="6" s="1"/>
  <c r="AE480" i="6"/>
  <c r="AF480" i="6"/>
  <c r="AI480" i="6" s="1"/>
  <c r="AE500" i="6"/>
  <c r="AF500" i="6"/>
  <c r="AI500" i="6" s="1"/>
  <c r="AE524" i="6"/>
  <c r="AF524" i="6"/>
  <c r="AI524" i="6" s="1"/>
  <c r="AE544" i="6"/>
  <c r="AF544" i="6"/>
  <c r="AI544" i="6" s="1"/>
  <c r="AE564" i="6"/>
  <c r="AF564" i="6"/>
  <c r="AI564" i="6" s="1"/>
  <c r="AE588" i="6"/>
  <c r="AF588" i="6"/>
  <c r="AI588" i="6" s="1"/>
  <c r="AE604" i="6"/>
  <c r="AF604" i="6"/>
  <c r="AI604" i="6" s="1"/>
  <c r="AE620" i="6"/>
  <c r="AF620" i="6"/>
  <c r="AI620" i="6" s="1"/>
  <c r="AE636" i="6"/>
  <c r="AF636" i="6"/>
  <c r="AI636" i="6" s="1"/>
  <c r="AE652" i="6"/>
  <c r="AF652" i="6"/>
  <c r="AI652" i="6" s="1"/>
  <c r="AE668" i="6"/>
  <c r="AF668" i="6"/>
  <c r="AI668" i="6" s="1"/>
  <c r="AE684" i="6"/>
  <c r="AF684" i="6"/>
  <c r="AH684" i="6" s="1"/>
  <c r="AE25" i="6"/>
  <c r="AF25" i="6"/>
  <c r="AI25" i="6" s="1"/>
  <c r="AE41" i="6"/>
  <c r="AF41" i="6"/>
  <c r="AI41" i="6" s="1"/>
  <c r="AE57" i="6"/>
  <c r="AF57" i="6"/>
  <c r="AI57" i="6" s="1"/>
  <c r="AE73" i="6"/>
  <c r="AF73" i="6"/>
  <c r="AI73" i="6" s="1"/>
  <c r="AE89" i="6"/>
  <c r="AF89" i="6"/>
  <c r="AI89" i="6" s="1"/>
  <c r="AE105" i="6"/>
  <c r="AF105" i="6"/>
  <c r="AI105" i="6" s="1"/>
  <c r="AE121" i="6"/>
  <c r="AF121" i="6"/>
  <c r="AI121" i="6" s="1"/>
  <c r="AE137" i="6"/>
  <c r="AF137" i="6"/>
  <c r="AI137" i="6" s="1"/>
  <c r="AE153" i="6"/>
  <c r="AF153" i="6"/>
  <c r="AI153" i="6" s="1"/>
  <c r="AE169" i="6"/>
  <c r="AF169" i="6"/>
  <c r="AI169" i="6" s="1"/>
  <c r="AE185" i="6"/>
  <c r="AF185" i="6"/>
  <c r="AI185" i="6" s="1"/>
  <c r="AE201" i="6"/>
  <c r="AF201" i="6"/>
  <c r="AI201" i="6" s="1"/>
  <c r="AE217" i="6"/>
  <c r="AF217" i="6"/>
  <c r="AI217" i="6" s="1"/>
  <c r="AE233" i="6"/>
  <c r="AF233" i="6"/>
  <c r="AI233" i="6" s="1"/>
  <c r="AE249" i="6"/>
  <c r="AF249" i="6"/>
  <c r="AI249" i="6" s="1"/>
  <c r="AE265" i="6"/>
  <c r="AF265" i="6"/>
  <c r="AI265" i="6" s="1"/>
  <c r="AE281" i="6"/>
  <c r="AF281" i="6"/>
  <c r="AI281" i="6" s="1"/>
  <c r="AE297" i="6"/>
  <c r="AF297" i="6"/>
  <c r="AI297" i="6" s="1"/>
  <c r="AE313" i="6"/>
  <c r="AF313" i="6"/>
  <c r="AI313" i="6" s="1"/>
  <c r="AE329" i="6"/>
  <c r="AF329" i="6"/>
  <c r="AI329" i="6" s="1"/>
  <c r="AE345" i="6"/>
  <c r="AF345" i="6"/>
  <c r="AI345" i="6" s="1"/>
  <c r="AE361" i="6"/>
  <c r="AF361" i="6"/>
  <c r="AI361" i="6" s="1"/>
  <c r="AE377" i="6"/>
  <c r="AF377" i="6"/>
  <c r="AI377" i="6" s="1"/>
  <c r="AE393" i="6"/>
  <c r="AF393" i="6"/>
  <c r="AI393" i="6" s="1"/>
  <c r="AE409" i="6"/>
  <c r="AF409" i="6"/>
  <c r="AI409" i="6" s="1"/>
  <c r="AE425" i="6"/>
  <c r="AF425" i="6"/>
  <c r="AI425" i="6" s="1"/>
  <c r="AE441" i="6"/>
  <c r="AF441" i="6"/>
  <c r="AI441" i="6" s="1"/>
  <c r="AE457" i="6"/>
  <c r="AF457" i="6"/>
  <c r="AI457" i="6" s="1"/>
  <c r="AE473" i="6"/>
  <c r="AF473" i="6"/>
  <c r="AI473" i="6" s="1"/>
  <c r="AE489" i="6"/>
  <c r="AF489" i="6"/>
  <c r="AI489" i="6" s="1"/>
  <c r="AE505" i="6"/>
  <c r="AF505" i="6"/>
  <c r="AI505" i="6" s="1"/>
  <c r="AE521" i="6"/>
  <c r="AF521" i="6"/>
  <c r="AI521" i="6" s="1"/>
  <c r="AE537" i="6"/>
  <c r="AF537" i="6"/>
  <c r="AI537" i="6" s="1"/>
  <c r="AE553" i="6"/>
  <c r="AF553" i="6"/>
  <c r="AI553" i="6" s="1"/>
  <c r="AE569" i="6"/>
  <c r="AF569" i="6"/>
  <c r="AI569" i="6" s="1"/>
  <c r="AE585" i="6"/>
  <c r="AF585" i="6"/>
  <c r="AI585" i="6" s="1"/>
  <c r="AE601" i="6"/>
  <c r="AF601" i="6"/>
  <c r="AI601" i="6" s="1"/>
  <c r="AE424" i="6"/>
  <c r="AF424" i="6"/>
  <c r="AI424" i="6" s="1"/>
  <c r="AE504" i="6"/>
  <c r="AF504" i="6"/>
  <c r="AI504" i="6" s="1"/>
  <c r="AE605" i="6"/>
  <c r="AF605" i="6"/>
  <c r="AI605" i="6" s="1"/>
  <c r="AE625" i="6"/>
  <c r="AF625" i="6"/>
  <c r="AI625" i="6" s="1"/>
  <c r="AE649" i="6"/>
  <c r="AF649" i="6"/>
  <c r="AI649" i="6" s="1"/>
  <c r="AE669" i="6"/>
  <c r="AF669" i="6"/>
  <c r="AI669" i="6" s="1"/>
  <c r="AE106" i="6"/>
  <c r="AF106" i="6"/>
  <c r="AI106" i="6" s="1"/>
  <c r="AE178" i="6"/>
  <c r="AF178" i="6"/>
  <c r="AI178" i="6" s="1"/>
  <c r="AE194" i="6"/>
  <c r="AF194" i="6"/>
  <c r="AI194" i="6" s="1"/>
  <c r="AE210" i="6"/>
  <c r="AF210" i="6"/>
  <c r="AI210" i="6" s="1"/>
  <c r="AE226" i="6"/>
  <c r="AF226" i="6"/>
  <c r="AI226" i="6" s="1"/>
  <c r="AE242" i="6"/>
  <c r="AF242" i="6"/>
  <c r="AI242" i="6" s="1"/>
  <c r="AE58" i="6"/>
  <c r="AF58" i="6"/>
  <c r="AI58" i="6" s="1"/>
  <c r="AE258" i="6"/>
  <c r="AF258" i="6"/>
  <c r="AI258" i="6" s="1"/>
  <c r="AE274" i="6"/>
  <c r="AF274" i="6"/>
  <c r="AI274" i="6" s="1"/>
  <c r="AE290" i="6"/>
  <c r="AF290" i="6"/>
  <c r="AI290" i="6" s="1"/>
  <c r="AE306" i="6"/>
  <c r="AF306" i="6"/>
  <c r="AI306" i="6" s="1"/>
  <c r="AE322" i="6"/>
  <c r="AF322" i="6"/>
  <c r="AI322" i="6" s="1"/>
  <c r="AE338" i="6"/>
  <c r="AF338" i="6"/>
  <c r="AI338" i="6" s="1"/>
  <c r="AE354" i="6"/>
  <c r="AF354" i="6"/>
  <c r="AI354" i="6" s="1"/>
  <c r="AE370" i="6"/>
  <c r="AF370" i="6"/>
  <c r="AI370" i="6" s="1"/>
  <c r="AE386" i="6"/>
  <c r="AF386" i="6"/>
  <c r="AI386" i="6" s="1"/>
  <c r="AE402" i="6"/>
  <c r="AF402" i="6"/>
  <c r="AI402" i="6" s="1"/>
  <c r="AE418" i="6"/>
  <c r="AF418" i="6"/>
  <c r="AI418" i="6" s="1"/>
  <c r="AE434" i="6"/>
  <c r="AF434" i="6"/>
  <c r="AI434" i="6" s="1"/>
  <c r="AE450" i="6"/>
  <c r="AF450" i="6"/>
  <c r="AI450" i="6" s="1"/>
  <c r="AE466" i="6"/>
  <c r="AF466" i="6"/>
  <c r="AI466" i="6" s="1"/>
  <c r="AE482" i="6"/>
  <c r="AF482" i="6"/>
  <c r="AI482" i="6" s="1"/>
  <c r="AE498" i="6"/>
  <c r="AF498" i="6"/>
  <c r="AI498" i="6" s="1"/>
  <c r="AE514" i="6"/>
  <c r="AF514" i="6"/>
  <c r="AI514" i="6" s="1"/>
  <c r="AE530" i="6"/>
  <c r="AF530" i="6"/>
  <c r="AI530" i="6" s="1"/>
  <c r="AE546" i="6"/>
  <c r="AF546" i="6"/>
  <c r="AI546" i="6" s="1"/>
  <c r="AE562" i="6"/>
  <c r="AF562" i="6"/>
  <c r="AI562" i="6" s="1"/>
  <c r="AE578" i="6"/>
  <c r="AF578" i="6"/>
  <c r="AI578" i="6" s="1"/>
  <c r="AE594" i="6"/>
  <c r="AF594" i="6"/>
  <c r="AI594" i="6" s="1"/>
  <c r="AE610" i="6"/>
  <c r="AF610" i="6"/>
  <c r="AI610" i="6" s="1"/>
  <c r="AE626" i="6"/>
  <c r="AF626" i="6"/>
  <c r="AI626" i="6" s="1"/>
  <c r="AE642" i="6"/>
  <c r="AF642" i="6"/>
  <c r="AI642" i="6" s="1"/>
  <c r="AE658" i="6"/>
  <c r="AF658" i="6"/>
  <c r="AI658" i="6" s="1"/>
  <c r="AE674" i="6"/>
  <c r="AF674" i="6"/>
  <c r="AE456" i="6"/>
  <c r="AF456" i="6"/>
  <c r="AI456" i="6" s="1"/>
  <c r="AE687" i="6"/>
  <c r="AF687" i="6"/>
  <c r="AH687" i="6" s="1"/>
  <c r="AE138" i="6"/>
  <c r="AE679" i="6"/>
  <c r="AB2" i="12"/>
  <c r="L2" i="12"/>
  <c r="AC2" i="12"/>
  <c r="R2" i="12"/>
  <c r="J2" i="12"/>
  <c r="AI688" i="6" l="1"/>
  <c r="AI696" i="6"/>
  <c r="AI690" i="6"/>
  <c r="AH683" i="6"/>
  <c r="AI691" i="6"/>
  <c r="AI677" i="6"/>
  <c r="AI689" i="6"/>
  <c r="AH679" i="6"/>
  <c r="AI682" i="6"/>
  <c r="AI680" i="6"/>
  <c r="AI674" i="6"/>
  <c r="AH674" i="6"/>
  <c r="AI687" i="6"/>
  <c r="AI678" i="6"/>
  <c r="AI684" i="6"/>
  <c r="AI681" i="6"/>
  <c r="AI676" i="6"/>
  <c r="AH675" i="6"/>
  <c r="Z2" i="12"/>
  <c r="AD2" i="12"/>
  <c r="K2" i="12"/>
  <c r="AE2" i="12" l="1"/>
  <c r="AF2" i="12" l="1"/>
  <c r="AI2" i="12"/>
  <c r="R12" i="6" l="1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R303" i="6"/>
  <c r="R304" i="6"/>
  <c r="R305" i="6"/>
  <c r="R306" i="6"/>
  <c r="R307" i="6"/>
  <c r="R308" i="6"/>
  <c r="R309" i="6"/>
  <c r="R310" i="6"/>
  <c r="R311" i="6"/>
  <c r="R312" i="6"/>
  <c r="R313" i="6"/>
  <c r="R314" i="6"/>
  <c r="R315" i="6"/>
  <c r="R316" i="6"/>
  <c r="R317" i="6"/>
  <c r="R318" i="6"/>
  <c r="R319" i="6"/>
  <c r="R320" i="6"/>
  <c r="R321" i="6"/>
  <c r="R322" i="6"/>
  <c r="R323" i="6"/>
  <c r="R324" i="6"/>
  <c r="R325" i="6"/>
  <c r="R326" i="6"/>
  <c r="R327" i="6"/>
  <c r="R328" i="6"/>
  <c r="R329" i="6"/>
  <c r="R330" i="6"/>
  <c r="R331" i="6"/>
  <c r="R332" i="6"/>
  <c r="R333" i="6"/>
  <c r="R334" i="6"/>
  <c r="R335" i="6"/>
  <c r="R336" i="6"/>
  <c r="R337" i="6"/>
  <c r="R338" i="6"/>
  <c r="R339" i="6"/>
  <c r="R340" i="6"/>
  <c r="R341" i="6"/>
  <c r="R342" i="6"/>
  <c r="R343" i="6"/>
  <c r="R344" i="6"/>
  <c r="R345" i="6"/>
  <c r="R346" i="6"/>
  <c r="R34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65" i="6"/>
  <c r="R366" i="6"/>
  <c r="R367" i="6"/>
  <c r="R368" i="6"/>
  <c r="R369" i="6"/>
  <c r="R370" i="6"/>
  <c r="R371" i="6"/>
  <c r="R372" i="6"/>
  <c r="R373" i="6"/>
  <c r="R374" i="6"/>
  <c r="R375" i="6"/>
  <c r="R376" i="6"/>
  <c r="R377" i="6"/>
  <c r="R378" i="6"/>
  <c r="R379" i="6"/>
  <c r="R380" i="6"/>
  <c r="R381" i="6"/>
  <c r="R382" i="6"/>
  <c r="R383" i="6"/>
  <c r="R384" i="6"/>
  <c r="R385" i="6"/>
  <c r="R386" i="6"/>
  <c r="R387" i="6"/>
  <c r="R388" i="6"/>
  <c r="R389" i="6"/>
  <c r="R390" i="6"/>
  <c r="R391" i="6"/>
  <c r="R392" i="6"/>
  <c r="R393" i="6"/>
  <c r="R394" i="6"/>
  <c r="R395" i="6"/>
  <c r="R396" i="6"/>
  <c r="R397" i="6"/>
  <c r="R398" i="6"/>
  <c r="R399" i="6"/>
  <c r="R400" i="6"/>
  <c r="R401" i="6"/>
  <c r="R402" i="6"/>
  <c r="R403" i="6"/>
  <c r="R404" i="6"/>
  <c r="R405" i="6"/>
  <c r="R406" i="6"/>
  <c r="R407" i="6"/>
  <c r="R408" i="6"/>
  <c r="R409" i="6"/>
  <c r="R410" i="6"/>
  <c r="R411" i="6"/>
  <c r="R41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R453" i="6"/>
  <c r="R454" i="6"/>
  <c r="R455" i="6"/>
  <c r="R456" i="6"/>
  <c r="R457" i="6"/>
  <c r="R458" i="6"/>
  <c r="R459" i="6"/>
  <c r="R460" i="6"/>
  <c r="R461" i="6"/>
  <c r="R462" i="6"/>
  <c r="R463" i="6"/>
  <c r="R464" i="6"/>
  <c r="R465" i="6"/>
  <c r="R466" i="6"/>
  <c r="R467" i="6"/>
  <c r="R468" i="6"/>
  <c r="R469" i="6"/>
  <c r="R470" i="6"/>
  <c r="R471" i="6"/>
  <c r="R472" i="6"/>
  <c r="R473" i="6"/>
  <c r="R474" i="6"/>
  <c r="R475" i="6"/>
  <c r="R476" i="6"/>
  <c r="R477" i="6"/>
  <c r="R478" i="6"/>
  <c r="R479" i="6"/>
  <c r="R480" i="6"/>
  <c r="R481" i="6"/>
  <c r="R482" i="6"/>
  <c r="R483" i="6"/>
  <c r="R484" i="6"/>
  <c r="R485" i="6"/>
  <c r="R486" i="6"/>
  <c r="R487" i="6"/>
  <c r="R488" i="6"/>
  <c r="R489" i="6"/>
  <c r="R490" i="6"/>
  <c r="R491" i="6"/>
  <c r="R492" i="6"/>
  <c r="R493" i="6"/>
  <c r="R494" i="6"/>
  <c r="R495" i="6"/>
  <c r="R496" i="6"/>
  <c r="R497" i="6"/>
  <c r="R498" i="6"/>
  <c r="R499" i="6"/>
  <c r="R500" i="6"/>
  <c r="R501" i="6"/>
  <c r="R502" i="6"/>
  <c r="R503" i="6"/>
  <c r="R504" i="6"/>
  <c r="R505" i="6"/>
  <c r="R506" i="6"/>
  <c r="R507" i="6"/>
  <c r="R508" i="6"/>
  <c r="R509" i="6"/>
  <c r="R510" i="6"/>
  <c r="R511" i="6"/>
  <c r="R512" i="6"/>
  <c r="R513" i="6"/>
  <c r="R514" i="6"/>
  <c r="R515" i="6"/>
  <c r="R516" i="6"/>
  <c r="R517" i="6"/>
  <c r="R518" i="6"/>
  <c r="R519" i="6"/>
  <c r="R520" i="6"/>
  <c r="R521" i="6"/>
  <c r="R522" i="6"/>
  <c r="R523" i="6"/>
  <c r="R524" i="6"/>
  <c r="R525" i="6"/>
  <c r="R526" i="6"/>
  <c r="R527" i="6"/>
  <c r="R528" i="6"/>
  <c r="R529" i="6"/>
  <c r="R530" i="6"/>
  <c r="R531" i="6"/>
  <c r="R532" i="6"/>
  <c r="R533" i="6"/>
  <c r="R534" i="6"/>
  <c r="R535" i="6"/>
  <c r="R536" i="6"/>
  <c r="R537" i="6"/>
  <c r="R538" i="6"/>
  <c r="R539" i="6"/>
  <c r="R540" i="6"/>
  <c r="R541" i="6"/>
  <c r="R542" i="6"/>
  <c r="R543" i="6"/>
  <c r="R544" i="6"/>
  <c r="R545" i="6"/>
  <c r="R546" i="6"/>
  <c r="R547" i="6"/>
  <c r="R548" i="6"/>
  <c r="R549" i="6"/>
  <c r="R550" i="6"/>
  <c r="R551" i="6"/>
  <c r="R552" i="6"/>
  <c r="R553" i="6"/>
  <c r="R554" i="6"/>
  <c r="R555" i="6"/>
  <c r="R556" i="6"/>
  <c r="R557" i="6"/>
  <c r="R558" i="6"/>
  <c r="R559" i="6"/>
  <c r="R560" i="6"/>
  <c r="R561" i="6"/>
  <c r="R562" i="6"/>
  <c r="R563" i="6"/>
  <c r="R564" i="6"/>
  <c r="R565" i="6"/>
  <c r="R566" i="6"/>
  <c r="R567" i="6"/>
  <c r="R568" i="6"/>
  <c r="R569" i="6"/>
  <c r="R570" i="6"/>
  <c r="R571" i="6"/>
  <c r="R572" i="6"/>
  <c r="R573" i="6"/>
  <c r="R574" i="6"/>
  <c r="R575" i="6"/>
  <c r="R576" i="6"/>
  <c r="R577" i="6"/>
  <c r="R578" i="6"/>
  <c r="R579" i="6"/>
  <c r="R580" i="6"/>
  <c r="R581" i="6"/>
  <c r="R582" i="6"/>
  <c r="R583" i="6"/>
  <c r="R584" i="6"/>
  <c r="R585" i="6"/>
  <c r="R586" i="6"/>
  <c r="R587" i="6"/>
  <c r="R588" i="6"/>
  <c r="R589" i="6"/>
  <c r="R590" i="6"/>
  <c r="R591" i="6"/>
  <c r="R592" i="6"/>
  <c r="R593" i="6"/>
  <c r="R594" i="6"/>
  <c r="R595" i="6"/>
  <c r="R596" i="6"/>
  <c r="R597" i="6"/>
  <c r="R598" i="6"/>
  <c r="R599" i="6"/>
  <c r="R600" i="6"/>
  <c r="R601" i="6"/>
  <c r="R602" i="6"/>
  <c r="R603" i="6"/>
  <c r="R604" i="6"/>
  <c r="R605" i="6"/>
  <c r="R606" i="6"/>
  <c r="R607" i="6"/>
  <c r="R608" i="6"/>
  <c r="R609" i="6"/>
  <c r="R610" i="6"/>
  <c r="R611" i="6"/>
  <c r="R612" i="6"/>
  <c r="R613" i="6"/>
  <c r="R614" i="6"/>
  <c r="R615" i="6"/>
  <c r="R616" i="6"/>
  <c r="R617" i="6"/>
  <c r="R618" i="6"/>
  <c r="R619" i="6"/>
  <c r="R620" i="6"/>
  <c r="R621" i="6"/>
  <c r="R622" i="6"/>
  <c r="R623" i="6"/>
  <c r="R624" i="6"/>
  <c r="R625" i="6"/>
  <c r="R626" i="6"/>
  <c r="R627" i="6"/>
  <c r="R628" i="6"/>
  <c r="R629" i="6"/>
  <c r="R630" i="6"/>
  <c r="R631" i="6"/>
  <c r="R632" i="6"/>
  <c r="R633" i="6"/>
  <c r="R634" i="6"/>
  <c r="R635" i="6"/>
  <c r="R636" i="6"/>
  <c r="R637" i="6"/>
  <c r="R638" i="6"/>
  <c r="R639" i="6"/>
  <c r="R640" i="6"/>
  <c r="R641" i="6"/>
  <c r="R642" i="6"/>
  <c r="R643" i="6"/>
  <c r="R644" i="6"/>
  <c r="R645" i="6"/>
  <c r="R646" i="6"/>
  <c r="R647" i="6"/>
  <c r="R648" i="6"/>
  <c r="R649" i="6"/>
  <c r="R650" i="6"/>
  <c r="R651" i="6"/>
  <c r="R652" i="6"/>
  <c r="R653" i="6"/>
  <c r="R654" i="6"/>
  <c r="R655" i="6"/>
  <c r="R656" i="6"/>
  <c r="R657" i="6"/>
  <c r="R658" i="6"/>
  <c r="R659" i="6"/>
  <c r="R660" i="6"/>
  <c r="R661" i="6"/>
  <c r="R662" i="6"/>
  <c r="R663" i="6"/>
  <c r="R664" i="6"/>
  <c r="R665" i="6"/>
  <c r="R666" i="6"/>
  <c r="R667" i="6"/>
  <c r="R668" i="6"/>
  <c r="R669" i="6"/>
  <c r="R670" i="6"/>
  <c r="R671" i="6"/>
  <c r="R672" i="6"/>
  <c r="R673" i="6"/>
  <c r="R11" i="6" l="1"/>
  <c r="R2" i="6" s="1"/>
  <c r="AB10" i="6"/>
  <c r="AB2" i="6" s="1"/>
  <c r="Z10" i="6"/>
  <c r="Z2" i="6" s="1"/>
  <c r="AH649" i="6" l="1"/>
  <c r="AH673" i="6"/>
  <c r="AH659" i="6"/>
  <c r="AH651" i="6"/>
  <c r="AH643" i="6"/>
  <c r="AH627" i="6"/>
  <c r="AH91" i="6"/>
  <c r="AH644" i="6"/>
  <c r="AH93" i="6"/>
  <c r="AH650" i="6"/>
  <c r="AH634" i="6"/>
  <c r="AH69" i="6"/>
  <c r="AH68" i="6"/>
  <c r="AH67" i="6"/>
  <c r="AH59" i="6"/>
  <c r="AH52" i="6"/>
  <c r="AH51" i="6"/>
  <c r="AH43" i="6"/>
  <c r="AH35" i="6"/>
  <c r="AH34" i="6"/>
  <c r="AH27" i="6"/>
  <c r="AH26" i="6"/>
  <c r="AH25" i="6"/>
  <c r="AH20" i="6"/>
  <c r="AH19" i="6"/>
  <c r="AH18" i="6"/>
  <c r="AH618" i="6"/>
  <c r="AH617" i="6"/>
  <c r="AH612" i="6"/>
  <c r="AH611" i="6"/>
  <c r="AH610" i="6"/>
  <c r="AH603" i="6"/>
  <c r="AH602" i="6"/>
  <c r="AH601" i="6"/>
  <c r="AH596" i="6"/>
  <c r="AH595" i="6"/>
  <c r="AH594" i="6"/>
  <c r="AH586" i="6"/>
  <c r="AH580" i="6"/>
  <c r="AH566" i="6"/>
  <c r="AH556" i="6"/>
  <c r="AH551" i="6"/>
  <c r="AH549" i="6"/>
  <c r="AH541" i="6"/>
  <c r="AH534" i="6"/>
  <c r="AH532" i="6"/>
  <c r="AH518" i="6"/>
  <c r="AH502" i="6"/>
  <c r="AH497" i="6"/>
  <c r="AH493" i="6"/>
  <c r="AH486" i="6"/>
  <c r="AH484" i="6"/>
  <c r="AH480" i="6"/>
  <c r="AH477" i="6"/>
  <c r="AH467" i="6"/>
  <c r="AH453" i="6"/>
  <c r="AH443" i="6"/>
  <c r="AH436" i="6"/>
  <c r="AH427" i="6"/>
  <c r="AH421" i="6"/>
  <c r="AH411" i="6"/>
  <c r="AH405" i="6"/>
  <c r="AH404" i="6"/>
  <c r="AH403" i="6"/>
  <c r="AH396" i="6"/>
  <c r="AH395" i="6"/>
  <c r="AH389" i="6"/>
  <c r="AH388" i="6"/>
  <c r="AH379" i="6"/>
  <c r="AH378" i="6"/>
  <c r="AH372" i="6"/>
  <c r="AH371" i="6"/>
  <c r="AH364" i="6"/>
  <c r="AH363" i="6"/>
  <c r="AH362" i="6"/>
  <c r="AH356" i="6"/>
  <c r="AH354" i="6"/>
  <c r="AH587" i="6"/>
  <c r="AH579" i="6"/>
  <c r="AH573" i="6"/>
  <c r="AH568" i="6"/>
  <c r="AH557" i="6"/>
  <c r="AH555" i="6"/>
  <c r="AH550" i="6"/>
  <c r="AH519" i="6"/>
  <c r="AH517" i="6"/>
  <c r="AH512" i="6"/>
  <c r="AH506" i="6"/>
  <c r="AH487" i="6"/>
  <c r="AH485" i="6"/>
  <c r="AH479" i="6"/>
  <c r="AH465" i="6"/>
  <c r="AH459" i="6"/>
  <c r="AH452" i="6"/>
  <c r="AH344" i="6"/>
  <c r="AH331" i="6"/>
  <c r="AH322" i="6"/>
  <c r="AH321" i="6"/>
  <c r="AH316" i="6"/>
  <c r="AH315" i="6"/>
  <c r="AH312" i="6"/>
  <c r="AH305" i="6"/>
  <c r="AH291" i="6"/>
  <c r="AH284" i="6"/>
  <c r="AH283" i="6"/>
  <c r="AH275" i="6"/>
  <c r="AH267" i="6"/>
  <c r="AH266" i="6"/>
  <c r="AH257" i="6"/>
  <c r="AH251" i="6"/>
  <c r="AH250" i="6"/>
  <c r="AH241" i="6"/>
  <c r="AH235" i="6"/>
  <c r="AH227" i="6"/>
  <c r="AH219" i="6"/>
  <c r="AH218" i="6"/>
  <c r="AH203" i="6"/>
  <c r="AH202" i="6"/>
  <c r="AH201" i="6"/>
  <c r="AH195" i="6"/>
  <c r="AH194" i="6"/>
  <c r="AH186" i="6"/>
  <c r="AH185" i="6"/>
  <c r="AH177" i="6"/>
  <c r="AH170" i="6"/>
  <c r="AH169" i="6"/>
  <c r="AH163" i="6"/>
  <c r="AH162" i="6"/>
  <c r="AH154" i="6"/>
  <c r="AH146" i="6"/>
  <c r="AH145" i="6"/>
  <c r="AH140" i="6"/>
  <c r="AH138" i="6"/>
  <c r="AH137" i="6"/>
  <c r="AH121" i="6"/>
  <c r="AH118" i="6"/>
  <c r="AH108" i="6"/>
  <c r="AH101" i="6"/>
  <c r="AH99" i="6"/>
  <c r="AH98" i="6"/>
  <c r="AH15" i="6"/>
  <c r="AH13" i="6"/>
  <c r="AH346" i="6"/>
  <c r="AH345" i="6"/>
  <c r="AH342" i="6"/>
  <c r="AH211" i="6"/>
  <c r="AH210" i="6"/>
  <c r="AH656" i="6"/>
  <c r="AH553" i="6"/>
  <c r="AH533" i="6"/>
  <c r="AH529" i="6"/>
  <c r="AH528" i="6"/>
  <c r="AH40" i="6"/>
  <c r="AH39" i="6"/>
  <c r="AH593" i="6"/>
  <c r="AH592" i="6"/>
  <c r="AH439" i="6"/>
  <c r="AH320" i="6"/>
  <c r="AH641" i="6"/>
  <c r="AH639" i="6"/>
  <c r="AH638" i="6"/>
  <c r="AH631" i="6"/>
  <c r="AH585" i="6"/>
  <c r="AH510" i="6"/>
  <c r="AH368" i="6"/>
  <c r="AH358" i="6"/>
  <c r="AH311" i="6"/>
  <c r="AH279" i="6"/>
  <c r="AH609" i="6"/>
  <c r="AH608" i="6"/>
  <c r="AH607" i="6"/>
  <c r="AH606" i="6"/>
  <c r="AH401" i="6"/>
  <c r="AH400" i="6"/>
  <c r="AH399" i="6"/>
  <c r="AH398" i="6"/>
  <c r="AH335" i="6"/>
  <c r="AH295" i="6"/>
  <c r="AH293" i="6"/>
  <c r="AH255" i="6"/>
  <c r="AH254" i="6"/>
  <c r="AH669" i="6"/>
  <c r="AH624" i="6"/>
  <c r="AH623" i="6"/>
  <c r="AH622" i="6"/>
  <c r="AH600" i="6"/>
  <c r="AH599" i="6"/>
  <c r="AH598" i="6"/>
  <c r="AH578" i="6"/>
  <c r="AH572" i="6"/>
  <c r="AH522" i="6"/>
  <c r="AH520" i="6"/>
  <c r="AH503" i="6"/>
  <c r="AH500" i="6"/>
  <c r="AH496" i="6"/>
  <c r="AH456" i="6"/>
  <c r="AH455" i="6"/>
  <c r="AH369" i="6"/>
  <c r="AH245" i="6"/>
  <c r="AH97" i="6"/>
  <c r="AH96" i="6"/>
  <c r="AH565" i="6"/>
  <c r="AH547" i="6"/>
  <c r="AH543" i="6"/>
  <c r="AH542" i="6"/>
  <c r="AH540" i="6"/>
  <c r="AH516" i="6"/>
  <c r="AH515" i="6"/>
  <c r="AH468" i="6"/>
  <c r="AH423" i="6"/>
  <c r="AH352" i="6"/>
  <c r="AH351" i="6"/>
  <c r="AH349" i="6"/>
  <c r="AH326" i="6"/>
  <c r="AH325" i="6"/>
  <c r="AH310" i="6"/>
  <c r="AH309" i="6"/>
  <c r="AH256" i="6"/>
  <c r="AH149" i="6"/>
  <c r="AH148" i="6"/>
  <c r="AH128" i="6"/>
  <c r="AH126" i="6"/>
  <c r="AH79" i="6"/>
  <c r="AH647" i="6"/>
  <c r="AH616" i="6"/>
  <c r="AH615" i="6"/>
  <c r="AH569" i="6"/>
  <c r="AH488" i="6"/>
  <c r="AH478" i="6"/>
  <c r="AH475" i="6"/>
  <c r="AH463" i="6"/>
  <c r="AH449" i="6"/>
  <c r="AH446" i="6"/>
  <c r="AH432" i="6"/>
  <c r="AH431" i="6"/>
  <c r="AH416" i="6"/>
  <c r="AH415" i="6"/>
  <c r="AH385" i="6"/>
  <c r="AH353" i="6"/>
  <c r="AH343" i="6"/>
  <c r="AH318" i="6"/>
  <c r="AH303" i="6"/>
  <c r="AH288" i="6"/>
  <c r="AH271" i="6"/>
  <c r="AH263" i="6"/>
  <c r="AH240" i="6"/>
  <c r="AH223" i="6"/>
  <c r="AH181" i="6"/>
  <c r="AH180" i="6"/>
  <c r="AH135" i="6"/>
  <c r="AH134" i="6"/>
  <c r="AH133" i="6"/>
  <c r="AH117" i="6"/>
  <c r="AH107" i="6"/>
  <c r="AH85" i="6"/>
  <c r="AH71" i="6"/>
  <c r="AH56" i="6"/>
  <c r="AH24" i="6"/>
  <c r="AH90" i="6"/>
  <c r="AH89" i="6"/>
  <c r="AH61" i="6"/>
  <c r="AH287" i="6"/>
  <c r="AH272" i="6"/>
  <c r="AH239" i="6"/>
  <c r="AH199" i="6"/>
  <c r="AH110" i="6"/>
  <c r="AH102" i="6"/>
  <c r="AH55" i="6"/>
  <c r="AH54" i="6"/>
  <c r="AH53" i="6"/>
  <c r="AH47" i="6"/>
  <c r="AH45" i="6"/>
  <c r="AH30" i="6"/>
  <c r="AH23" i="6"/>
  <c r="AH21" i="6"/>
  <c r="AH666" i="6"/>
  <c r="AH665" i="6"/>
  <c r="AH633" i="6"/>
  <c r="AH626" i="6"/>
  <c r="AH535" i="6"/>
  <c r="AH531" i="6"/>
  <c r="AH412" i="6"/>
  <c r="AH160" i="6"/>
  <c r="AH576" i="6"/>
  <c r="AH558" i="6"/>
  <c r="AH347" i="6"/>
  <c r="AH95" i="6"/>
  <c r="AH86" i="6"/>
  <c r="AH175" i="6"/>
  <c r="AH123" i="6"/>
  <c r="AH92" i="6"/>
  <c r="AH22" i="6"/>
  <c r="AH11" i="6"/>
  <c r="AH58" i="6"/>
  <c r="AH73" i="6"/>
  <c r="AD10" i="6"/>
  <c r="AD2" i="6" s="1"/>
  <c r="AC10" i="6"/>
  <c r="AC2" i="6" s="1"/>
  <c r="AG2" i="6"/>
  <c r="AH196" i="6" l="1"/>
  <c r="AH74" i="6"/>
  <c r="AH139" i="6"/>
  <c r="AH483" i="6"/>
  <c r="AH38" i="6"/>
  <c r="AH441" i="6"/>
  <c r="AH523" i="6"/>
  <c r="AH83" i="6"/>
  <c r="AH261" i="6"/>
  <c r="AH645" i="6"/>
  <c r="AH642" i="6"/>
  <c r="AH60" i="6"/>
  <c r="AH302" i="6"/>
  <c r="AH652" i="6"/>
  <c r="AH119" i="6"/>
  <c r="AH300" i="6"/>
  <c r="AH574" i="6"/>
  <c r="AH539" i="6"/>
  <c r="AH334" i="6"/>
  <c r="AH654" i="6"/>
  <c r="AH341" i="6"/>
  <c r="AH113" i="6"/>
  <c r="AH172" i="6"/>
  <c r="AH244" i="6"/>
  <c r="AH268" i="6"/>
  <c r="AH292" i="6"/>
  <c r="AH328" i="6"/>
  <c r="AH332" i="6"/>
  <c r="AH472" i="6"/>
  <c r="AH581" i="6"/>
  <c r="AH370" i="6"/>
  <c r="AH410" i="6"/>
  <c r="AH460" i="6"/>
  <c r="AH491" i="6"/>
  <c r="AH525" i="6"/>
  <c r="AH577" i="6"/>
  <c r="AH619" i="6"/>
  <c r="AH667" i="6"/>
  <c r="AH387" i="6"/>
  <c r="AH391" i="6"/>
  <c r="AH36" i="6"/>
  <c r="AH215" i="6"/>
  <c r="AH164" i="6"/>
  <c r="AH179" i="6"/>
  <c r="AH419" i="6"/>
  <c r="AH114" i="6"/>
  <c r="AH206" i="6"/>
  <c r="AH270" i="6"/>
  <c r="AH319" i="6"/>
  <c r="AH524" i="6"/>
  <c r="AH428" i="6"/>
  <c r="AH231" i="6"/>
  <c r="AH621" i="6"/>
  <c r="AH408" i="6"/>
  <c r="AH360" i="6"/>
  <c r="AH105" i="6"/>
  <c r="AH136" i="6"/>
  <c r="AH147" i="6"/>
  <c r="AH220" i="6"/>
  <c r="AH236" i="6"/>
  <c r="AH252" i="6"/>
  <c r="AH437" i="6"/>
  <c r="AH509" i="6"/>
  <c r="AH548" i="6"/>
  <c r="AH571" i="6"/>
  <c r="AH445" i="6"/>
  <c r="AH564" i="6"/>
  <c r="AH588" i="6"/>
  <c r="AH466" i="6"/>
  <c r="AH76" i="6"/>
  <c r="AH628" i="6"/>
  <c r="AH660" i="6"/>
  <c r="AH635" i="6"/>
  <c r="AH129" i="6"/>
  <c r="AH228" i="6"/>
  <c r="AH597" i="6"/>
  <c r="AH471" i="6"/>
  <c r="AH28" i="6"/>
  <c r="AH492" i="6"/>
  <c r="AH629" i="6"/>
  <c r="AH394" i="6"/>
  <c r="AH31" i="6"/>
  <c r="AH224" i="6"/>
  <c r="AH304" i="6"/>
  <c r="AH193" i="6"/>
  <c r="AH661" i="6"/>
  <c r="AH200" i="6"/>
  <c r="AH14" i="6"/>
  <c r="AH658" i="6"/>
  <c r="AH494" i="6"/>
  <c r="AH636" i="6"/>
  <c r="AH33" i="6"/>
  <c r="AH281" i="6"/>
  <c r="AH420" i="6"/>
  <c r="AH567" i="6"/>
  <c r="AH176" i="6"/>
  <c r="AH161" i="6"/>
  <c r="AH526" i="6"/>
  <c r="AH668" i="6"/>
  <c r="AH559" i="6"/>
  <c r="AH489" i="6"/>
  <c r="AH184" i="6"/>
  <c r="AH289" i="6"/>
  <c r="AH144" i="6"/>
  <c r="AH122" i="6"/>
  <c r="AH116" i="6"/>
  <c r="AH451" i="6"/>
  <c r="AH355" i="6"/>
  <c r="AH664" i="6"/>
  <c r="AH671" i="6"/>
  <c r="AH329" i="6"/>
  <c r="AH507" i="6"/>
  <c r="AH655" i="6"/>
  <c r="AH57" i="6"/>
  <c r="AH130" i="6"/>
  <c r="AH217" i="6"/>
  <c r="AH247" i="6"/>
  <c r="AH265" i="6"/>
  <c r="AH294" i="6"/>
  <c r="AH225" i="6"/>
  <c r="AH273" i="6"/>
  <c r="AH375" i="6"/>
  <c r="AH426" i="6"/>
  <c r="AH17" i="6"/>
  <c r="AH65" i="6"/>
  <c r="AH143" i="6"/>
  <c r="AH208" i="6"/>
  <c r="AH313" i="6"/>
  <c r="AH430" i="6"/>
  <c r="AH337" i="6"/>
  <c r="AH464" i="6"/>
  <c r="AH640" i="6"/>
  <c r="AH670" i="6"/>
  <c r="AH49" i="6"/>
  <c r="AH106" i="6"/>
  <c r="AH152" i="6"/>
  <c r="AH233" i="6"/>
  <c r="AH249" i="6"/>
  <c r="AH297" i="6"/>
  <c r="AH442" i="6"/>
  <c r="AH560" i="6"/>
  <c r="AH545" i="6"/>
  <c r="AH131" i="6"/>
  <c r="AH308" i="6"/>
  <c r="AH544" i="6"/>
  <c r="AH367" i="6"/>
  <c r="AH562" i="6"/>
  <c r="AH637" i="6"/>
  <c r="AH306" i="6"/>
  <c r="AH100" i="6"/>
  <c r="AH37" i="6"/>
  <c r="AH42" i="6"/>
  <c r="AH188" i="6"/>
  <c r="AH277" i="6"/>
  <c r="AH213" i="6"/>
  <c r="AH393" i="6"/>
  <c r="AH504" i="6"/>
  <c r="AH66" i="6"/>
  <c r="AH125" i="6"/>
  <c r="AH50" i="6"/>
  <c r="AH242" i="6"/>
  <c r="AH314" i="6"/>
  <c r="AH563" i="6"/>
  <c r="AH376" i="6"/>
  <c r="AH338" i="6"/>
  <c r="AH41" i="6"/>
  <c r="AH81" i="6"/>
  <c r="AH390" i="6"/>
  <c r="AH482" i="6"/>
  <c r="AH495" i="6"/>
  <c r="AH538" i="6"/>
  <c r="AH561" i="6"/>
  <c r="AH653" i="6"/>
  <c r="AH657" i="6"/>
  <c r="AH323" i="6"/>
  <c r="AH458" i="6"/>
  <c r="AH339" i="6"/>
  <c r="AH469" i="6"/>
  <c r="AH112" i="6"/>
  <c r="AH111" i="6"/>
  <c r="AH450" i="6"/>
  <c r="AH178" i="6"/>
  <c r="AH499" i="6"/>
  <c r="AH258" i="6"/>
  <c r="AH290" i="6"/>
  <c r="AH330" i="6"/>
  <c r="AH377" i="6"/>
  <c r="AH402" i="6"/>
  <c r="AH448" i="6"/>
  <c r="AH103" i="6"/>
  <c r="AH589" i="6"/>
  <c r="AH570" i="6"/>
  <c r="AH440" i="6"/>
  <c r="AH552" i="6"/>
  <c r="AH481" i="6"/>
  <c r="AH274" i="6"/>
  <c r="AH282" i="6"/>
  <c r="AH414" i="6"/>
  <c r="AH582" i="6"/>
  <c r="AH433" i="6"/>
  <c r="AH605" i="6"/>
  <c r="AH444" i="6"/>
  <c r="AH153" i="6"/>
  <c r="AH226" i="6"/>
  <c r="AH234" i="6"/>
  <c r="AH298" i="6"/>
  <c r="AH383" i="6"/>
  <c r="AH94" i="6"/>
  <c r="AH151" i="6"/>
  <c r="AH63" i="6"/>
  <c r="AH214" i="6"/>
  <c r="AH381" i="6"/>
  <c r="AH434" i="6"/>
  <c r="AH473" i="6"/>
  <c r="AH243" i="6"/>
  <c r="AH307" i="6"/>
  <c r="AH435" i="6"/>
  <c r="AH392" i="6"/>
  <c r="AH662" i="6"/>
  <c r="AH648" i="6"/>
  <c r="AH299" i="6"/>
  <c r="AH72" i="6"/>
  <c r="AH132" i="6"/>
  <c r="AH204" i="6"/>
  <c r="AH259" i="6"/>
  <c r="AH406" i="6"/>
  <c r="AH425" i="6"/>
  <c r="AH505" i="6"/>
  <c r="AH384" i="6"/>
  <c r="AH348" i="6"/>
  <c r="AH373" i="6"/>
  <c r="AH536" i="6"/>
  <c r="AH513" i="6"/>
  <c r="AH183" i="6"/>
  <c r="AH171" i="6"/>
  <c r="AH474" i="6"/>
  <c r="AH29" i="6"/>
  <c r="AH62" i="6"/>
  <c r="AH238" i="6"/>
  <c r="AH336" i="6"/>
  <c r="AH457" i="6"/>
  <c r="AH514" i="6"/>
  <c r="AH521" i="6"/>
  <c r="AH501" i="6"/>
  <c r="AH614" i="6"/>
  <c r="AH327" i="6"/>
  <c r="AH537" i="6"/>
  <c r="AH632" i="6"/>
  <c r="AH409" i="6"/>
  <c r="AH418" i="6"/>
  <c r="AH498" i="6"/>
  <c r="AH530" i="6"/>
  <c r="AH229" i="6"/>
  <c r="AH407" i="6"/>
  <c r="AH222" i="6"/>
  <c r="AH167" i="6"/>
  <c r="AH382" i="6"/>
  <c r="AH374" i="6"/>
  <c r="AH424" i="6"/>
  <c r="AH663" i="6"/>
  <c r="AH625" i="6"/>
  <c r="AH672" i="6"/>
  <c r="AH115" i="6"/>
  <c r="AH127" i="6"/>
  <c r="AH192" i="6"/>
  <c r="AH417" i="6"/>
  <c r="AH189" i="6"/>
  <c r="AH150" i="6"/>
  <c r="AH157" i="6"/>
  <c r="AH447" i="6"/>
  <c r="AH462" i="6"/>
  <c r="AH286" i="6"/>
  <c r="AH168" i="6"/>
  <c r="AH46" i="6"/>
  <c r="AH546" i="6"/>
  <c r="AH158" i="6"/>
  <c r="AH182" i="6"/>
  <c r="AH197" i="6"/>
  <c r="AH386" i="6"/>
  <c r="AH165" i="6"/>
  <c r="AH190" i="6"/>
  <c r="AH207" i="6"/>
  <c r="AH75" i="6"/>
  <c r="AH124" i="6"/>
  <c r="AH205" i="6"/>
  <c r="AH324" i="6"/>
  <c r="AH361" i="6"/>
  <c r="AH80" i="6"/>
  <c r="AH104" i="6"/>
  <c r="AH141" i="6"/>
  <c r="AH191" i="6"/>
  <c r="AH109" i="6"/>
  <c r="AH142" i="6"/>
  <c r="AH187" i="6"/>
  <c r="AH264" i="6"/>
  <c r="AH413" i="6"/>
  <c r="AH508" i="6"/>
  <c r="AH77" i="6"/>
  <c r="AH248" i="6"/>
  <c r="AH253" i="6"/>
  <c r="AH276" i="6"/>
  <c r="AH397" i="6"/>
  <c r="AH527" i="6"/>
  <c r="AH12" i="6"/>
  <c r="AH44" i="6"/>
  <c r="AH16" i="6"/>
  <c r="AH32" i="6"/>
  <c r="AH48" i="6"/>
  <c r="AH64" i="6"/>
  <c r="AH88" i="6"/>
  <c r="AH78" i="6"/>
  <c r="AH159" i="6"/>
  <c r="AH209" i="6"/>
  <c r="AH246" i="6"/>
  <c r="AH280" i="6"/>
  <c r="AH285" i="6"/>
  <c r="AH260" i="6"/>
  <c r="AH422" i="6"/>
  <c r="AH429" i="6"/>
  <c r="AH366" i="6"/>
  <c r="AH380" i="6"/>
  <c r="AH511" i="6"/>
  <c r="AH82" i="6"/>
  <c r="AH173" i="6"/>
  <c r="AH174" i="6"/>
  <c r="AH278" i="6"/>
  <c r="AH454" i="6"/>
  <c r="AH584" i="6"/>
  <c r="AH575" i="6"/>
  <c r="AH70" i="6"/>
  <c r="AH120" i="6"/>
  <c r="AH84" i="6"/>
  <c r="AH166" i="6"/>
  <c r="AH198" i="6"/>
  <c r="AH232" i="6"/>
  <c r="AH237" i="6"/>
  <c r="AH262" i="6"/>
  <c r="AH296" i="6"/>
  <c r="AH301" i="6"/>
  <c r="AH317" i="6"/>
  <c r="AH333" i="6"/>
  <c r="AH340" i="6"/>
  <c r="AH438" i="6"/>
  <c r="AH350" i="6"/>
  <c r="AH359" i="6"/>
  <c r="AH470" i="6"/>
  <c r="AH554" i="6"/>
  <c r="AH591" i="6"/>
  <c r="AE10" i="6"/>
  <c r="AE2" i="6" s="1"/>
  <c r="AF10" i="6"/>
  <c r="AF2" i="6" s="1"/>
  <c r="AH155" i="6" l="1"/>
  <c r="AH269" i="6"/>
  <c r="AH613" i="6"/>
  <c r="AH620" i="6"/>
  <c r="AH230" i="6"/>
  <c r="AH156" i="6"/>
  <c r="AH604" i="6"/>
  <c r="AH365" i="6"/>
  <c r="AH221" i="6"/>
  <c r="AH87" i="6"/>
  <c r="AH461" i="6"/>
  <c r="AH357" i="6"/>
  <c r="AH630" i="6"/>
  <c r="AH646" i="6"/>
  <c r="AH583" i="6"/>
  <c r="AH590" i="6"/>
  <c r="AH476" i="6"/>
  <c r="AH490" i="6"/>
  <c r="AH212" i="6"/>
  <c r="AH216" i="6"/>
  <c r="AI10" i="6"/>
  <c r="AI2" i="6" s="1"/>
  <c r="AH10" i="6"/>
  <c r="AH2" i="6" l="1"/>
</calcChain>
</file>

<file path=xl/comments1.xml><?xml version="1.0" encoding="utf-8"?>
<comments xmlns="http://schemas.openxmlformats.org/spreadsheetml/2006/main">
  <authors>
    <author>Автор</author>
  </authors>
  <commentList>
    <comment ref="G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доплачивали ООО ТАТ 150,4 евро по служебной записке от 10.08.2017</t>
        </r>
      </text>
    </comment>
    <comment ref="G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возврат от покупателя №46</t>
        </r>
      </text>
    </comment>
    <comment ref="G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возврат от покупателя №45
</t>
        </r>
      </text>
    </comment>
    <comment ref="G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не было счета по промо групп, позже скинула.</t>
        </r>
      </text>
    </comment>
  </commentList>
</comments>
</file>

<file path=xl/sharedStrings.xml><?xml version="1.0" encoding="utf-8"?>
<sst xmlns="http://schemas.openxmlformats.org/spreadsheetml/2006/main" count="2210" uniqueCount="836">
  <si>
    <t>Магазин</t>
  </si>
  <si>
    <t>Продавец</t>
  </si>
  <si>
    <t>Долг клиента</t>
  </si>
  <si>
    <t>Маржа в  %%%</t>
  </si>
  <si>
    <t>Стоимость доставки</t>
  </si>
  <si>
    <t>Наименование товара</t>
  </si>
  <si>
    <t>ИТОГО</t>
  </si>
  <si>
    <t>Дата</t>
  </si>
  <si>
    <t>Товар</t>
  </si>
  <si>
    <t>Декол 5л</t>
  </si>
  <si>
    <t>Декол 1 л</t>
  </si>
  <si>
    <t>Вакол 5 л</t>
  </si>
  <si>
    <t>Вакол 2,5 л</t>
  </si>
  <si>
    <t>Мапей 5 л</t>
  </si>
  <si>
    <t>Маестро 5 л</t>
  </si>
  <si>
    <t>Маестро 1 л</t>
  </si>
  <si>
    <t>Грунтовка Вакол 1 л</t>
  </si>
  <si>
    <t>Геометик Клик Гуард</t>
  </si>
  <si>
    <t>Проб подл 2 мм</t>
  </si>
  <si>
    <t>Проб подл 3 мм</t>
  </si>
  <si>
    <t>Погонаж 1</t>
  </si>
  <si>
    <t>Погонаж 2</t>
  </si>
  <si>
    <t>Погонаж 3</t>
  </si>
  <si>
    <t>Погонаж 4</t>
  </si>
  <si>
    <t>Погонаж 5</t>
  </si>
  <si>
    <t>Погонаж 6</t>
  </si>
  <si>
    <t>Погонаж 7</t>
  </si>
  <si>
    <t>Погонаж 8</t>
  </si>
  <si>
    <t>Погонаж 9</t>
  </si>
  <si>
    <t>Погонаж 10</t>
  </si>
  <si>
    <t>Погонаж 11</t>
  </si>
  <si>
    <t>Погонаж 12</t>
  </si>
  <si>
    <t>Погонаж 13</t>
  </si>
  <si>
    <t>Погонаж 14</t>
  </si>
  <si>
    <t>Погонаж 15</t>
  </si>
  <si>
    <t>Погонаж 16</t>
  </si>
  <si>
    <t>Погонаж 17</t>
  </si>
  <si>
    <t>Погонаж 18</t>
  </si>
  <si>
    <t>Погонаж 19</t>
  </si>
  <si>
    <t>Погонаж 20</t>
  </si>
  <si>
    <t>Погонаж 21</t>
  </si>
  <si>
    <t>Погонаж 22</t>
  </si>
  <si>
    <t>Погонаж 23</t>
  </si>
  <si>
    <t>Погонаж 24</t>
  </si>
  <si>
    <t>Погонаж 25</t>
  </si>
  <si>
    <t>Изолон 3мм ( 15 метров )</t>
  </si>
  <si>
    <t>Изолон 2 мм (15 метров )</t>
  </si>
  <si>
    <t>Подбивка Винилам</t>
  </si>
  <si>
    <t>RY 77</t>
  </si>
  <si>
    <t>RY33</t>
  </si>
  <si>
    <t>RY22</t>
  </si>
  <si>
    <t>RY31</t>
  </si>
  <si>
    <t>RY32</t>
  </si>
  <si>
    <t>RY34</t>
  </si>
  <si>
    <t>RY35</t>
  </si>
  <si>
    <t>RY36</t>
  </si>
  <si>
    <t>RY19</t>
  </si>
  <si>
    <t>Лак LOBA 1 л</t>
  </si>
  <si>
    <t>Лак LOBA 5 л</t>
  </si>
  <si>
    <t>Вакол 0,8 л</t>
  </si>
  <si>
    <t>Закуп</t>
  </si>
  <si>
    <t>№ счета</t>
  </si>
  <si>
    <t>№ счета вх.</t>
  </si>
  <si>
    <t>Светлана</t>
  </si>
  <si>
    <t>Реализация</t>
  </si>
  <si>
    <t>Маржа</t>
  </si>
  <si>
    <t>%</t>
  </si>
  <si>
    <t>Операц. прибыль</t>
  </si>
  <si>
    <t>Переменные расходы</t>
  </si>
  <si>
    <t>Катерина</t>
  </si>
  <si>
    <t>м2/шт</t>
  </si>
  <si>
    <t>Доставка- самовывоз</t>
  </si>
  <si>
    <t>Безнал</t>
  </si>
  <si>
    <t>Терминал</t>
  </si>
  <si>
    <t>Наличные</t>
  </si>
  <si>
    <t>Дата отгрузки</t>
  </si>
  <si>
    <t>Тип</t>
  </si>
  <si>
    <t>ОБЩАЯ ИНФОРМАЦИЯ О ЗАКАЗЕ</t>
  </si>
  <si>
    <t>ОПЛАТА И ДОЛГ КЛИЕНТА</t>
  </si>
  <si>
    <t>ИТОГИ И ЗАРАБОТНАЯ ПЛАТА</t>
  </si>
  <si>
    <t>Итого реализ-я</t>
  </si>
  <si>
    <t>Итого закуп</t>
  </si>
  <si>
    <t>Итого маржа</t>
  </si>
  <si>
    <t>Бонус</t>
  </si>
  <si>
    <t>Итого ЗП</t>
  </si>
  <si>
    <t>ЗП(%)</t>
  </si>
  <si>
    <t>З/п (%)</t>
  </si>
  <si>
    <t>Прибыль</t>
  </si>
  <si>
    <t>ОТГРУЗКИ И ДОСТАВКА</t>
  </si>
  <si>
    <t>Услуги</t>
  </si>
  <si>
    <t>Переменные Р.</t>
  </si>
  <si>
    <t>Тимур</t>
  </si>
  <si>
    <t>Отчет о работе продавцов за апрель 2017</t>
  </si>
  <si>
    <t>70</t>
  </si>
  <si>
    <t>июль</t>
  </si>
  <si>
    <t>константин</t>
  </si>
  <si>
    <t xml:space="preserve">  </t>
  </si>
  <si>
    <t>продавец</t>
  </si>
  <si>
    <t>август</t>
  </si>
  <si>
    <t>Наталья</t>
  </si>
  <si>
    <t>месяц вычета</t>
  </si>
  <si>
    <t xml:space="preserve">месяц зп </t>
  </si>
  <si>
    <t>сумма на вычет</t>
  </si>
  <si>
    <t>сентябрь</t>
  </si>
  <si>
    <t>1132</t>
  </si>
  <si>
    <t>№ счета  вх</t>
  </si>
  <si>
    <t>Доставка/самовывоз</t>
  </si>
  <si>
    <t>ПРИХОД товара</t>
  </si>
  <si>
    <t>дата внесения</t>
  </si>
  <si>
    <t>дата оплаты по терминалу</t>
  </si>
  <si>
    <t>дата поступления на счет</t>
  </si>
  <si>
    <t>Отметка о выплате % в зп</t>
  </si>
  <si>
    <t>месяц отгрузки</t>
  </si>
  <si>
    <t>счет в 1с</t>
  </si>
  <si>
    <t>подтверждение факта вычета</t>
  </si>
  <si>
    <t>возвраты - фиксируем когда была выплата / когда возврат / вычитаем в следующей зарплате</t>
  </si>
  <si>
    <t>сумма возврата</t>
  </si>
  <si>
    <t>дата прихода товара на склад</t>
  </si>
  <si>
    <t>назв поставщика</t>
  </si>
  <si>
    <t>Итого реализация</t>
  </si>
  <si>
    <t>Сумма реал-и ТМЗ ( за вычетом доставки )</t>
  </si>
  <si>
    <t>Стоимость доставки2</t>
  </si>
  <si>
    <t>Ламинат HDM Дуб Мамонт 77 56 08 ( 1 уп 1.92 м2)</t>
  </si>
  <si>
    <t>Родной плинтус</t>
  </si>
  <si>
    <t>Крепежи для плинтсов</t>
  </si>
  <si>
    <t>л</t>
  </si>
  <si>
    <t>Ленинский 140</t>
  </si>
  <si>
    <t>Ахметов Тимур</t>
  </si>
  <si>
    <t>1404</t>
  </si>
  <si>
    <t>ООО "ХДМ РУС ЭЛЕСГО"</t>
  </si>
  <si>
    <t>03.09.2018</t>
  </si>
  <si>
    <t>Доставка</t>
  </si>
  <si>
    <t>Касса/Счет</t>
  </si>
  <si>
    <t>Москва</t>
  </si>
  <si>
    <t>Южное</t>
  </si>
  <si>
    <t>Ленинский 104</t>
  </si>
  <si>
    <t>Интерио</t>
  </si>
  <si>
    <t>Комендантский</t>
  </si>
  <si>
    <t>Дмитрию на карту</t>
  </si>
  <si>
    <t>Ярославль</t>
  </si>
  <si>
    <t>Большевиков</t>
  </si>
  <si>
    <t>Колпино</t>
  </si>
  <si>
    <t>Круиз</t>
  </si>
  <si>
    <t xml:space="preserve"> </t>
  </si>
  <si>
    <t>Ламинат HDM Дуб Мамонт 77 56 08 ( 1 уп 1.92 м2)Родной плинтусКрепежи для плинтсов</t>
  </si>
  <si>
    <t>Денис Певнев</t>
  </si>
  <si>
    <t>Дмитрий</t>
  </si>
  <si>
    <t>Котов Виталий</t>
  </si>
  <si>
    <t>Матящук Александр</t>
  </si>
  <si>
    <t>Хисматуллин Альберт</t>
  </si>
  <si>
    <t xml:space="preserve">Белов Андрей </t>
  </si>
  <si>
    <t>Кирпичёв Алексей</t>
  </si>
  <si>
    <t xml:space="preserve">Кушниренко Руслан </t>
  </si>
  <si>
    <t>Лужик Константин</t>
  </si>
  <si>
    <t xml:space="preserve">Локкин Анатолий </t>
  </si>
  <si>
    <t xml:space="preserve">Мунтяну Александр </t>
  </si>
  <si>
    <t xml:space="preserve">Тимушев Степан </t>
  </si>
  <si>
    <t xml:space="preserve">Терещенко Екатерина </t>
  </si>
  <si>
    <t xml:space="preserve">Середин Юрий </t>
  </si>
  <si>
    <t xml:space="preserve">Сираев Наиль </t>
  </si>
  <si>
    <t>СписокКонтрагент</t>
  </si>
  <si>
    <t>Парфилов Сергей Сергеевич</t>
  </si>
  <si>
    <t>ИП Лесин Александр Сергеевич</t>
  </si>
  <si>
    <t>Казюлин Иван Тимофеевич</t>
  </si>
  <si>
    <t>Бернацкий Владимир Владимирович</t>
  </si>
  <si>
    <t>Гудков Александр Владимирович</t>
  </si>
  <si>
    <t xml:space="preserve">АДВ-СЕРВИС </t>
  </si>
  <si>
    <t xml:space="preserve">АЛИКС ГРУПП </t>
  </si>
  <si>
    <t xml:space="preserve">АРТ ДЕКО-С </t>
  </si>
  <si>
    <t xml:space="preserve">АРТ КОРК ЭКСКЛЮЗИВ </t>
  </si>
  <si>
    <t xml:space="preserve">АТЛАНТ </t>
  </si>
  <si>
    <t xml:space="preserve">БАЙ БАЛТЕРИО </t>
  </si>
  <si>
    <t xml:space="preserve">ВЕСТ </t>
  </si>
  <si>
    <t xml:space="preserve">ВИНИЛАМ </t>
  </si>
  <si>
    <t xml:space="preserve">ВУД ФЛОР </t>
  </si>
  <si>
    <t xml:space="preserve">ГРАД </t>
  </si>
  <si>
    <t xml:space="preserve">ДЕАРТИО </t>
  </si>
  <si>
    <t xml:space="preserve">ДЕКОРИЯ ВОСТОК </t>
  </si>
  <si>
    <t xml:space="preserve">ДОЛЬЧЕ ПОРТЭ </t>
  </si>
  <si>
    <t xml:space="preserve">ДОМ ПАРКЕТА И ДВЕРЕЙ </t>
  </si>
  <si>
    <t xml:space="preserve">ДОРИАН СПБ </t>
  </si>
  <si>
    <t xml:space="preserve">ИДЕЯ ПАРКЕТА -Н.НОВГОРОД </t>
  </si>
  <si>
    <t xml:space="preserve">КАРЕЛИЯ-УПОФЛОР СИАЙЭС </t>
  </si>
  <si>
    <t xml:space="preserve">КОМПАНИЯ АЛИКС </t>
  </si>
  <si>
    <t xml:space="preserve">МБК-М </t>
  </si>
  <si>
    <t xml:space="preserve">НАДЕЖДА </t>
  </si>
  <si>
    <t xml:space="preserve">ОЛИМПНЕВА </t>
  </si>
  <si>
    <t xml:space="preserve">ОСВ-ГРУПП </t>
  </si>
  <si>
    <t xml:space="preserve">ПАРКЕТФЛООРС-СПБ </t>
  </si>
  <si>
    <t xml:space="preserve">ПАТРИАМ </t>
  </si>
  <si>
    <t xml:space="preserve">ПОЛ-ХОЛЛ </t>
  </si>
  <si>
    <t xml:space="preserve">ПОРТАЛ </t>
  </si>
  <si>
    <t xml:space="preserve">ПРАКТИК НЕВА </t>
  </si>
  <si>
    <t xml:space="preserve">ПРОК </t>
  </si>
  <si>
    <t xml:space="preserve">ПРОСТОР </t>
  </si>
  <si>
    <t xml:space="preserve">ПРОФПОСТАВКА </t>
  </si>
  <si>
    <t xml:space="preserve">РИТАДЕКОР </t>
  </si>
  <si>
    <t xml:space="preserve">СЕВЕРНАЯ ВЕНЕЦИЯ </t>
  </si>
  <si>
    <t xml:space="preserve">СТИЛЬНЫЙ ПОЛ </t>
  </si>
  <si>
    <t xml:space="preserve">ТАТ </t>
  </si>
  <si>
    <t xml:space="preserve">ТД СВОБОДА-ЦЕНТР </t>
  </si>
  <si>
    <t xml:space="preserve">ТК  ПРОСТОР </t>
  </si>
  <si>
    <t xml:space="preserve">УК ПРОМО ГРУПП </t>
  </si>
  <si>
    <t xml:space="preserve">ФЛООР ОПТ </t>
  </si>
  <si>
    <t xml:space="preserve">ФЛООРОНЛАЙН </t>
  </si>
  <si>
    <t xml:space="preserve">ФЛООРОНЛАЙН СПБ </t>
  </si>
  <si>
    <t xml:space="preserve">ЭЛИТНЫЙ ПАРКЕТ </t>
  </si>
  <si>
    <t xml:space="preserve">ЭЛИТПАРКЕТ </t>
  </si>
  <si>
    <t>АДГЕЗИКА</t>
  </si>
  <si>
    <t>АЛЬЯНС</t>
  </si>
  <si>
    <t>БК ЦЕНТР</t>
  </si>
  <si>
    <t>КОРК ЦЕНТР</t>
  </si>
  <si>
    <t>НОВЫЙ ПОЛ</t>
  </si>
  <si>
    <t>ОКЛИ</t>
  </si>
  <si>
    <t>ПИТЕРРА</t>
  </si>
  <si>
    <t>СВОЙ ДИЗАЙН</t>
  </si>
  <si>
    <t>ФЛИР</t>
  </si>
  <si>
    <t>ХДМ РУС ЭЛЕСГО</t>
  </si>
  <si>
    <t>Ламинат Kaindl Дуб Фреско Лив К4384 1383*159*10мм (1,76м2) + Плинтус Kaindl 18*50*2600мм +Крепеж к плинтусу Kaindl (30шт.)</t>
  </si>
  <si>
    <t>8,800/5/1</t>
  </si>
  <si>
    <t>3196</t>
  </si>
  <si>
    <t>Самовывоз</t>
  </si>
  <si>
    <t>Ламинат HARO Tritty 100 Дуб Элеганс 1-пол.,аутент. 526668 s 1282*193*8мм (1,98м2)</t>
  </si>
  <si>
    <t>3212</t>
  </si>
  <si>
    <t xml:space="preserve">полотно 17Х грэй стекло матовое 900*2100 </t>
  </si>
  <si>
    <t>Настенная пробка Corkart PW3 323c NW-3.0 (1,98м2) + Клей Wakol D3540 2,5л</t>
  </si>
  <si>
    <t>11,88/1</t>
  </si>
  <si>
    <t>2672</t>
  </si>
  <si>
    <t>п</t>
  </si>
  <si>
    <t>Подложка Profitex 3мм (10м2)</t>
  </si>
  <si>
    <t>Ламинат Kronopol Linea Дуб Парис D3185 1380*113*8мм (1,559м2)</t>
  </si>
  <si>
    <t>1008453112</t>
  </si>
  <si>
    <t>Товар из наличия</t>
  </si>
  <si>
    <t>Доставка+подъем</t>
  </si>
  <si>
    <t>Плитка LVT NOX1962 Дуб Сен Мартен 1212*185*4,2мм (2,24м2)</t>
  </si>
  <si>
    <t>3209</t>
  </si>
  <si>
    <t>Плинтус длина 2.4м Набукко +Vinilam Паркет Крем 216515 406*812*4,5мм (1,98м2)</t>
  </si>
  <si>
    <t>7/17,820</t>
  </si>
  <si>
    <t>Ламинат Майфлор Дуб Лэйк 1845x244x19mm 1,8м2/уп. + Подложка Profitex 3мм (10м2)</t>
  </si>
  <si>
    <t>54/5</t>
  </si>
  <si>
    <t>2799</t>
  </si>
  <si>
    <t>21,780/9,900/2</t>
  </si>
  <si>
    <t>Настенное пробковое покрытие Corkart 324 PB 600х300х3мм 1.98 м2 в уп. +Настенная пробка Corkart PW3 324c PX-3.0 600х300х3мм, 1,98 м2 +Клей для пробки Wakol D-3540 (5 кг)Расход 0,25 кг/м2 Германия</t>
  </si>
  <si>
    <t>2670</t>
  </si>
  <si>
    <t>Ламинат Egger EPL085 Дуб Коттедж Белый 1292*193*8мм (1,993м2) +Подложка листовая XXL 1200x500x3мм Салатовая (6м2)+Плитка LVT FF1966 Пекан Порто 1316*191*4,5мм (1,76м2)</t>
  </si>
  <si>
    <t>9,965/4/14,080</t>
  </si>
  <si>
    <t>11,040/2</t>
  </si>
  <si>
    <t>Ламинат Haro Loft 4V Дуб белый выбеленный 1-пол., аутент., 4-ст. фаска(1,38)+Листовая подложка 3мм (6м2)</t>
  </si>
  <si>
    <t>Ламинат Kronopol Gusto Платан Малибу D3482 1380*159*8мм (1,755м2) +Подложка Profitex 3мм (10м2)</t>
  </si>
  <si>
    <t>17,550/2</t>
  </si>
  <si>
    <t>1008456452</t>
  </si>
  <si>
    <t>Плитка LVT NOX1602 Дуб Бриош 1212*185*4,2мм (2,24м2)</t>
  </si>
  <si>
    <t>3194</t>
  </si>
  <si>
    <t>Ламинат Kronotex Mammut Дуб Макро Бежевый D3669 1845*188*12мм (1,387м2)+Подложка пробковая CORK4U 2мм (10м2)</t>
  </si>
  <si>
    <t>61,030/6</t>
  </si>
  <si>
    <t>946</t>
  </si>
  <si>
    <t>Плитка LVT FF1540 Детройт 324*655*4,5мм (1,49м2)</t>
  </si>
  <si>
    <t>3202</t>
  </si>
  <si>
    <t>Ламинат Kronopol Linea Дуб Парис D3185 1380*113*8мм (1,559м2) + плинтус углы заглушки</t>
  </si>
  <si>
    <t>1008453486</t>
  </si>
  <si>
    <t>Компенсатор C601 колер 2  90 см</t>
  </si>
  <si>
    <t>02,09,2018</t>
  </si>
  <si>
    <t>602</t>
  </si>
  <si>
    <t>Кварцвиниловое покрытие Vinilam ПАРКЕТ ВЕРСАЛЬСКИЙ IS11177 (720*120*6.5 мм)2,07 м2 в уп.</t>
  </si>
  <si>
    <t>2643</t>
  </si>
  <si>
    <t>Ламинат Kronopol Aroma Орех Барлей D3882 1380*193*10мм +Подложка пробковая CORK4U 2мм (10м2)(1,598м2)</t>
  </si>
  <si>
    <t>49,538/5</t>
  </si>
  <si>
    <t>1008452583</t>
  </si>
  <si>
    <t>Ламинат HDM 77 56 11 Дуб Алмаз 1294x185x8 (1.92 м2)+плинтус крепеж Подложка пробковая 3мм (10м2)</t>
  </si>
  <si>
    <t>19,200/5/1/2</t>
  </si>
  <si>
    <t>821</t>
  </si>
  <si>
    <t>д</t>
  </si>
  <si>
    <t>Двери+фурнитура</t>
  </si>
  <si>
    <t>доставка +подъем</t>
  </si>
  <si>
    <t>6957</t>
  </si>
  <si>
    <t xml:space="preserve">  Соед. элемент к плинтусам  МДФ под покраску  18*18*122 (1 уп/6 шт) </t>
  </si>
  <si>
    <t>3580</t>
  </si>
  <si>
    <t>Ламинат Kronopol Linea Дуб Лион D3509 1380*113*8мм (1,559м2)</t>
  </si>
  <si>
    <t>1008453302</t>
  </si>
  <si>
    <t>Плинтус заглушки углы соеденители</t>
  </si>
  <si>
    <t>Vinilam Дуб Бонн 8124-3 1219*184*4мм (2,24м2) +Vinilam Дуб Потсдам 6161-3 1219*184*4мм (2,24м2)</t>
  </si>
  <si>
    <t>17,920/26,880</t>
  </si>
  <si>
    <t>Плитка LVT FF1969 Дуб Мале 1316*191*4,5мм (1,76м2)</t>
  </si>
  <si>
    <t>доставка</t>
  </si>
  <si>
    <t>Meister LD75 6421 (2.55м2)+Плинтус Deartio U104 100х16х2050мм+Подложка пробковая CORK4U 2мм (10м2)</t>
  </si>
  <si>
    <t>63,750/42/7</t>
  </si>
  <si>
    <t>3216</t>
  </si>
  <si>
    <t xml:space="preserve"> Ламинат Limited Edition V4s ДУБ Немецкий 1294*185*8. мм 32 кл (уп 1,92 м2/8шт),  77 42 06  </t>
  </si>
  <si>
    <t>831</t>
  </si>
  <si>
    <t>Ламинат Alloc  Original Дуб Каньон Светлый (1.9119м2)</t>
  </si>
  <si>
    <t>4665</t>
  </si>
  <si>
    <t>Ламинат Kaindl Акация Корнсилк 35063 1383*193*8мм (2,4м2)+Подложка Tuplex 3 мм ( 10 м2 в уп.)</t>
  </si>
  <si>
    <t>26,4/3</t>
  </si>
  <si>
    <t>3226</t>
  </si>
  <si>
    <t>Кварцвиниловая Плитка ПВХ Moduleo Transform 24117 ( 1316*191*4,5 мм,1.76м2)+Подложка Secura LVT Click Smart 1,5мм (10м2)</t>
  </si>
  <si>
    <t>1,760/1</t>
  </si>
  <si>
    <t>388</t>
  </si>
  <si>
    <t>Ламинат Kaindl Акация Корнсилк 35063 1383*193*8мм (2,4м2)+Подложка листовая 3мм (6м2/уп.)</t>
  </si>
  <si>
    <t>16,800/3</t>
  </si>
  <si>
    <t>3215</t>
  </si>
  <si>
    <t>Корк центр</t>
  </si>
  <si>
    <t>2677</t>
  </si>
  <si>
    <t>Плитка LVT NOX1503 Дуб Глазго 1212*185*4,2мм (2,24м)</t>
  </si>
  <si>
    <t>Угол наружный Indo 19</t>
  </si>
  <si>
    <t>1008457124</t>
  </si>
  <si>
    <t>Ламинат Haro Tritty100 530335 Дуб Италика Натур 1282*193*8 мм (1,98 м2)+Подложка Profitex 3мм (10м2)</t>
  </si>
  <si>
    <t>39,600/8</t>
  </si>
  <si>
    <t>3227</t>
  </si>
  <si>
    <t>Ламинат Kronopol Route des Vins Платан Мерло D3756 1380*193*10мм (1,864м2)+Ламинат Kronopol Gusto Дуб Перец D3494 1380*159*8мм (1,755м2) плинтусы заглушки углы соеденители</t>
  </si>
  <si>
    <t>29,096/19,305</t>
  </si>
  <si>
    <t>1008459398</t>
  </si>
  <si>
    <t>плитка кварцвиниловая WF DE1505 Снежный (2.196м2)</t>
  </si>
  <si>
    <t>1173</t>
  </si>
  <si>
    <t>Egger Pro Design Flooring EPD005 (ED4018) Дуб потрескавшийся¶натуральный (1295*243*5мм) (8шт/2,52м2/</t>
  </si>
  <si>
    <t>3229</t>
  </si>
  <si>
    <t>Ламинат Kronopol Venus Дуб Клеопатра D3750 1380*193*8мм (2,397м2) плинтусы углы соеденители заглушки</t>
  </si>
  <si>
    <t>Ламинат MAESTRO CLUB NOCTURNE 12 /Balterio, Бельгия/, 33 кл №11 Ясень Бьянко</t>
  </si>
  <si>
    <t>3788</t>
  </si>
  <si>
    <t>Паркетная доска Scheucher  Дуб 1-пол. ЯНТРА кантри</t>
  </si>
  <si>
    <t>Ламинат QS Perspectivе 4 UF- 915 Дуб белый лакир.32кл 1380х156х9,5мм, 7шт 1,507 м2/уп+Профиль Quick-Step Incizo QSINCP 915 (5 в 1) Новый (2150х48х13mm)+Паста для герметизации замков lock guard 125 мл</t>
  </si>
  <si>
    <t>39,182/2/2</t>
  </si>
  <si>
    <t>14253</t>
  </si>
  <si>
    <t>Haro Gкan Via 4v 526 712 2200*243*8мм (2.68м2)+Подложка пробковая 3мм (10м2)</t>
  </si>
  <si>
    <t>3252</t>
  </si>
  <si>
    <t>18,76/2</t>
  </si>
  <si>
    <t>Ламинат 'MAESTRO' Nocturne-12 N13 Дуб Ваниль (1 уп 1,353 м2)+Подложка Profitex 3мм (10м2)+плинтус EPC003 Дуб Клермон натуральный L368 17*60*2400+Крепежная система EGGER 50шт/уп</t>
  </si>
  <si>
    <t>41,940/4/19/3</t>
  </si>
  <si>
    <t>Плинтус пластиковый Indo 02 2500х70х26мм +</t>
  </si>
  <si>
    <t>3802</t>
  </si>
  <si>
    <t>Московский 111</t>
  </si>
  <si>
    <t>Ламинат Alloc Дуб Натуральный Элегант 04471</t>
  </si>
  <si>
    <t>4716</t>
  </si>
  <si>
    <t>95,200/8</t>
  </si>
  <si>
    <t>Ламинат ALSAFLOOR Creative BR (левая ) №627 Дуб Полярный+Ламинат ALSAFLOOR Creative BR (правая ) №627 Дуб Полярный+Подложка Profitex 3мм (10м2)</t>
  </si>
  <si>
    <t>10261</t>
  </si>
  <si>
    <t>ПевневДенис-Альберт</t>
  </si>
  <si>
    <t>Певнев Денис +Альберт</t>
  </si>
  <si>
    <t>Ламинат Egger EPL102 Дуб Амьен Светлый 1292*192*8мм (1,985м2)+Плитка ПВХ Decoria Office Tile 743 Бетон Нима (3,31м2)</t>
  </si>
  <si>
    <t>69,475/33,10</t>
  </si>
  <si>
    <t>1340</t>
  </si>
  <si>
    <t>Подъем +доставка</t>
  </si>
  <si>
    <t>Vinilam Дуб Мейс 10-080 1220*227*6,5мм (2,76м2)</t>
  </si>
  <si>
    <t>01/17/07/04.09.2018</t>
  </si>
  <si>
    <t>1756</t>
  </si>
  <si>
    <t>Ламинат Kronopol Mars Орех Зевс D3710 1380*193*10мм (1,864м2)+Подложка пробковая CORK4U 2мм (10м2)+плинтус углы заглушки</t>
  </si>
  <si>
    <t>1008408983</t>
  </si>
  <si>
    <t>Berry Alloc Loft Неаполь 3030-3737( 1285*186*8 мм ,1.92м2)</t>
  </si>
  <si>
    <t>14,920/2</t>
  </si>
  <si>
    <t>9979</t>
  </si>
  <si>
    <t xml:space="preserve">Родной плинтус  </t>
  </si>
  <si>
    <t>908</t>
  </si>
  <si>
    <t>62,720/1</t>
  </si>
  <si>
    <t>Плитка LVT NOX1578 Дуб Ла Коста 1212*185*4,2мм (2,24м)+Плинтус пластиковый Indo 09 2500х70х26мм в подарок</t>
  </si>
  <si>
    <t>Wonderful SN15-03 Верона 610*305*4,2мм (2,232м2)+плинтус углы заглушки</t>
  </si>
  <si>
    <t>28.08.2018/03.09.2018</t>
  </si>
  <si>
    <t>1103</t>
  </si>
  <si>
    <t>Ламинат Kronotex Mammut Дуб Макро Коричневый D4791 1845*188*12мм (1,387м2)+ламинат loft Alfa D42204 1286х243х8 mm(7шт/2,187 м2)33кл+Подложка пробковая 3мм (10м2)</t>
  </si>
  <si>
    <t>61,028/10,935/6</t>
  </si>
  <si>
    <t>927</t>
  </si>
  <si>
    <t>Ламинат Kronotex Mammut Дуб Макро Бежевый D3669 1845*188*12мм (1,387м2)</t>
  </si>
  <si>
    <t>28.08/01.09.2018</t>
  </si>
  <si>
    <t>911</t>
  </si>
  <si>
    <t>ИЗ Алексей</t>
  </si>
  <si>
    <t>ИЗ Анатолий</t>
  </si>
  <si>
    <t>Ламинат Kaindl Хикори Челсия 34073 1383*159*10мм (1,76м2) + Подложка листовая XXL 1200x500x3мм Салатовая (6м2)+Родной плинтус  +клипсы Kaindl</t>
  </si>
  <si>
    <t>42,24/7/18/3</t>
  </si>
  <si>
    <t>2981</t>
  </si>
  <si>
    <t>Плинтус U 103-80 Белый, МДФ 80х16х2050</t>
  </si>
  <si>
    <t>2037</t>
  </si>
  <si>
    <t>Ламинат Kronopol Senso Хикори Диско D3481 1380*159*10мм (1,317м2)+Подложка пробковая 2мм (10м2) +плинтус углы заглушки</t>
  </si>
  <si>
    <t>19,755/2/</t>
  </si>
  <si>
    <t>1008473339</t>
  </si>
  <si>
    <t>Ламинат Egger EPL036 Дуб Бардолино Серый 1292*193*8мм (1,993м2)+плинтус углы заглушки</t>
  </si>
  <si>
    <t>23,916/</t>
  </si>
  <si>
    <t>1250/1008471302</t>
  </si>
  <si>
    <t>Тимур-Анатолий</t>
  </si>
  <si>
    <t>51,220/8/20</t>
  </si>
  <si>
    <t>77 29 07 Ламинат HDM ELESGO Contour Rundfase ДУБ МАМОНТ SM 1184*185*7.7 мм 32 кл (уп 1,97м2/9 шт) /Подложка листовая XXL 1200x500x3мм Салатовая (6м2)/Плинтус 70 е ( 2.4)</t>
  </si>
  <si>
    <t>18/3</t>
  </si>
  <si>
    <t>Ламинат Kronotex Mammut 33 кл. D4797 Дуб Горный серебристый  1845x244х10 (1 уп 1,8 м2)+Подложка листовая XXL 1200x500x3мм Салатовая (6м2)</t>
  </si>
  <si>
    <t>970</t>
  </si>
  <si>
    <t>Юрий-Анатолий</t>
  </si>
  <si>
    <t>Ламинат Egger Aqua+ EPL048 Дуб Кортон Светлый 33 кл. 1291*193*8мм (1,993м2)+Ламинат Kronopol Marine Дуб Индийский D3875 1380*159*10мм (1,536м2)+Подложка Profitex 3мм (10м2)+плинтусы и крепление</t>
  </si>
  <si>
    <t>53,811/7,680/6</t>
  </si>
  <si>
    <t>1253/1008477935</t>
  </si>
  <si>
    <t>Клипсы для плинтуса Clipstar (50 шт.) из наличия</t>
  </si>
  <si>
    <t>Ламинат HDM 77 56 11 Дуб Алмаз 1294x185x8 (1.92 м2)</t>
  </si>
  <si>
    <t>848</t>
  </si>
  <si>
    <t>35,200/4</t>
  </si>
  <si>
    <t>Плитка LVT FF1973 Дуб Лацио 1316*191*4,5мм (1,76м2)+Подложка пробковая CORK4U 2мм (10м2)</t>
  </si>
  <si>
    <t>3266</t>
  </si>
  <si>
    <t>Плитка LVT NOX1950 Дуб Лиль 1212*185*4,2мм (2,24м2)</t>
  </si>
  <si>
    <t>3267</t>
  </si>
  <si>
    <t xml:space="preserve">ЛАМИНАТ HDM ELESGO Дуб Нордик 774234 ( 1 уп 1,92 м2)      </t>
  </si>
  <si>
    <t>843</t>
  </si>
  <si>
    <t>77 29 07 Ламинат HDM ELESGO Contour Rundfase ДУБ МАМОНТ SM 1184*185*7.7 мм 32 кл (уп 1,97м2/9 шт) +</t>
  </si>
  <si>
    <t xml:space="preserve">Плитка LVT FF1978 Дуб Катания 1316*191*4,5мм (1,76м2)+Подложка пробковая 2мм (10м2) +Прифиль Инциза 01157 </t>
  </si>
  <si>
    <t>31,680/5/2</t>
  </si>
  <si>
    <t>3272/14399</t>
  </si>
  <si>
    <t>844</t>
  </si>
  <si>
    <t xml:space="preserve">Доставка </t>
  </si>
  <si>
    <t>кварц винил LX 1721 Дуб    (1.963м/уп)</t>
  </si>
  <si>
    <t>1226</t>
  </si>
  <si>
    <t>ИЗ Алексей-Анатолий</t>
  </si>
  <si>
    <t>Ламинат Kaindl К4379 RH Дуб Ашфорд Natural Touch Широкая доска "Елочка" 1383*244*8мм (2,7м2)</t>
  </si>
  <si>
    <t>3284</t>
  </si>
  <si>
    <t>Плитка LVT NOX1955 Дуб Брей 1212*185*4,2мм (2,24м2)+плинтусы заглушки</t>
  </si>
  <si>
    <t>3286</t>
  </si>
  <si>
    <t>3058</t>
  </si>
  <si>
    <t xml:space="preserve">Ламинат Quick Step IMUIMU1992 Дуб пепельный (1,311 м2) 1380*190*12мм </t>
  </si>
  <si>
    <t>14439</t>
  </si>
  <si>
    <t>Плинтус углы заглушки</t>
  </si>
  <si>
    <t>111</t>
  </si>
  <si>
    <t>Ламинат Alloc&gt; Original 4471 1207*198*11 (1,912м2</t>
  </si>
  <si>
    <t>4753</t>
  </si>
  <si>
    <t>Vinilam Паркет Крем 216515 406*812*4,5мм (1,98м2) из наличия</t>
  </si>
  <si>
    <t>Заглушки Indo 09</t>
  </si>
  <si>
    <t>1008479379</t>
  </si>
  <si>
    <t xml:space="preserve">Скобы крепежные "Kronotex"(уп/30шт)+Плинтус Ktex1 ( 2400*58*19 мм) </t>
  </si>
  <si>
    <t>6/18</t>
  </si>
  <si>
    <t>968</t>
  </si>
  <si>
    <t>Паркетная доска PolarWood PW ASH PLUTON WHITE OILED LOC 3S (Ясень+ белое масло) 2266х188х14 (3,41 м2</t>
  </si>
  <si>
    <t>Пробковый компенсатор 1*1,5 мм</t>
  </si>
  <si>
    <t>Плитка LVT FF1338 Дуб Биза 1251*187*4,5мм (2,1м2)+Подложка пробковая 2мм (10м2) +плинтусы углы заглушки</t>
  </si>
  <si>
    <t>212,10/21</t>
  </si>
  <si>
    <t>07.09.2018</t>
  </si>
  <si>
    <t>3294/1008485755</t>
  </si>
  <si>
    <t>Ламинат Egger EPL145 Дуб Ольхон Коричневый 1291*193*12мм (1,495м2)+Подложка Profitex 3мм (10м2)+Плинтус пластиковый Rico Leo 159. 2.5 м</t>
  </si>
  <si>
    <t>76,245/8/27</t>
  </si>
  <si>
    <t>10.09.2018</t>
  </si>
  <si>
    <t>Опус</t>
  </si>
  <si>
    <t xml:space="preserve"> 86390</t>
  </si>
  <si>
    <t>Лак LOBADUR WS 2K SUPRA Cork матовый 5л</t>
  </si>
  <si>
    <t>Паста для герметизации замков lock guard 125 мл</t>
  </si>
  <si>
    <t>3725</t>
  </si>
  <si>
    <t>26,880/3</t>
  </si>
  <si>
    <t>Ламинат Ter Hurne 1869 Каштан Бархатно-Коричневый (1.92м2)+Подложка Profitex 3мм (10м2)</t>
  </si>
  <si>
    <t>1/6</t>
  </si>
  <si>
    <t>Плинтус Rico Leo 174+Заглушка 174</t>
  </si>
  <si>
    <t>Ламинат Meister Ld75 Дуб Таверна 1288*198*8мм (2.55м2)</t>
  </si>
  <si>
    <t>2,55</t>
  </si>
  <si>
    <t>ИЗ Денис</t>
  </si>
  <si>
    <t>57,51/6/31/27</t>
  </si>
  <si>
    <t>Ламинат My Floor MV808 Дуб бежевый атласный 1380*193мм (2,13м2)+Подложка Profitex 3мм (10м2)+Плинтус мдф фигурный smartprofile paint 80a 80 мм  белый под покраску 2,4 м +</t>
  </si>
  <si>
    <t>16,640</t>
  </si>
  <si>
    <t>Плитка ПВХ Quick-Step AMCL40035 Сланец черный 1300*320*4.5 (2,08), на карту</t>
  </si>
  <si>
    <t>28338</t>
  </si>
  <si>
    <t>Ламинат Kaindl Хикори Соаве 38058 1383*159*8мм (2,2м2)</t>
  </si>
  <si>
    <t>17,6</t>
  </si>
  <si>
    <t>3307</t>
  </si>
  <si>
    <t xml:space="preserve">Wonderful DE1435 Серая Гавань 1220*180*4,2мм (2,196м2)+Подложка пробковая 2мм (10м2) </t>
  </si>
  <si>
    <t>52,704/6</t>
  </si>
  <si>
    <t>07.09.2018/15.09.2018</t>
  </si>
  <si>
    <t>1210</t>
  </si>
  <si>
    <t>2/1,98</t>
  </si>
  <si>
    <t>Плинтус длина 2.4м Набукко+Vinilam Паркет Крем 216515 406*812*4,5мм (1,98м2)</t>
  </si>
  <si>
    <t>Ламинат Kronopol Marine Дуб Андриатика D3793 1380*159*10мм (1,536м2) плинтусы соед. Углы заглушки</t>
  </si>
  <si>
    <t>13,812</t>
  </si>
  <si>
    <t xml:space="preserve"> Wonderful SN18-02 Light 610*305*4,2мм (2,232м2)+Wonderful Sn03-39 610*305*4.2мм(2.232м2)</t>
  </si>
  <si>
    <t>2,232/8,928</t>
  </si>
  <si>
    <t>1221</t>
  </si>
  <si>
    <t>Deartio U 101-60 2050x60x16+ Крепление deartio (50 шт)</t>
  </si>
  <si>
    <t>21/2</t>
  </si>
  <si>
    <t>2109</t>
  </si>
  <si>
    <t xml:space="preserve"> Ламинат HDM Limited Edition V4s ДУБ СЕРЫЙ НОСТАЛЬЖИ 1294*185*8 мм 32 кл (уп 1,92 м2/8шт),+Подложка пробковая 2мм (10м2) +плинтус крепеж</t>
  </si>
  <si>
    <t>15,360/2</t>
  </si>
  <si>
    <t>854</t>
  </si>
  <si>
    <t>Ламинат Майфлор Дуб Лэйк 1845x244x19mm 1,8м2/уп.+Подложка Profitex 3мм (10м2)</t>
  </si>
  <si>
    <t>1,8/1</t>
  </si>
  <si>
    <t>3072</t>
  </si>
  <si>
    <t>Плинтус P85 2500х85х16мм 3788+Клипса монтажная Kronopol P85 (50шт.)</t>
  </si>
  <si>
    <t>25/3</t>
  </si>
  <si>
    <t>1008492990</t>
  </si>
  <si>
    <t>2596</t>
  </si>
  <si>
    <t>Ламинат Quick Step UF1300 Венге интенсивный 1380*156*9,5мм (1,507м2)</t>
  </si>
  <si>
    <t>21,098</t>
  </si>
  <si>
    <t>14589</t>
  </si>
  <si>
    <t>Ламинат HDM 77 56 11 Дуб Алмаз 1294x185x8 (1.92 м2)+Подложка пробковая 2мм (10м2) +плинтуса углы заглушки</t>
  </si>
  <si>
    <t>17,280/2</t>
  </si>
  <si>
    <t>855</t>
  </si>
  <si>
    <t>Плитка LVT FF1326 Дуб Леффа 1251*187*4,5мм (2,1м2)+Клей Arlok35 6,5кг (расход 0,3-0,4 кг/м2)</t>
  </si>
  <si>
    <t>69,300/3</t>
  </si>
  <si>
    <t>3429</t>
  </si>
  <si>
    <t xml:space="preserve">Ламинат HDM 77 56 11 Дуб Алмаз 1294x185x8 (1.92 м2)+Подложка пробковая 2мм (10м2) </t>
  </si>
  <si>
    <t>19,8/2</t>
  </si>
  <si>
    <t>Плинтус Wimar 818 Дуб Гартвис "86" (2,5м)+углы заглушки</t>
  </si>
  <si>
    <t>29</t>
  </si>
  <si>
    <t>113</t>
  </si>
  <si>
    <t>пл. San Marco Орех Американский 80 x 22 x 2500 мм профилированный</t>
  </si>
  <si>
    <t>9</t>
  </si>
  <si>
    <t>17</t>
  </si>
  <si>
    <t>Плинтус пробковый C101 Коллер№16 910*60*20мм</t>
  </si>
  <si>
    <t>630</t>
  </si>
  <si>
    <t>Ламинат Kronotex Super Solid 33 кл. Ясень Арктик 2989/Ясень Белый 8989 ( 1375х188х12 мм,1,293 м2)+Подложка листовая XXL 1200x500x3мм Салатовая (6м2)</t>
  </si>
  <si>
    <t>33,618/6</t>
  </si>
  <si>
    <t>10354</t>
  </si>
  <si>
    <t>2/1</t>
  </si>
  <si>
    <t>Полотно 105U Аляска 800*2000+Полотно 105U Аляска 700*2000 комплект.</t>
  </si>
  <si>
    <t>Тимур-Алексей</t>
  </si>
  <si>
    <t>Подъем</t>
  </si>
  <si>
    <t>7249</t>
  </si>
  <si>
    <t>Ламинат Egger EPL129 Дуб Сантеро Табачный 1292*192*8мм (1,985м2)+Подложка листовая XXL 1200x500x3мм Салатовая (6м2)</t>
  </si>
  <si>
    <t>53,595/9</t>
  </si>
  <si>
    <t>1275</t>
  </si>
  <si>
    <t>настенная пробка CORKART PW3 323c NW-3.0 600х300х3мм 1,98 м2+Клей Wakol D3540 2,5л+Клей Wakol D3540 0,8л</t>
  </si>
  <si>
    <t>11,880/1/1</t>
  </si>
  <si>
    <t>2742</t>
  </si>
  <si>
    <t>Ламинат Kronopol Venus Дуб Пандора D3747 1380*193*8мм (2,397м2)</t>
  </si>
  <si>
    <t>21,573</t>
  </si>
  <si>
    <t>1008503142</t>
  </si>
  <si>
    <t>ИЗ  Руслан МСК</t>
  </si>
  <si>
    <t>Напольная пробка CorKart Lite CK3 319vMT 900х300х10мм (1,89м2)+Decoria Office Tile DMS 260 Мрамор Альпы 15шт./ 3,31м2.</t>
  </si>
  <si>
    <t>15,120/13,240</t>
  </si>
  <si>
    <t>27,45/1472</t>
  </si>
  <si>
    <t>Паркетная доска Tarkett Salsa Premium Дуб Агат 550170007(2283х194х14 мм) 2,658 м 2 в уп.</t>
  </si>
  <si>
    <t>13,290</t>
  </si>
  <si>
    <t>150674</t>
  </si>
  <si>
    <t xml:space="preserve"> Wonderful SN18-02 Light 610*305*4,2мм (2,232м2)</t>
  </si>
  <si>
    <t>11,160</t>
  </si>
  <si>
    <t>1224</t>
  </si>
  <si>
    <t>Ламинат Haro Tritty75 526652 Дуб Хайлэнд 1282*193*7мм (2,22м2)+Подложка Profitex 3мм (10м2)</t>
  </si>
  <si>
    <t>26,640/3</t>
  </si>
  <si>
    <t>2846</t>
  </si>
  <si>
    <t>октябрь</t>
  </si>
  <si>
    <t>Плитка LVT FF1333 Дуб Борда 1251*187*4,5мм (2,1м2)+плинтус углы заглушки</t>
  </si>
  <si>
    <t>27,300</t>
  </si>
  <si>
    <t>3349</t>
  </si>
  <si>
    <t>Ламинат Kaindl Хикори Джорджия 34074 1383*193*12мм (1,6м2)+Подложка Profitex 3мм (10м2)+Плинтус 50/18 МДФ Kaindl 67208, 18*50*2600мм+Крепеж к плинтусу Kaindl (30шт.)</t>
  </si>
  <si>
    <t>3116/3368</t>
  </si>
  <si>
    <t>60,800/6</t>
  </si>
  <si>
    <t>Ламинат Egger Aqua+ EPL048 Дуб Кортон Светлый 33 кл. 1291*193*8мм (1,993м2)+Ламинат Egger Aqua+ EPL111 Дуб Трилогия 1291*193*8мм (1,993м2)+Ламинат Egger Aqua+ EPL138 Дуб Муром Серый 1291*193*8мм (1,993м2)+Подложка листовая XXL 1200x500x3мм Салатовая (6м2)</t>
  </si>
  <si>
    <t>1/1/1/7</t>
  </si>
  <si>
    <t>Пробковые обои DIVINA (Sedacor) Lemon Lilac, 3,85м2+Клей Maestro 1л</t>
  </si>
  <si>
    <t>3,850/1</t>
  </si>
  <si>
    <t>2747</t>
  </si>
  <si>
    <t>Ламинат Berry Alloc 6012 8х186х1285  (2,151м2)+Подложка Profitex 3мм (10м2)</t>
  </si>
  <si>
    <t>62,379/6</t>
  </si>
  <si>
    <t>4825</t>
  </si>
  <si>
    <t>Ламинат Egger EPL153 Дуб Азгил Белый 1291*246*8мм (2,541м2)+Подложка пробковая CORK4U 2мм (10м2)</t>
  </si>
  <si>
    <t>5,082/2</t>
  </si>
  <si>
    <t>1281</t>
  </si>
  <si>
    <t>Ламинат QS IM1847 Дуб светлый (1,835 м2)+Паста для герметизации замков lock guard 125 мл+Подложка Profitex 3мм (10м2)</t>
  </si>
  <si>
    <t>12,845/1/1</t>
  </si>
  <si>
    <t>14725</t>
  </si>
  <si>
    <t>Ламинат Kronopol Senso Дуб Мамбо D3495 1380*159*10мм (1,317м2)</t>
  </si>
  <si>
    <t>15,804</t>
  </si>
  <si>
    <t>1008503141</t>
  </si>
  <si>
    <t>16</t>
  </si>
  <si>
    <t xml:space="preserve">Плинтус Ktex1 ( 2400*58*19 мм) D3181 </t>
  </si>
  <si>
    <t>974</t>
  </si>
  <si>
    <t>Плинтусы углы заглкшки</t>
  </si>
  <si>
    <t>7</t>
  </si>
  <si>
    <t>Кварц-виниловая  Pergo плитка V3107-40014 Дуб дворцовый натуральный(2.105 ь кв/уп)</t>
  </si>
  <si>
    <t>67,360</t>
  </si>
  <si>
    <t>Ламинат QS1155 Версаль светлый 624х624х9,5 (1.5575м2)+Подложка Profitex 3мм (10м2)</t>
  </si>
  <si>
    <t>9,345/1</t>
  </si>
  <si>
    <t>сЧ-ДП14790</t>
  </si>
  <si>
    <t>Vinilam Дуб Дюссельдорф 69888 1219*184*4мм (2,24м2)</t>
  </si>
  <si>
    <t>2,24</t>
  </si>
  <si>
    <t>Пробка настенная Corkart PW 324 NN 600*300(1.98м2/упак)</t>
  </si>
  <si>
    <t>2</t>
  </si>
  <si>
    <t>Ламинат My Floor Дуб темный петерсон M1221 1375х188мм 12 мм(1,29 в уп.)</t>
  </si>
  <si>
    <t>12,9</t>
  </si>
  <si>
    <t xml:space="preserve">1008518309 </t>
  </si>
  <si>
    <t xml:space="preserve">3364  </t>
  </si>
  <si>
    <t xml:space="preserve"> 2751</t>
  </si>
  <si>
    <t>2755</t>
  </si>
  <si>
    <t xml:space="preserve">1311  </t>
  </si>
  <si>
    <t xml:space="preserve">Ламинат Balterio Stretto 988 Хикори Мускат 1263*134*8 32 класс (2.021 м2 в уп.) </t>
  </si>
  <si>
    <t>4,042</t>
  </si>
  <si>
    <t>2876</t>
  </si>
  <si>
    <t>Ламинат Balterio Stretto 988 Хикори Мускат 1263*134*8 32 кл (2,0309м2 в уп.) +Плитка LVT FF1967 Пекан Барроу 1316*191*4,5мм (1,76м2)+</t>
  </si>
  <si>
    <t>32,490/21,120</t>
  </si>
  <si>
    <t>3384/2878</t>
  </si>
  <si>
    <t>Плинтус Classen дуб гуарда ( 58*19*2400)+Крепление плинтуса Classen (30 шт.)</t>
  </si>
  <si>
    <t>17/3</t>
  </si>
  <si>
    <t>11.09.2018</t>
  </si>
  <si>
    <t>1479</t>
  </si>
  <si>
    <t xml:space="preserve"> Заглушки Indo 02</t>
  </si>
  <si>
    <t>Паркет Befag Дуб Дунайский Рустик 1уп.-2,534м2 арт.564418+Подложка Profitex 3мм (10м2)</t>
  </si>
  <si>
    <t>68,418/7</t>
  </si>
  <si>
    <t>3402/3361</t>
  </si>
  <si>
    <t>Ламинат MEISTER LC 55/6406 Дуб Квинта 1-пол. LC 55/6406s +Ламинат MEISTER LD 200/6413 Дуб Nova 1-пол., 2-ст.фаска LD 200/6413s +Подложка Profitex 3мм (10м2)</t>
  </si>
  <si>
    <t>21,420/41,274/6</t>
  </si>
  <si>
    <t>3366</t>
  </si>
  <si>
    <t>Заглушка Rico Leo 108 (левая,правая)+Угол наружний Rico Leo № 108</t>
  </si>
  <si>
    <t>10/9</t>
  </si>
  <si>
    <t>3794</t>
  </si>
  <si>
    <t>3</t>
  </si>
  <si>
    <t xml:space="preserve"> HOCOwoodlink 183516 Opal oak 1285*140*10,8 мм(1,079м/уп)+Подложка пробковая CORK4U 2мм (10м2)</t>
  </si>
  <si>
    <t>61,503/6</t>
  </si>
  <si>
    <t>34,560/6</t>
  </si>
  <si>
    <t>Ламинат HDM ДУБ НАТУРАЛЬНЫЙ НОСТАЛЬЖИ 774204  1294х185х8 мм (1,92 м2)+Подложка листовая 3мм (6м2/уп.)</t>
  </si>
  <si>
    <t>868</t>
  </si>
  <si>
    <t>плинтус  "Finitura dekor" 80*16*2440 вставка 18*8 фигурная с покраской по RAL 9010</t>
  </si>
  <si>
    <t>24,40</t>
  </si>
  <si>
    <t>Плитка LVT FF1336 Дуб Милпорт 1251*187*4,5мм (2,1м2)+Плинтус пластиковый Wimar 810 Дуб Гроссо 2500х68х22мм+заглушки углы</t>
  </si>
  <si>
    <t>4,200</t>
  </si>
  <si>
    <t>3412</t>
  </si>
  <si>
    <t>Ламинат Haro Tritty 100 526661 Дуб премиум кремовый 3-пол., размер 1282*193*8 мм., 1 уп./1.98 м2.+Подложка пробковая 3мм (10м2)+</t>
  </si>
  <si>
    <t>17,820/2</t>
  </si>
  <si>
    <t>2869</t>
  </si>
  <si>
    <t>EPI ALSAFLOOR CLIP400 C160 Дуб черный 33 класс 2,22 м2 в уп.</t>
  </si>
  <si>
    <t>13,320</t>
  </si>
  <si>
    <t>10372</t>
  </si>
  <si>
    <t>17,820</t>
  </si>
  <si>
    <t>Ламинат Haro Tritty 100/526669 Дуб дымчатый агатовый 1282*193*8 (1,98 м2 в уп.)</t>
  </si>
  <si>
    <t>Угол внутренний Wimar 815 Дуб Толедо+Ламинат Egger EPL156 Дуб Азгил Медовый 1292*192*8мм (1,985м2)</t>
  </si>
  <si>
    <t>5/1,985</t>
  </si>
  <si>
    <t>1298</t>
  </si>
  <si>
    <t>Плинтус RITADEKOR Плинтус 81 - 20 МДФ 2400х81х16 мм+Крепеж для МДФ плинтуса клипса (1шт)</t>
  </si>
  <si>
    <t>8/40</t>
  </si>
  <si>
    <t>118</t>
  </si>
  <si>
    <t xml:space="preserve"> 1008517588</t>
  </si>
  <si>
    <t>Плинтус Haro Эдельвейс 19*58*2200+Крепеж к плинтусу HARO</t>
  </si>
  <si>
    <t>14/2</t>
  </si>
  <si>
    <t>2868</t>
  </si>
  <si>
    <t>Алексей-Екатерина</t>
  </si>
  <si>
    <t>Наличник пр. 10*80*2150 телескоп.Магнолия (5шт)+Добор 10*150*2070 Магнолия (1шт)</t>
  </si>
  <si>
    <t>1/3</t>
  </si>
  <si>
    <t>7404</t>
  </si>
  <si>
    <t>Ламинат Kronotex Mammut Дуб Макро Натуральный D4794 1845*188*12мм (1,387м2)</t>
  </si>
  <si>
    <t>2,775</t>
  </si>
  <si>
    <t>12</t>
  </si>
  <si>
    <t>3825</t>
  </si>
  <si>
    <t>углы</t>
  </si>
  <si>
    <t>4</t>
  </si>
  <si>
    <t>1008518921</t>
  </si>
  <si>
    <t>заглушки углы</t>
  </si>
  <si>
    <t>8/3</t>
  </si>
  <si>
    <t>Плитка LVT FF1966 Пекан Порто 1316*191*4,5мм (1,76м2)</t>
  </si>
  <si>
    <t>14,08</t>
  </si>
  <si>
    <t>13.09.2018</t>
  </si>
  <si>
    <t>3430</t>
  </si>
  <si>
    <t>Ламинат Wineo 700 Medium Оками LA016M5 (1288х195х8 мм) 2.26 м2 в уп.+Плинтус Deartio белый мдф U 102-60 (60х16х2050)+Подложка листовая 3 мм (5 м2 в уп.)+ Крепление deartio (50 шт)</t>
  </si>
  <si>
    <t>51,98/16/10/2</t>
  </si>
  <si>
    <t>Плинтус L 154 длина 2.4+Крепеж для МДФ плинтуса клипса (50 клипс в упаковке )</t>
  </si>
  <si>
    <t>33/3</t>
  </si>
  <si>
    <t>1307</t>
  </si>
  <si>
    <t>8/6/6/3/5</t>
  </si>
  <si>
    <t>углы пробковые</t>
  </si>
  <si>
    <t>10</t>
  </si>
  <si>
    <t>ЛН-643</t>
  </si>
  <si>
    <t>Ламинат Kronotex Mammut Дуб Макро Светлый D4752 1845*188*12мм (1,387м2)</t>
  </si>
  <si>
    <t>4,161</t>
  </si>
  <si>
    <t>997</t>
  </si>
  <si>
    <t>Плинтус белый 80 длина 2.4</t>
  </si>
  <si>
    <t>3833</t>
  </si>
  <si>
    <t>Кварц-виниловая плитка Moduleo seleect 24932  191*1316мм (1,76)</t>
  </si>
  <si>
    <t>7,04</t>
  </si>
  <si>
    <t>400</t>
  </si>
  <si>
    <t>Moduleo Impress 57885  1316*191*4.5мм ( 1.76м2)</t>
  </si>
  <si>
    <t>1,76</t>
  </si>
  <si>
    <t>401</t>
  </si>
  <si>
    <t>119</t>
  </si>
  <si>
    <t>Ламинат Egger EPL036 Дуб Бардолино Серый 1292*193*8мм (1,993м2)+Листовая подложка 3мм (6м2)</t>
  </si>
  <si>
    <t>69,755/5</t>
  </si>
  <si>
    <t>Ламинат HDM 774260 Дуб Серый (1.92м2 )+Подложка Profitex 3мм (10м2)</t>
  </si>
  <si>
    <t>46,080/5</t>
  </si>
  <si>
    <t>1</t>
  </si>
  <si>
    <t>клипсы Kaindl из наличия</t>
  </si>
  <si>
    <t>47,940</t>
  </si>
  <si>
    <t>Ламинат Kronopol Venus Орех Афина D3712 1380*193*8мм (2,397м2)</t>
  </si>
  <si>
    <t>Ламинат Kronotex Robusto Дуб Атлас Кофе D3591 1375*188*12мм (1,293м2)</t>
  </si>
  <si>
    <t>2,586</t>
  </si>
  <si>
    <t>Кварц-виниловая плитка Moduleo Transform Click Concert 40986 324*655мм (1,49)</t>
  </si>
  <si>
    <t>62,580</t>
  </si>
  <si>
    <t>плинтусы углы заглушки</t>
  </si>
  <si>
    <t>22</t>
  </si>
  <si>
    <t>121</t>
  </si>
  <si>
    <t>ИЗ Руслан-Алексей-Анатолий</t>
  </si>
  <si>
    <t>Паркет Befag Орех 560199 14*192*2200  2,534 уп.</t>
  </si>
  <si>
    <t>86,156</t>
  </si>
  <si>
    <t>Ламинат Kronotex Mammut Дуб Эверест Серебро D3081(1845x188х12 мм) 1 уп 1,387 +Плинтус МДФ Finitura dekor П80Р 80*16*2750мм+крепление «Fin dek» (25 шт.)+Подложка листовая XXL 1200x500x3мм Салатовая (6м2)</t>
  </si>
  <si>
    <t>18,031/11/3/3</t>
  </si>
  <si>
    <t>ИЗ Алексей-Руслан МСК</t>
  </si>
  <si>
    <t>Ламинат Kronotex Robusto Дуб Фальсбург D3073 1375*188*12мм (1,293м2)+Подложка полистерол 3мм (6м2)</t>
  </si>
  <si>
    <t>9,051+2</t>
  </si>
  <si>
    <t>Герметик пробка</t>
  </si>
  <si>
    <t>Ламинат Кронотекс d 4790 1380*193*8 2.131 уп.</t>
  </si>
  <si>
    <t>27,703</t>
  </si>
  <si>
    <t>3/5</t>
  </si>
  <si>
    <t>Плинтус углы</t>
  </si>
  <si>
    <t>Углы</t>
  </si>
  <si>
    <t>Ламинат Egger Aqua+ EPL064 Дуб Абергеле Натуральный 1291*193*8мм (1,993м2)+Подложка Profitex 3мм (10м2)+Паста для герметизации замков lock guard 125 мл</t>
  </si>
  <si>
    <t>9,965/1/1</t>
  </si>
  <si>
    <t>Константин-Анатолий</t>
  </si>
  <si>
    <t>60.771</t>
  </si>
  <si>
    <t>Pergo LVT Скандинавская белая сосна V3131-40072+Плинтус Стандартный 55х9х2000 мм для Vinyl Modern Plank</t>
  </si>
  <si>
    <t>33,300/16</t>
  </si>
  <si>
    <t>3454</t>
  </si>
  <si>
    <t>Плитка LVT FF1339 Дуб Кларе 1251*187*4,5мм (2,1м2)</t>
  </si>
  <si>
    <t>21</t>
  </si>
  <si>
    <t xml:space="preserve">Ламинат HDM Античный Белый  77 47 01 ( 1294x185x8 мм) 1,92 м2 </t>
  </si>
  <si>
    <t>53,760</t>
  </si>
  <si>
    <t>Vinilam Дуб Килль 1219*184*4мм ( 2.24 м2 )+Пробка напольная клеевая CORKART PK3 378v WC-6.0, COLORS, 600х300х6мм, лак Natural Shield, без фаски+Лак LOBADUR WS 2K SUPRA Cork матовый 5л+Клей Wakol D3540 5л</t>
  </si>
  <si>
    <t>91,840/67,320/1/4</t>
  </si>
  <si>
    <t>Ленинский 140 новый</t>
  </si>
  <si>
    <t>ламинат Platinum LI502 32 КЛАСС 8 мм</t>
  </si>
  <si>
    <t>17,149</t>
  </si>
  <si>
    <t>Плитка LVT FF1976 Дуб Рейн 1316*191*4,5мм (1,76м2)</t>
  </si>
  <si>
    <t>Плинтус Kronotex 2873 2.40м2+Крепеж "Kronotex" 30 шт.</t>
  </si>
  <si>
    <t>24/5</t>
  </si>
  <si>
    <t>Плитка LVT FF1332 Дуб Уоррен 1251*187*4,5мм (2,1м2)+Подложка Secura LVT Click Smart 1,5мм (10м2)+</t>
  </si>
  <si>
    <t>73,5/7</t>
  </si>
  <si>
    <t>Компенсатор пробка</t>
  </si>
  <si>
    <t>Настенная пробка Wicanders RY15 (1,98м2)</t>
  </si>
  <si>
    <t>5,940</t>
  </si>
  <si>
    <t>Настенная пробка Corkart PW3 323c NW-3.0 (1,98м2)</t>
  </si>
  <si>
    <t>3,980</t>
  </si>
  <si>
    <t>23</t>
  </si>
  <si>
    <t>Плитка LVT NOX1578 Дуб Ла Коста 1212*185*4,2мм (2,24м)</t>
  </si>
  <si>
    <t>4,480</t>
  </si>
  <si>
    <t>Ламинат Kaindl Орех Лимана 37503 1383*193*8мм (2,4м2)+Ламинат Kaindl Дуб Элеганс К4362 1383*193*8мм (2,4м2)</t>
  </si>
  <si>
    <t>12/31,20</t>
  </si>
  <si>
    <t>45,9</t>
  </si>
  <si>
    <t>Ламинат Kaindl К4379 RH Дуб Ашфорд Natural Touch Широкая доска "Елочка" 1383*244*8мм (2,7м2) на карту</t>
  </si>
  <si>
    <t>3340</t>
  </si>
  <si>
    <t>Ламинат Kaindl Easy Touch 8.0 Premium Gloss plank Дуб Сноу O251 HG,1383*159*8мм (2,2м2) на карту</t>
  </si>
  <si>
    <t>Ламинат Kronopol Marine Дуб Балтийский D3787 1380*159*10мм (1,536м2)+Напольная пробка CorKart Lite CK3 385vAG 900х300х10мм (1,89м2)+Напольная пробка CorKart Lite CK3 378wML 900х300х10мм (1,89м2)</t>
  </si>
  <si>
    <t>95,232/22,680/22,680</t>
  </si>
  <si>
    <t>14.08.2018/05.09.2018</t>
  </si>
  <si>
    <t>1008334629/2447</t>
  </si>
  <si>
    <t>Vinilam Дуб Бремен 254-1 1219*184*4мм (2,24м2)+Ламинат Linea Дуб Мурано D3501 1380*113*8мм (1,559м2)+Плинтус 3501 2500х85х16 мм+Клипсы, 50 шт/упак</t>
  </si>
  <si>
    <t>17,920/24,994/10/1</t>
  </si>
  <si>
    <t>22.08.2018/10.09.2018</t>
  </si>
  <si>
    <t>2735</t>
  </si>
  <si>
    <t>Прушинская</t>
  </si>
  <si>
    <t>Французская елка (Шеврон) Hajnowka Sabbia 15*125*600+Клей для Массива/Инженерной доски PH PARKETTKLEBSTOFF 2K ECO+Грунт PH Parkett Primer PUR 4л+</t>
  </si>
  <si>
    <t>35/4/2</t>
  </si>
  <si>
    <t>15.06.2018/10.09.2018</t>
  </si>
  <si>
    <t>568</t>
  </si>
  <si>
    <t>Ламинат Kronopol Aroma Ясень Лилия D3880 1380*193*10мм (1,598м2)+Подложка пробковая CORK4U Nature 3мм (10м2)+плинтус углы заглушки</t>
  </si>
  <si>
    <t>83,096/8</t>
  </si>
  <si>
    <t>1008200061/2876</t>
  </si>
  <si>
    <t>3205</t>
  </si>
  <si>
    <t>Ламинат Meister Дуб Ваниль LS300/6265  1287*140*8 мм (1,801 м2)+Подложка Profitex 3мм (10м2)</t>
  </si>
  <si>
    <t>3283</t>
  </si>
  <si>
    <t>88,249/9</t>
  </si>
  <si>
    <t>10.09.2018/12.09.2018</t>
  </si>
  <si>
    <t>Кварц-винил Wonderful (935*150*3,2*,03мм) дерев TMZ. 116-11 КОРИЦА</t>
  </si>
  <si>
    <t>53,856</t>
  </si>
  <si>
    <t>08.08.2018/14.09.2018</t>
  </si>
  <si>
    <t>01.09.2018/06.09.2018</t>
  </si>
  <si>
    <t>Массивная доска Бамбук Jakson Floring Темный Ром 900*130*14мм (1,404м2)+Подложка Profitex 3мм (10м2)</t>
  </si>
  <si>
    <t>15,444/2</t>
  </si>
  <si>
    <t>30.08.2018/10.09.2018</t>
  </si>
  <si>
    <t>орион</t>
  </si>
  <si>
    <t>133</t>
  </si>
  <si>
    <t>Ламинат Kronotex Mammut Дуб Макро Белый D4793 1845*188*12мм (1,387м2)+Подложка листовая XXL 1200x500x3мм Салатовая (6м2)</t>
  </si>
  <si>
    <t>19,418/3</t>
  </si>
  <si>
    <t>18.08.2018/06.09.2018</t>
  </si>
  <si>
    <t>832</t>
  </si>
  <si>
    <t>Ламинат Haro Gran Via 4V Каштан белый 530303 (2,68 м2)</t>
  </si>
  <si>
    <t>80,4</t>
  </si>
  <si>
    <t>3214</t>
  </si>
  <si>
    <t>05.09.2018/12.09.2018</t>
  </si>
  <si>
    <t xml:space="preserve">Плитка LVT NOX1598 Шато Де Монсоро 610*306*4,2мм (2,23м)+Настенные пробковые покрытия CORKART, толщина 3мм, PW 107 TsN , 600х300х6мм  1,98 м2  </t>
  </si>
  <si>
    <t>2,240+13,860</t>
  </si>
  <si>
    <t>31.08.2018/08.09.2018</t>
  </si>
  <si>
    <t>2666/3183</t>
  </si>
  <si>
    <t>Плитка LVT NOX1596 Крак Де Шевалье 610*306*4,2мм (2,23м)</t>
  </si>
  <si>
    <t>6,690</t>
  </si>
  <si>
    <t>23.08.2018/05.09.2018</t>
  </si>
  <si>
    <t>3061</t>
  </si>
  <si>
    <t>Ламинат Kaindl Дуб Тренд К4361 1383*193*8мм (2,4м2)+Подложка Profitex 3мм (10м2)</t>
  </si>
  <si>
    <t>12/1</t>
  </si>
  <si>
    <t>2897</t>
  </si>
  <si>
    <t>24/4</t>
  </si>
  <si>
    <t>27.08.2018/08.09.2018</t>
  </si>
  <si>
    <t>3136</t>
  </si>
  <si>
    <t>Ламинат Kaindl Дуб Тренд К4361 1383*193*8мм (2,4м2)+Листовая подложка 3мм (6м2) 9 уп на складе</t>
  </si>
  <si>
    <t>01.09.2018/09.09.2018</t>
  </si>
  <si>
    <t>03.09.2018/15.09.2018</t>
  </si>
  <si>
    <t>01.09.2018/15.09.2018</t>
  </si>
  <si>
    <t>Ламинат HDM 77 56 11 Дуб Алмаз 1294x185x8 (1.92 м2)+Ламинат HDM ДУБ НАТУРАЛЬНЫЙ НОСТАЛЬЖИ 775669 (1294х185х8 мм 1 уп 1,92 м2)</t>
  </si>
  <si>
    <t>17,280/15,360</t>
  </si>
  <si>
    <t>31.08.2018/06.09.2018</t>
  </si>
  <si>
    <t>ЦБ-816</t>
  </si>
  <si>
    <t>03.09.2018/10.09.2018</t>
  </si>
  <si>
    <t>плитка LVT NOX1956 дуб амаранта 185*1212*4.2 (2.24m2 )</t>
  </si>
  <si>
    <t>15,680</t>
  </si>
  <si>
    <t>24.08.2018/05.09.2018</t>
  </si>
  <si>
    <t>3062</t>
  </si>
  <si>
    <t>Ламинат Kaindl Дуб Эвок Тренд К4421 1383*193*8мм (2,4м2)</t>
  </si>
  <si>
    <t>57,6</t>
  </si>
  <si>
    <t>31.08.2018/10.09.2018</t>
  </si>
  <si>
    <t>3183</t>
  </si>
  <si>
    <t>Ламинат Kaindl Хикори Фресно 34142 1383*116*10мм (1,28м2)</t>
  </si>
  <si>
    <t>21,760</t>
  </si>
  <si>
    <t>30.08.2018/15.09.2018</t>
  </si>
  <si>
    <t>2970</t>
  </si>
  <si>
    <t>Пробка НСТ-PW3 324c NK-3.0 (600*300*3мм 1упак/1.98м2)+Клей Maestro для пробковый покрытий 5л</t>
  </si>
  <si>
    <t>9,09/2</t>
  </si>
  <si>
    <t>2602</t>
  </si>
  <si>
    <t xml:space="preserve">Пробка НСТ-PW3 324c NK-3.0 (600*300*3мм 1упак/1.98м2) </t>
  </si>
  <si>
    <t>Ламинат Egger Kingsize EPL126 Камень Сантино Светлый 1291*327*8мм (2,533м2)</t>
  </si>
  <si>
    <t>32,929</t>
  </si>
  <si>
    <t>1079</t>
  </si>
  <si>
    <t>Пробка напольная клеевая Wicanders I 901, 4ст. фаска, размер плашки 300*600*6мм+Лак для пробки LOBADUR WS Supra Cork матовый 1л+Клей Maestro для пробковый покрытий 5л</t>
  </si>
  <si>
    <t>15,840/3/1</t>
  </si>
  <si>
    <t>28.08.2018/13.09.2018</t>
  </si>
  <si>
    <t>3723/147961</t>
  </si>
  <si>
    <t>Ламинат HDM 77 56 11 Дуб Алмаз 1294x185x8 (1.92 м2)+Подложка Profitex 3мм (10м2)+Плинтус U 103-80 Белый, МДФ 80х16х2050+Крепежи для плинтсов</t>
  </si>
  <si>
    <t>65,280/6/29/3</t>
  </si>
  <si>
    <t>29.08.2018/15.09.2018</t>
  </si>
  <si>
    <t>829/2015</t>
  </si>
  <si>
    <t>Двери+комплектующие</t>
  </si>
  <si>
    <t>11.09.2018/15.09.2018</t>
  </si>
  <si>
    <t>седенители углы заглушки</t>
  </si>
  <si>
    <t>10/2/5</t>
  </si>
  <si>
    <t>3704</t>
  </si>
  <si>
    <t>02.09.2018/09.09.2018</t>
  </si>
  <si>
    <t>Ламинат Kaindl Хикори Вермонт 37480 1383*116*10мм (1,28м2)+Ламинат Kaindl Орех 37688 1383*116*10мм (1,28м2)+Ламинат Kaindl Орех 37293 1383*116*10мм (1,28м2)+Подложка пробковая CORK4U 2мм (10м2)+Ламинат Kaindl Хикори Вермонт 37480 1383*116*10мм (1,28м2)</t>
  </si>
  <si>
    <t>3,840/28,160/11,520/6/19,200</t>
  </si>
  <si>
    <t>26.08.2018/12.09.2018</t>
  </si>
  <si>
    <t>3133/2908</t>
  </si>
  <si>
    <t>Ламинат Kronotex Mammut Дуб Эверест Серебро D3081(1845x188х12 мм) 1 уп 1,387 +</t>
  </si>
  <si>
    <t>81,833</t>
  </si>
  <si>
    <t>05.80.2018</t>
  </si>
  <si>
    <t>08.08.2018/15.09.2018</t>
  </si>
  <si>
    <t>767</t>
  </si>
  <si>
    <t>Доставки</t>
  </si>
  <si>
    <t>Сентябрь</t>
  </si>
  <si>
    <t xml:space="preserve">ИП Осипов </t>
  </si>
  <si>
    <t>Плинтус Deartio U 102-80 9010 (80х16х2050)+Крепления к плинтусу Deartio (50 шт.)</t>
  </si>
  <si>
    <t>25/2</t>
  </si>
  <si>
    <t>1980</t>
  </si>
  <si>
    <t>Сервиспроект</t>
  </si>
  <si>
    <t xml:space="preserve">Товар на общий склад </t>
  </si>
  <si>
    <t>Подложка листовая XXL 1200x500x3мм Салатовая (6м2)</t>
  </si>
  <si>
    <t>кол-во</t>
  </si>
  <si>
    <t>Аренда</t>
  </si>
  <si>
    <t>Сумма</t>
  </si>
  <si>
    <t>Реклама</t>
  </si>
  <si>
    <t>Подложка пробковая CORK4U 2мм (10м2)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</si>
</sst>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  <family val="2"/>
    </font>
    <font>
      <sz val="10"/>
      <color indexed="63"/>
      <name val="Arial"/>
    </font>
    <font>
      <sz val="8"/>
      <color indexed="63"/>
      <name val="Arial"/>
      <family val="2"/>
    </font>
    <font>
      <sz val="11"/>
      <color rgb="FFFF0000"/>
      <name val="Calibri"/>
      <scheme val="minor"/>
    </font>
    <font>
      <b/>
      <sz val="8"/>
      <color indexed="63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rgb="FFC00000"/>
      </left>
      <right style="thick">
        <color rgb="FFC00000"/>
      </right>
      <top style="thin">
        <color theme="1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rgb="FF000000"/>
      </left>
      <right/>
      <top style="medium">
        <color indexed="64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rgb="FFC00000"/>
      </right>
      <top style="thin">
        <color indexed="64"/>
      </top>
      <bottom/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308">
    <xf numFmtId="0" fontId="0" fillId="0" borderId="0" xfId="0"/>
    <xf numFmtId="0" fontId="0" fillId="0" borderId="2" xfId="0" applyBorder="1"/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3" borderId="0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/>
    <xf numFmtId="2" fontId="1" fillId="2" borderId="17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4" fontId="8" fillId="0" borderId="8" xfId="0" applyNumberFormat="1" applyFont="1" applyBorder="1" applyAlignment="1">
      <alignment horizontal="right" vertical="center"/>
    </xf>
    <xf numFmtId="1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right" vertical="center" wrapText="1"/>
    </xf>
    <xf numFmtId="4" fontId="0" fillId="5" borderId="2" xfId="0" applyNumberFormat="1" applyFill="1" applyBorder="1" applyAlignment="1">
      <alignment horizontal="right" vertical="center"/>
    </xf>
    <xf numFmtId="2" fontId="0" fillId="6" borderId="2" xfId="0" applyNumberFormat="1" applyFill="1" applyBorder="1" applyAlignment="1">
      <alignment vertical="center"/>
    </xf>
    <xf numFmtId="0" fontId="0" fillId="8" borderId="2" xfId="0" applyFill="1" applyBorder="1" applyAlignment="1">
      <alignment wrapText="1"/>
    </xf>
    <xf numFmtId="0" fontId="0" fillId="8" borderId="2" xfId="0" applyFill="1" applyBorder="1" applyAlignment="1">
      <alignment horizontal="center" vertical="center"/>
    </xf>
    <xf numFmtId="4" fontId="0" fillId="9" borderId="2" xfId="0" applyNumberFormat="1" applyFill="1" applyBorder="1" applyAlignment="1">
      <alignment horizontal="right" vertical="center"/>
    </xf>
    <xf numFmtId="14" fontId="0" fillId="6" borderId="2" xfId="0" applyNumberForma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right" vertical="center"/>
    </xf>
    <xf numFmtId="14" fontId="0" fillId="8" borderId="2" xfId="0" applyNumberFormat="1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 wrapText="1"/>
    </xf>
    <xf numFmtId="2" fontId="0" fillId="10" borderId="2" xfId="0" applyNumberFormat="1" applyFill="1" applyBorder="1" applyAlignment="1">
      <alignment horizontal="right" vertical="center"/>
    </xf>
    <xf numFmtId="4" fontId="0" fillId="3" borderId="5" xfId="0" applyNumberFormat="1" applyFont="1" applyFill="1" applyBorder="1" applyAlignment="1">
      <alignment horizontal="right" vertical="center"/>
    </xf>
    <xf numFmtId="4" fontId="0" fillId="0" borderId="8" xfId="0" applyNumberFormat="1" applyFont="1" applyBorder="1" applyAlignment="1">
      <alignment horizontal="right" vertical="center"/>
    </xf>
    <xf numFmtId="4" fontId="0" fillId="8" borderId="2" xfId="0" applyNumberFormat="1" applyFill="1" applyBorder="1" applyAlignment="1">
      <alignment horizontal="right" vertical="center"/>
    </xf>
    <xf numFmtId="4" fontId="1" fillId="5" borderId="2" xfId="0" applyNumberFormat="1" applyFont="1" applyFill="1" applyBorder="1" applyAlignment="1">
      <alignment vertical="center"/>
    </xf>
    <xf numFmtId="4" fontId="0" fillId="11" borderId="2" xfId="0" applyNumberFormat="1" applyFill="1" applyBorder="1" applyAlignment="1">
      <alignment horizontal="right" vertical="center"/>
    </xf>
    <xf numFmtId="2" fontId="3" fillId="3" borderId="28" xfId="0" applyNumberFormat="1" applyFont="1" applyFill="1" applyBorder="1" applyAlignment="1">
      <alignment horizontal="center" vertical="center" wrapText="1"/>
    </xf>
    <xf numFmtId="0" fontId="0" fillId="11" borderId="2" xfId="0" applyFill="1" applyBorder="1"/>
    <xf numFmtId="0" fontId="0" fillId="2" borderId="2" xfId="0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right" vertical="center"/>
    </xf>
    <xf numFmtId="4" fontId="0" fillId="8" borderId="2" xfId="0" applyNumberFormat="1" applyFill="1" applyBorder="1" applyAlignment="1">
      <alignment vertical="center" wrapText="1"/>
    </xf>
    <xf numFmtId="2" fontId="0" fillId="0" borderId="2" xfId="0" applyNumberFormat="1" applyBorder="1" applyAlignment="1">
      <alignment horizontal="right" vertical="center"/>
    </xf>
    <xf numFmtId="2" fontId="0" fillId="12" borderId="2" xfId="0" applyNumberFormat="1" applyFill="1" applyBorder="1" applyAlignment="1">
      <alignment horizontal="right" vertical="center"/>
    </xf>
    <xf numFmtId="49" fontId="0" fillId="0" borderId="2" xfId="0" applyNumberFormat="1" applyBorder="1" applyAlignment="1">
      <alignment horizontal="right" vertical="center"/>
    </xf>
    <xf numFmtId="49" fontId="0" fillId="12" borderId="2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2" fontId="7" fillId="8" borderId="16" xfId="0" applyNumberFormat="1" applyFont="1" applyFill="1" applyBorder="1" applyAlignment="1">
      <alignment horizontal="center" vertical="center" wrapText="1"/>
    </xf>
    <xf numFmtId="14" fontId="3" fillId="8" borderId="16" xfId="0" applyNumberFormat="1" applyFont="1" applyFill="1" applyBorder="1" applyAlignment="1">
      <alignment horizontal="center" vertical="center" wrapText="1"/>
    </xf>
    <xf numFmtId="1" fontId="3" fillId="8" borderId="16" xfId="0" applyNumberFormat="1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2" fontId="3" fillId="8" borderId="16" xfId="0" applyNumberFormat="1" applyFont="1" applyFill="1" applyBorder="1" applyAlignment="1">
      <alignment horizontal="center" vertical="center" wrapText="1"/>
    </xf>
    <xf numFmtId="2" fontId="3" fillId="9" borderId="14" xfId="0" applyNumberFormat="1" applyFont="1" applyFill="1" applyBorder="1" applyAlignment="1">
      <alignment horizontal="center" vertical="center" wrapText="1"/>
    </xf>
    <xf numFmtId="2" fontId="3" fillId="9" borderId="16" xfId="0" applyNumberFormat="1" applyFont="1" applyFill="1" applyBorder="1" applyAlignment="1">
      <alignment horizontal="center" vertical="center" wrapText="1"/>
    </xf>
    <xf numFmtId="2" fontId="3" fillId="9" borderId="29" xfId="0" applyNumberFormat="1" applyFont="1" applyFill="1" applyBorder="1" applyAlignment="1">
      <alignment horizontal="center" vertical="center" wrapText="1"/>
    </xf>
    <xf numFmtId="14" fontId="3" fillId="6" borderId="16" xfId="0" applyNumberFormat="1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2" fontId="3" fillId="6" borderId="16" xfId="0" applyNumberFormat="1" applyFont="1" applyFill="1" applyBorder="1" applyAlignment="1">
      <alignment horizontal="center" vertical="center" wrapText="1"/>
    </xf>
    <xf numFmtId="2" fontId="3" fillId="5" borderId="6" xfId="0" applyNumberFormat="1" applyFont="1" applyFill="1" applyBorder="1" applyAlignment="1">
      <alignment horizontal="center" vertical="center" wrapText="1"/>
    </xf>
    <xf numFmtId="2" fontId="3" fillId="5" borderId="30" xfId="0" applyNumberFormat="1" applyFont="1" applyFill="1" applyBorder="1" applyAlignment="1">
      <alignment horizontal="center" vertical="center" wrapText="1"/>
    </xf>
    <xf numFmtId="2" fontId="3" fillId="5" borderId="30" xfId="0" applyNumberFormat="1" applyFont="1" applyFill="1" applyBorder="1" applyAlignment="1">
      <alignment horizontal="center" vertical="center"/>
    </xf>
    <xf numFmtId="14" fontId="10" fillId="8" borderId="2" xfId="0" applyNumberFormat="1" applyFont="1" applyFill="1" applyBorder="1" applyAlignment="1">
      <alignment horizontal="center" vertical="center" wrapText="1"/>
    </xf>
    <xf numFmtId="1" fontId="0" fillId="8" borderId="2" xfId="0" applyNumberFormat="1" applyFill="1" applyBorder="1" applyAlignment="1">
      <alignment horizontal="center" vertical="center" wrapText="1"/>
    </xf>
    <xf numFmtId="49" fontId="0" fillId="8" borderId="2" xfId="0" applyNumberFormat="1" applyFill="1" applyBorder="1" applyAlignment="1" applyProtection="1">
      <alignment horizontal="center" vertical="center" wrapText="1"/>
      <protection locked="0"/>
    </xf>
    <xf numFmtId="0" fontId="0" fillId="8" borderId="2" xfId="0" applyNumberFormat="1" applyFill="1" applyBorder="1" applyAlignment="1">
      <alignment horizontal="center" vertical="center" wrapText="1"/>
    </xf>
    <xf numFmtId="4" fontId="0" fillId="9" borderId="2" xfId="0" applyNumberFormat="1" applyFill="1" applyBorder="1" applyAlignment="1">
      <alignment horizontal="right" vertical="center" wrapText="1"/>
    </xf>
    <xf numFmtId="4" fontId="0" fillId="7" borderId="2" xfId="0" applyNumberFormat="1" applyFill="1" applyBorder="1" applyAlignment="1">
      <alignment horizontal="right" vertical="center" wrapText="1"/>
    </xf>
    <xf numFmtId="49" fontId="0" fillId="7" borderId="2" xfId="0" applyNumberFormat="1" applyFill="1" applyBorder="1" applyAlignment="1">
      <alignment horizontal="center" vertical="center" wrapText="1"/>
    </xf>
    <xf numFmtId="2" fontId="3" fillId="7" borderId="16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2" fontId="7" fillId="5" borderId="31" xfId="0" applyNumberFormat="1" applyFont="1" applyFill="1" applyBorder="1" applyAlignment="1">
      <alignment horizontal="center" vertical="center" wrapText="1"/>
    </xf>
    <xf numFmtId="2" fontId="8" fillId="9" borderId="14" xfId="0" applyNumberFormat="1" applyFont="1" applyFill="1" applyBorder="1" applyAlignment="1">
      <alignment horizontal="center" vertical="center" wrapText="1"/>
    </xf>
    <xf numFmtId="2" fontId="8" fillId="9" borderId="16" xfId="0" applyNumberFormat="1" applyFont="1" applyFill="1" applyBorder="1" applyAlignment="1">
      <alignment horizontal="center" vertical="center"/>
    </xf>
    <xf numFmtId="2" fontId="8" fillId="9" borderId="16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vertical="center"/>
    </xf>
    <xf numFmtId="2" fontId="3" fillId="5" borderId="33" xfId="0" applyNumberFormat="1" applyFont="1" applyFill="1" applyBorder="1" applyAlignment="1">
      <alignment horizontal="center" vertical="center" wrapText="1"/>
    </xf>
    <xf numFmtId="0" fontId="14" fillId="13" borderId="36" xfId="1" applyNumberFormat="1" applyFont="1" applyFill="1" applyBorder="1" applyAlignment="1">
      <alignment horizontal="left" vertical="top"/>
    </xf>
    <xf numFmtId="0" fontId="15" fillId="13" borderId="36" xfId="1" applyNumberFormat="1" applyFont="1" applyFill="1" applyBorder="1" applyAlignment="1">
      <alignment horizontal="left" vertical="top"/>
    </xf>
    <xf numFmtId="2" fontId="3" fillId="8" borderId="37" xfId="0" applyNumberFormat="1" applyFont="1" applyFill="1" applyBorder="1" applyAlignment="1">
      <alignment horizontal="center" vertical="center" wrapText="1"/>
    </xf>
    <xf numFmtId="14" fontId="3" fillId="8" borderId="29" xfId="0" applyNumberFormat="1" applyFont="1" applyFill="1" applyBorder="1" applyAlignment="1">
      <alignment horizontal="center" vertical="center" wrapText="1"/>
    </xf>
    <xf numFmtId="1" fontId="3" fillId="8" borderId="29" xfId="0" applyNumberFormat="1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 wrapText="1"/>
    </xf>
    <xf numFmtId="2" fontId="3" fillId="8" borderId="29" xfId="0" applyNumberFormat="1" applyFont="1" applyFill="1" applyBorder="1" applyAlignment="1">
      <alignment horizontal="center" vertical="center" wrapText="1"/>
    </xf>
    <xf numFmtId="2" fontId="8" fillId="9" borderId="29" xfId="0" applyNumberFormat="1" applyFont="1" applyFill="1" applyBorder="1" applyAlignment="1">
      <alignment horizontal="center" vertical="center" wrapText="1"/>
    </xf>
    <xf numFmtId="2" fontId="8" fillId="9" borderId="29" xfId="0" applyNumberFormat="1" applyFont="1" applyFill="1" applyBorder="1" applyAlignment="1">
      <alignment horizontal="center" vertical="center"/>
    </xf>
    <xf numFmtId="2" fontId="3" fillId="7" borderId="29" xfId="0" applyNumberFormat="1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14" fontId="3" fillId="6" borderId="29" xfId="0" applyNumberFormat="1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2" fontId="3" fillId="6" borderId="29" xfId="0" applyNumberFormat="1" applyFont="1" applyFill="1" applyBorder="1" applyAlignment="1">
      <alignment horizontal="center" vertical="center" wrapText="1"/>
    </xf>
    <xf numFmtId="2" fontId="3" fillId="5" borderId="33" xfId="0" applyNumberFormat="1" applyFont="1" applyFill="1" applyBorder="1" applyAlignment="1">
      <alignment horizontal="center" vertical="center"/>
    </xf>
    <xf numFmtId="2" fontId="3" fillId="3" borderId="34" xfId="0" applyNumberFormat="1" applyFont="1" applyFill="1" applyBorder="1" applyAlignment="1">
      <alignment horizontal="center" vertical="center" wrapText="1"/>
    </xf>
    <xf numFmtId="14" fontId="10" fillId="8" borderId="38" xfId="0" applyNumberFormat="1" applyFont="1" applyFill="1" applyBorder="1" applyAlignment="1">
      <alignment horizontal="center" vertical="center" wrapText="1"/>
    </xf>
    <xf numFmtId="14" fontId="0" fillId="8" borderId="39" xfId="0" applyNumberFormat="1" applyFont="1" applyFill="1" applyBorder="1" applyAlignment="1">
      <alignment horizontal="center" vertical="center" wrapText="1"/>
    </xf>
    <xf numFmtId="1" fontId="0" fillId="8" borderId="39" xfId="0" applyNumberFormat="1" applyFont="1" applyFill="1" applyBorder="1" applyAlignment="1">
      <alignment horizontal="center" vertical="center" wrapText="1"/>
    </xf>
    <xf numFmtId="49" fontId="0" fillId="8" borderId="39" xfId="0" applyNumberFormat="1" applyFont="1" applyFill="1" applyBorder="1" applyAlignment="1">
      <alignment horizontal="center" vertical="center" wrapText="1"/>
    </xf>
    <xf numFmtId="0" fontId="0" fillId="8" borderId="39" xfId="0" applyNumberFormat="1" applyFont="1" applyFill="1" applyBorder="1" applyAlignment="1">
      <alignment horizontal="center" vertical="center" wrapText="1"/>
    </xf>
    <xf numFmtId="0" fontId="0" fillId="8" borderId="39" xfId="0" applyFont="1" applyFill="1" applyBorder="1" applyAlignment="1">
      <alignment horizontal="center" vertical="center"/>
    </xf>
    <xf numFmtId="0" fontId="0" fillId="8" borderId="39" xfId="0" applyFont="1" applyFill="1" applyBorder="1" applyAlignment="1">
      <alignment wrapText="1"/>
    </xf>
    <xf numFmtId="4" fontId="0" fillId="8" borderId="39" xfId="0" applyNumberFormat="1" applyFont="1" applyFill="1" applyBorder="1" applyAlignment="1">
      <alignment vertical="center" wrapText="1"/>
    </xf>
    <xf numFmtId="4" fontId="0" fillId="8" borderId="39" xfId="0" applyNumberFormat="1" applyFont="1" applyFill="1" applyBorder="1" applyAlignment="1">
      <alignment horizontal="right" vertical="center"/>
    </xf>
    <xf numFmtId="4" fontId="0" fillId="9" borderId="39" xfId="0" applyNumberFormat="1" applyFont="1" applyFill="1" applyBorder="1" applyAlignment="1">
      <alignment horizontal="right" vertical="center" wrapText="1"/>
    </xf>
    <xf numFmtId="4" fontId="0" fillId="9" borderId="39" xfId="0" applyNumberFormat="1" applyFont="1" applyFill="1" applyBorder="1" applyAlignment="1">
      <alignment horizontal="right" vertical="center"/>
    </xf>
    <xf numFmtId="4" fontId="0" fillId="7" borderId="39" xfId="0" applyNumberFormat="1" applyFont="1" applyFill="1" applyBorder="1" applyAlignment="1">
      <alignment horizontal="right" vertical="center" wrapText="1"/>
    </xf>
    <xf numFmtId="49" fontId="0" fillId="7" borderId="39" xfId="0" applyNumberFormat="1" applyFont="1" applyFill="1" applyBorder="1" applyAlignment="1">
      <alignment horizontal="center" vertical="center" wrapText="1"/>
    </xf>
    <xf numFmtId="14" fontId="0" fillId="6" borderId="39" xfId="0" applyNumberFormat="1" applyFont="1" applyFill="1" applyBorder="1" applyAlignment="1">
      <alignment horizontal="center" vertical="center"/>
    </xf>
    <xf numFmtId="49" fontId="0" fillId="6" borderId="39" xfId="0" applyNumberFormat="1" applyFont="1" applyFill="1" applyBorder="1" applyAlignment="1">
      <alignment horizontal="center" vertical="center" wrapText="1"/>
    </xf>
    <xf numFmtId="2" fontId="0" fillId="6" borderId="39" xfId="0" applyNumberFormat="1" applyFont="1" applyFill="1" applyBorder="1" applyAlignment="1">
      <alignment vertical="center"/>
    </xf>
    <xf numFmtId="4" fontId="1" fillId="5" borderId="39" xfId="0" applyNumberFormat="1" applyFont="1" applyFill="1" applyBorder="1" applyAlignment="1">
      <alignment horizontal="right" vertical="center" wrapText="1"/>
    </xf>
    <xf numFmtId="4" fontId="0" fillId="11" borderId="39" xfId="0" applyNumberFormat="1" applyFont="1" applyFill="1" applyBorder="1" applyAlignment="1">
      <alignment horizontal="right" vertical="center"/>
    </xf>
    <xf numFmtId="4" fontId="0" fillId="5" borderId="39" xfId="0" applyNumberFormat="1" applyFont="1" applyFill="1" applyBorder="1" applyAlignment="1">
      <alignment horizontal="right" vertical="center"/>
    </xf>
    <xf numFmtId="4" fontId="1" fillId="5" borderId="39" xfId="0" applyNumberFormat="1" applyFont="1" applyFill="1" applyBorder="1" applyAlignment="1">
      <alignment horizontal="right" vertical="center"/>
    </xf>
    <xf numFmtId="4" fontId="1" fillId="5" borderId="39" xfId="0" applyNumberFormat="1" applyFont="1" applyFill="1" applyBorder="1" applyAlignment="1">
      <alignment vertical="center"/>
    </xf>
    <xf numFmtId="0" fontId="0" fillId="11" borderId="40" xfId="0" applyFont="1" applyFill="1" applyBorder="1"/>
    <xf numFmtId="14" fontId="10" fillId="8" borderId="41" xfId="0" applyNumberFormat="1" applyFont="1" applyFill="1" applyBorder="1" applyAlignment="1">
      <alignment horizontal="center" vertical="center" wrapText="1"/>
    </xf>
    <xf numFmtId="14" fontId="0" fillId="8" borderId="1" xfId="0" applyNumberFormat="1" applyFont="1" applyFill="1" applyBorder="1" applyAlignment="1">
      <alignment horizontal="center" vertical="center" wrapText="1"/>
    </xf>
    <xf numFmtId="1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wrapText="1"/>
    </xf>
    <xf numFmtId="4" fontId="0" fillId="8" borderId="1" xfId="0" applyNumberFormat="1" applyFont="1" applyFill="1" applyBorder="1" applyAlignment="1">
      <alignment vertical="center" wrapText="1"/>
    </xf>
    <xf numFmtId="4" fontId="0" fillId="8" borderId="1" xfId="0" applyNumberFormat="1" applyFont="1" applyFill="1" applyBorder="1" applyAlignment="1">
      <alignment horizontal="right" vertical="center"/>
    </xf>
    <xf numFmtId="4" fontId="0" fillId="9" borderId="1" xfId="0" applyNumberFormat="1" applyFont="1" applyFill="1" applyBorder="1" applyAlignment="1">
      <alignment horizontal="right" vertical="center" wrapText="1"/>
    </xf>
    <xf numFmtId="4" fontId="0" fillId="9" borderId="1" xfId="0" applyNumberFormat="1" applyFont="1" applyFill="1" applyBorder="1" applyAlignment="1">
      <alignment horizontal="right" vertical="center"/>
    </xf>
    <xf numFmtId="4" fontId="0" fillId="7" borderId="1" xfId="0" applyNumberFormat="1" applyFont="1" applyFill="1" applyBorder="1" applyAlignment="1">
      <alignment horizontal="right" vertical="center" wrapText="1"/>
    </xf>
    <xf numFmtId="49" fontId="0" fillId="7" borderId="1" xfId="0" applyNumberFormat="1" applyFont="1" applyFill="1" applyBorder="1" applyAlignment="1">
      <alignment horizontal="center" vertical="center" wrapText="1"/>
    </xf>
    <xf numFmtId="14" fontId="0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 wrapText="1"/>
    </xf>
    <xf numFmtId="2" fontId="0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right" vertical="center" wrapText="1"/>
    </xf>
    <xf numFmtId="4" fontId="0" fillId="11" borderId="1" xfId="0" applyNumberFormat="1" applyFont="1" applyFill="1" applyBorder="1" applyAlignment="1">
      <alignment horizontal="right" vertical="center"/>
    </xf>
    <xf numFmtId="4" fontId="0" fillId="5" borderId="1" xfId="0" applyNumberFormat="1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vertical="center"/>
    </xf>
    <xf numFmtId="0" fontId="0" fillId="11" borderId="35" xfId="0" applyFont="1" applyFill="1" applyBorder="1"/>
    <xf numFmtId="0" fontId="15" fillId="13" borderId="36" xfId="2" applyNumberFormat="1" applyFont="1" applyFill="1" applyBorder="1" applyAlignment="1">
      <alignment horizontal="left" vertical="top"/>
    </xf>
    <xf numFmtId="14" fontId="0" fillId="9" borderId="2" xfId="0" applyNumberFormat="1" applyFill="1" applyBorder="1" applyAlignment="1">
      <alignment horizontal="right" vertical="center" wrapText="1"/>
    </xf>
    <xf numFmtId="14" fontId="0" fillId="9" borderId="39" xfId="0" applyNumberFormat="1" applyFont="1" applyFill="1" applyBorder="1" applyAlignment="1">
      <alignment horizontal="right" vertical="center" wrapText="1"/>
    </xf>
    <xf numFmtId="0" fontId="14" fillId="13" borderId="36" xfId="2" applyNumberFormat="1" applyFont="1" applyFill="1" applyBorder="1" applyAlignment="1">
      <alignment horizontal="left" vertical="top"/>
    </xf>
    <xf numFmtId="0" fontId="15" fillId="13" borderId="42" xfId="2" applyNumberFormat="1" applyFont="1" applyFill="1" applyBorder="1" applyAlignment="1">
      <alignment horizontal="left" vertical="top"/>
    </xf>
    <xf numFmtId="4" fontId="0" fillId="3" borderId="7" xfId="0" applyNumberFormat="1" applyFont="1" applyFill="1" applyBorder="1" applyAlignment="1">
      <alignment horizontal="center"/>
    </xf>
    <xf numFmtId="14" fontId="16" fillId="8" borderId="2" xfId="0" applyNumberFormat="1" applyFont="1" applyFill="1" applyBorder="1" applyAlignment="1">
      <alignment horizontal="center" vertical="center" wrapText="1"/>
    </xf>
    <xf numFmtId="1" fontId="0" fillId="8" borderId="2" xfId="0" applyNumberFormat="1" applyFill="1" applyBorder="1" applyAlignment="1">
      <alignment horizontal="center" vertical="center"/>
    </xf>
    <xf numFmtId="0" fontId="0" fillId="8" borderId="2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14" fontId="0" fillId="9" borderId="2" xfId="0" applyNumberFormat="1" applyFill="1" applyBorder="1" applyAlignment="1">
      <alignment horizontal="right" vertical="center"/>
    </xf>
    <xf numFmtId="2" fontId="0" fillId="9" borderId="2" xfId="0" applyNumberFormat="1" applyFill="1" applyBorder="1" applyAlignment="1">
      <alignment horizontal="right" vertical="center"/>
    </xf>
    <xf numFmtId="4" fontId="0" fillId="7" borderId="2" xfId="0" applyNumberFormat="1" applyFill="1" applyBorder="1" applyAlignment="1">
      <alignment horizontal="right" vertical="center"/>
    </xf>
    <xf numFmtId="49" fontId="0" fillId="7" borderId="2" xfId="0" applyNumberFormat="1" applyFill="1" applyBorder="1" applyAlignment="1">
      <alignment horizontal="center" vertical="center"/>
    </xf>
    <xf numFmtId="0" fontId="0" fillId="8" borderId="2" xfId="0" applyNumberFormat="1" applyFill="1" applyBorder="1" applyAlignment="1" applyProtection="1">
      <alignment horizontal="center" vertical="center"/>
      <protection locked="0"/>
    </xf>
    <xf numFmtId="0" fontId="15" fillId="13" borderId="0" xfId="2" applyNumberFormat="1" applyFont="1" applyFill="1" applyBorder="1" applyAlignment="1">
      <alignment horizontal="left" vertical="top"/>
    </xf>
    <xf numFmtId="0" fontId="15" fillId="13" borderId="43" xfId="2" applyNumberFormat="1" applyFont="1" applyFill="1" applyBorder="1" applyAlignment="1">
      <alignment horizontal="left" vertical="top"/>
    </xf>
    <xf numFmtId="0" fontId="15" fillId="13" borderId="2" xfId="2" applyNumberFormat="1" applyFont="1" applyFill="1" applyBorder="1" applyAlignment="1">
      <alignment horizontal="left" vertical="top"/>
    </xf>
    <xf numFmtId="4" fontId="0" fillId="2" borderId="2" xfId="0" applyNumberFormat="1" applyFill="1" applyBorder="1" applyAlignment="1">
      <alignment horizontal="right" vertical="center" wrapText="1"/>
    </xf>
    <xf numFmtId="0" fontId="15" fillId="13" borderId="0" xfId="1" applyNumberFormat="1" applyFont="1" applyFill="1" applyBorder="1" applyAlignment="1">
      <alignment horizontal="left" vertical="top"/>
    </xf>
    <xf numFmtId="49" fontId="0" fillId="8" borderId="2" xfId="0" applyNumberFormat="1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right" vertical="center"/>
    </xf>
    <xf numFmtId="49" fontId="0" fillId="9" borderId="2" xfId="0" applyNumberForma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4" fontId="0" fillId="2" borderId="2" xfId="0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horizontal="right" vertical="center"/>
    </xf>
    <xf numFmtId="14" fontId="0" fillId="2" borderId="2" xfId="0" applyNumberFormat="1" applyFill="1" applyBorder="1" applyAlignment="1">
      <alignment horizontal="right" vertical="center" wrapText="1"/>
    </xf>
    <xf numFmtId="14" fontId="0" fillId="2" borderId="2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/>
    <xf numFmtId="0" fontId="0" fillId="2" borderId="0" xfId="0" applyFill="1"/>
    <xf numFmtId="0" fontId="15" fillId="2" borderId="36" xfId="1" applyNumberFormat="1" applyFont="1" applyFill="1" applyBorder="1" applyAlignment="1">
      <alignment horizontal="left" vertical="top"/>
    </xf>
    <xf numFmtId="49" fontId="0" fillId="2" borderId="2" xfId="0" applyNumberFormat="1" applyFill="1" applyBorder="1" applyAlignment="1">
      <alignment horizontal="center" vertical="center"/>
    </xf>
    <xf numFmtId="4" fontId="0" fillId="8" borderId="2" xfId="0" applyNumberFormat="1" applyFill="1" applyBorder="1" applyAlignment="1">
      <alignment horizontal="right" vertical="center" wrapText="1"/>
    </xf>
    <xf numFmtId="14" fontId="0" fillId="8" borderId="2" xfId="0" applyNumberFormat="1" applyFill="1" applyBorder="1" applyAlignment="1">
      <alignment horizontal="right" vertical="center" wrapText="1"/>
    </xf>
    <xf numFmtId="14" fontId="0" fillId="8" borderId="2" xfId="0" applyNumberFormat="1" applyFill="1" applyBorder="1" applyAlignment="1">
      <alignment horizontal="right" vertical="center"/>
    </xf>
    <xf numFmtId="49" fontId="0" fillId="8" borderId="2" xfId="0" applyNumberFormat="1" applyFill="1" applyBorder="1" applyAlignment="1">
      <alignment horizontal="right" vertical="center" wrapText="1"/>
    </xf>
    <xf numFmtId="49" fontId="0" fillId="8" borderId="2" xfId="0" applyNumberFormat="1" applyFill="1" applyBorder="1" applyAlignment="1">
      <alignment horizontal="center" vertical="center" wrapText="1"/>
    </xf>
    <xf numFmtId="14" fontId="0" fillId="8" borderId="2" xfId="0" applyNumberFormat="1" applyFill="1" applyBorder="1" applyAlignment="1">
      <alignment horizontal="center" vertical="center"/>
    </xf>
    <xf numFmtId="2" fontId="0" fillId="8" borderId="2" xfId="0" applyNumberFormat="1" applyFill="1" applyBorder="1" applyAlignment="1">
      <alignment vertical="center"/>
    </xf>
    <xf numFmtId="4" fontId="1" fillId="8" borderId="2" xfId="0" applyNumberFormat="1" applyFont="1" applyFill="1" applyBorder="1" applyAlignment="1">
      <alignment horizontal="right" vertical="center" wrapText="1"/>
    </xf>
    <xf numFmtId="4" fontId="1" fillId="8" borderId="2" xfId="0" applyNumberFormat="1" applyFont="1" applyFill="1" applyBorder="1" applyAlignment="1">
      <alignment horizontal="right" vertical="center"/>
    </xf>
    <xf numFmtId="4" fontId="1" fillId="8" borderId="2" xfId="0" applyNumberFormat="1" applyFont="1" applyFill="1" applyBorder="1" applyAlignment="1">
      <alignment vertical="center"/>
    </xf>
    <xf numFmtId="0" fontId="0" fillId="8" borderId="2" xfId="0" applyFill="1" applyBorder="1"/>
    <xf numFmtId="0" fontId="0" fillId="8" borderId="0" xfId="0" applyFill="1"/>
    <xf numFmtId="0" fontId="15" fillId="13" borderId="44" xfId="1" applyNumberFormat="1" applyFont="1" applyFill="1" applyBorder="1" applyAlignment="1">
      <alignment horizontal="left" vertical="top"/>
    </xf>
    <xf numFmtId="0" fontId="15" fillId="13" borderId="2" xfId="1" applyNumberFormat="1" applyFont="1" applyFill="1" applyBorder="1" applyAlignment="1">
      <alignment horizontal="left" vertical="top"/>
    </xf>
    <xf numFmtId="0" fontId="17" fillId="13" borderId="36" xfId="2" applyNumberFormat="1" applyFont="1" applyFill="1" applyBorder="1" applyAlignment="1">
      <alignment horizontal="left" vertical="top"/>
    </xf>
    <xf numFmtId="4" fontId="0" fillId="14" borderId="2" xfId="0" applyNumberFormat="1" applyFill="1" applyBorder="1" applyAlignment="1">
      <alignment horizontal="right" vertical="center" wrapText="1"/>
    </xf>
    <xf numFmtId="49" fontId="0" fillId="14" borderId="2" xfId="0" applyNumberFormat="1" applyFill="1" applyBorder="1" applyAlignment="1">
      <alignment horizontal="center" vertical="center" wrapText="1"/>
    </xf>
    <xf numFmtId="14" fontId="0" fillId="15" borderId="2" xfId="0" applyNumberFormat="1" applyFill="1" applyBorder="1" applyAlignment="1">
      <alignment horizontal="center" vertical="center"/>
    </xf>
    <xf numFmtId="49" fontId="0" fillId="15" borderId="2" xfId="0" applyNumberFormat="1" applyFill="1" applyBorder="1" applyAlignment="1">
      <alignment horizontal="center" vertical="center" wrapText="1"/>
    </xf>
    <xf numFmtId="2" fontId="0" fillId="15" borderId="2" xfId="0" applyNumberFormat="1" applyFill="1" applyBorder="1" applyAlignment="1">
      <alignment vertical="center"/>
    </xf>
    <xf numFmtId="14" fontId="10" fillId="16" borderId="2" xfId="0" applyNumberFormat="1" applyFont="1" applyFill="1" applyBorder="1" applyAlignment="1">
      <alignment horizontal="center" vertical="center" wrapText="1"/>
    </xf>
    <xf numFmtId="14" fontId="0" fillId="16" borderId="2" xfId="0" applyNumberFormat="1" applyFill="1" applyBorder="1" applyAlignment="1">
      <alignment horizontal="center" vertical="center" wrapText="1"/>
    </xf>
    <xf numFmtId="1" fontId="0" fillId="16" borderId="2" xfId="0" applyNumberFormat="1" applyFill="1" applyBorder="1" applyAlignment="1">
      <alignment horizontal="center" vertical="center" wrapText="1"/>
    </xf>
    <xf numFmtId="49" fontId="0" fillId="16" borderId="2" xfId="0" applyNumberFormat="1" applyFill="1" applyBorder="1" applyAlignment="1" applyProtection="1">
      <alignment horizontal="center" vertical="center" wrapText="1"/>
      <protection locked="0"/>
    </xf>
    <xf numFmtId="0" fontId="0" fillId="16" borderId="2" xfId="0" applyNumberForma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0" fontId="0" fillId="16" borderId="2" xfId="0" applyFill="1" applyBorder="1" applyAlignment="1">
      <alignment wrapText="1"/>
    </xf>
    <xf numFmtId="4" fontId="0" fillId="16" borderId="2" xfId="0" applyNumberFormat="1" applyFill="1" applyBorder="1" applyAlignment="1">
      <alignment vertical="center" wrapText="1"/>
    </xf>
    <xf numFmtId="4" fontId="0" fillId="16" borderId="2" xfId="0" applyNumberFormat="1" applyFill="1" applyBorder="1" applyAlignment="1">
      <alignment horizontal="right" vertical="center"/>
    </xf>
    <xf numFmtId="4" fontId="0" fillId="16" borderId="2" xfId="0" applyNumberFormat="1" applyFill="1" applyBorder="1" applyAlignment="1">
      <alignment horizontal="right" vertical="center" wrapText="1"/>
    </xf>
    <xf numFmtId="14" fontId="0" fillId="16" borderId="2" xfId="0" applyNumberFormat="1" applyFill="1" applyBorder="1" applyAlignment="1">
      <alignment horizontal="right" vertical="center" wrapText="1"/>
    </xf>
    <xf numFmtId="14" fontId="0" fillId="16" borderId="2" xfId="0" applyNumberFormat="1" applyFill="1" applyBorder="1" applyAlignment="1">
      <alignment horizontal="right" vertical="center"/>
    </xf>
    <xf numFmtId="49" fontId="0" fillId="16" borderId="2" xfId="0" applyNumberFormat="1" applyFill="1" applyBorder="1" applyAlignment="1">
      <alignment horizontal="center" vertical="center" wrapText="1"/>
    </xf>
    <xf numFmtId="14" fontId="0" fillId="16" borderId="2" xfId="0" applyNumberFormat="1" applyFill="1" applyBorder="1" applyAlignment="1">
      <alignment horizontal="center" vertical="center"/>
    </xf>
    <xf numFmtId="2" fontId="0" fillId="16" borderId="2" xfId="0" applyNumberFormat="1" applyFill="1" applyBorder="1" applyAlignment="1">
      <alignment vertical="center"/>
    </xf>
    <xf numFmtId="4" fontId="1" fillId="16" borderId="2" xfId="0" applyNumberFormat="1" applyFont="1" applyFill="1" applyBorder="1" applyAlignment="1">
      <alignment horizontal="right" vertical="center" wrapText="1"/>
    </xf>
    <xf numFmtId="4" fontId="1" fillId="16" borderId="2" xfId="0" applyNumberFormat="1" applyFont="1" applyFill="1" applyBorder="1" applyAlignment="1">
      <alignment vertical="center"/>
    </xf>
    <xf numFmtId="0" fontId="0" fillId="16" borderId="2" xfId="0" applyFill="1" applyBorder="1"/>
    <xf numFmtId="0" fontId="0" fillId="16" borderId="0" xfId="0" applyFill="1"/>
    <xf numFmtId="49" fontId="0" fillId="16" borderId="2" xfId="0" applyNumberFormat="1" applyFill="1" applyBorder="1" applyAlignment="1">
      <alignment horizontal="center" vertical="center"/>
    </xf>
    <xf numFmtId="49" fontId="0" fillId="16" borderId="2" xfId="0" applyNumberFormat="1" applyFill="1" applyBorder="1" applyAlignment="1">
      <alignment horizontal="right" vertical="center" wrapText="1"/>
    </xf>
    <xf numFmtId="4" fontId="1" fillId="16" borderId="2" xfId="0" applyNumberFormat="1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14" fontId="9" fillId="8" borderId="17" xfId="0" applyNumberFormat="1" applyFont="1" applyFill="1" applyBorder="1" applyAlignment="1">
      <alignment horizontal="center" vertical="center" wrapText="1"/>
    </xf>
    <xf numFmtId="14" fontId="9" fillId="8" borderId="18" xfId="0" applyNumberFormat="1" applyFont="1" applyFill="1" applyBorder="1" applyAlignment="1">
      <alignment horizontal="center" vertical="center" wrapText="1"/>
    </xf>
    <xf numFmtId="14" fontId="9" fillId="8" borderId="26" xfId="0" applyNumberFormat="1" applyFont="1" applyFill="1" applyBorder="1" applyAlignment="1">
      <alignment horizontal="center" vertical="center" wrapText="1"/>
    </xf>
    <xf numFmtId="14" fontId="9" fillId="8" borderId="19" xfId="0" applyNumberFormat="1" applyFont="1" applyFill="1" applyBorder="1" applyAlignment="1">
      <alignment horizontal="center" vertical="center" wrapText="1"/>
    </xf>
    <xf numFmtId="14" fontId="9" fillId="8" borderId="23" xfId="0" applyNumberFormat="1" applyFont="1" applyFill="1" applyBorder="1" applyAlignment="1">
      <alignment horizontal="center" vertical="center" wrapText="1"/>
    </xf>
    <xf numFmtId="14" fontId="9" fillId="8" borderId="2" xfId="0" applyNumberFormat="1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14" fontId="9" fillId="8" borderId="24" xfId="0" applyNumberFormat="1" applyFont="1" applyFill="1" applyBorder="1" applyAlignment="1">
      <alignment horizontal="center" vertical="center" wrapText="1"/>
    </xf>
    <xf numFmtId="14" fontId="9" fillId="8" borderId="20" xfId="0" applyNumberFormat="1" applyFont="1" applyFill="1" applyBorder="1" applyAlignment="1">
      <alignment horizontal="center" vertical="center" wrapText="1"/>
    </xf>
    <xf numFmtId="14" fontId="9" fillId="8" borderId="8" xfId="0" applyNumberFormat="1" applyFont="1" applyFill="1" applyBorder="1" applyAlignment="1">
      <alignment horizontal="center" vertical="center" wrapText="1"/>
    </xf>
    <xf numFmtId="14" fontId="9" fillId="8" borderId="9" xfId="0" applyNumberFormat="1" applyFont="1" applyFill="1" applyBorder="1" applyAlignment="1">
      <alignment horizontal="center" vertical="center" wrapText="1"/>
    </xf>
    <xf numFmtId="14" fontId="9" fillId="8" borderId="21" xfId="0" applyNumberFormat="1" applyFont="1" applyFill="1" applyBorder="1" applyAlignment="1">
      <alignment horizontal="center" vertical="center" wrapText="1"/>
    </xf>
    <xf numFmtId="2" fontId="9" fillId="9" borderId="25" xfId="0" applyNumberFormat="1" applyFont="1" applyFill="1" applyBorder="1" applyAlignment="1">
      <alignment horizontal="center" vertical="center" wrapText="1"/>
    </xf>
    <xf numFmtId="2" fontId="9" fillId="9" borderId="18" xfId="0" applyNumberFormat="1" applyFont="1" applyFill="1" applyBorder="1" applyAlignment="1">
      <alignment horizontal="center" vertical="center" wrapText="1"/>
    </xf>
    <xf numFmtId="2" fontId="9" fillId="9" borderId="26" xfId="0" applyNumberFormat="1" applyFont="1" applyFill="1" applyBorder="1" applyAlignment="1">
      <alignment horizontal="center" vertical="center" wrapText="1"/>
    </xf>
    <xf numFmtId="2" fontId="9" fillId="9" borderId="4" xfId="0" applyNumberFormat="1" applyFont="1" applyFill="1" applyBorder="1" applyAlignment="1">
      <alignment horizontal="center" vertical="center" wrapText="1"/>
    </xf>
    <xf numFmtId="2" fontId="9" fillId="9" borderId="2" xfId="0" applyNumberFormat="1" applyFont="1" applyFill="1" applyBorder="1" applyAlignment="1">
      <alignment horizontal="center" vertical="center" wrapText="1"/>
    </xf>
    <xf numFmtId="2" fontId="9" fillId="9" borderId="1" xfId="0" applyNumberFormat="1" applyFont="1" applyFill="1" applyBorder="1" applyAlignment="1">
      <alignment horizontal="center" vertical="center" wrapText="1"/>
    </xf>
    <xf numFmtId="2" fontId="9" fillId="9" borderId="22" xfId="0" applyNumberFormat="1" applyFont="1" applyFill="1" applyBorder="1" applyAlignment="1">
      <alignment horizontal="center" vertical="center" wrapText="1"/>
    </xf>
    <xf numFmtId="2" fontId="9" fillId="9" borderId="8" xfId="0" applyNumberFormat="1" applyFont="1" applyFill="1" applyBorder="1" applyAlignment="1">
      <alignment horizontal="center" vertical="center" wrapText="1"/>
    </xf>
    <xf numFmtId="2" fontId="9" fillId="9" borderId="9" xfId="0" applyNumberFormat="1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14" fontId="10" fillId="17" borderId="2" xfId="0" applyNumberFormat="1" applyFont="1" applyFill="1" applyBorder="1" applyAlignment="1">
      <alignment horizontal="center" vertical="center" wrapText="1"/>
    </xf>
    <xf numFmtId="14" fontId="0" fillId="17" borderId="2" xfId="0" applyNumberFormat="1" applyFill="1" applyBorder="1" applyAlignment="1">
      <alignment horizontal="center" vertical="center" wrapText="1"/>
    </xf>
    <xf numFmtId="1" fontId="0" fillId="17" borderId="2" xfId="0" applyNumberFormat="1" applyFill="1" applyBorder="1" applyAlignment="1">
      <alignment horizontal="center" vertical="center" wrapText="1"/>
    </xf>
    <xf numFmtId="49" fontId="0" fillId="17" borderId="2" xfId="0" applyNumberFormat="1" applyFill="1" applyBorder="1" applyAlignment="1" applyProtection="1">
      <alignment horizontal="center" vertical="center" wrapText="1"/>
      <protection locked="0"/>
    </xf>
    <xf numFmtId="0" fontId="0" fillId="17" borderId="2" xfId="0" applyNumberFormat="1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49" fontId="0" fillId="17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wrapText="1"/>
    </xf>
    <xf numFmtId="4" fontId="0" fillId="17" borderId="2" xfId="0" applyNumberFormat="1" applyFill="1" applyBorder="1" applyAlignment="1">
      <alignment vertical="center" wrapText="1"/>
    </xf>
    <xf numFmtId="4" fontId="0" fillId="17" borderId="2" xfId="0" applyNumberFormat="1" applyFill="1" applyBorder="1" applyAlignment="1">
      <alignment horizontal="right" vertical="center"/>
    </xf>
    <xf numFmtId="4" fontId="0" fillId="17" borderId="2" xfId="0" applyNumberFormat="1" applyFill="1" applyBorder="1" applyAlignment="1">
      <alignment horizontal="right" vertical="center" wrapText="1"/>
    </xf>
    <xf numFmtId="14" fontId="0" fillId="17" borderId="2" xfId="0" applyNumberFormat="1" applyFill="1" applyBorder="1" applyAlignment="1">
      <alignment horizontal="right" vertical="center" wrapText="1"/>
    </xf>
    <xf numFmtId="14" fontId="0" fillId="17" borderId="2" xfId="0" applyNumberFormat="1" applyFill="1" applyBorder="1" applyAlignment="1">
      <alignment horizontal="right" vertical="center"/>
    </xf>
    <xf numFmtId="49" fontId="0" fillId="17" borderId="2" xfId="0" applyNumberFormat="1" applyFill="1" applyBorder="1" applyAlignment="1">
      <alignment horizontal="right" vertical="center" wrapText="1"/>
    </xf>
    <xf numFmtId="49" fontId="0" fillId="17" borderId="2" xfId="0" applyNumberFormat="1" applyFill="1" applyBorder="1" applyAlignment="1">
      <alignment horizontal="center" vertical="center" wrapText="1"/>
    </xf>
    <xf numFmtId="14" fontId="0" fillId="17" borderId="2" xfId="0" applyNumberFormat="1" applyFill="1" applyBorder="1" applyAlignment="1">
      <alignment horizontal="center" vertical="center"/>
    </xf>
    <xf numFmtId="2" fontId="0" fillId="17" borderId="2" xfId="0" applyNumberFormat="1" applyFill="1" applyBorder="1" applyAlignment="1">
      <alignment vertical="center"/>
    </xf>
    <xf numFmtId="4" fontId="1" fillId="17" borderId="2" xfId="0" applyNumberFormat="1" applyFont="1" applyFill="1" applyBorder="1" applyAlignment="1">
      <alignment horizontal="right" vertical="center" wrapText="1"/>
    </xf>
    <xf numFmtId="4" fontId="1" fillId="17" borderId="2" xfId="0" applyNumberFormat="1" applyFont="1" applyFill="1" applyBorder="1" applyAlignment="1">
      <alignment horizontal="right" vertical="center"/>
    </xf>
    <xf numFmtId="4" fontId="1" fillId="17" borderId="2" xfId="0" applyNumberFormat="1" applyFont="1" applyFill="1" applyBorder="1" applyAlignment="1">
      <alignment vertical="center"/>
    </xf>
    <xf numFmtId="0" fontId="0" fillId="17" borderId="2" xfId="0" applyFill="1" applyBorder="1"/>
    <xf numFmtId="0" fontId="0" fillId="17" borderId="0" xfId="0" applyFill="1"/>
    <xf numFmtId="0" fontId="0" fillId="6" borderId="0" xfId="0" applyFill="1"/>
    <xf numFmtId="0" fontId="0" fillId="18" borderId="0" xfId="0" applyFill="1"/>
    <xf numFmtId="0" fontId="0" fillId="0" borderId="2" xfId="0" applyBorder="1" applyAlignment="1">
      <alignment horizontal="center"/>
    </xf>
    <xf numFmtId="0" fontId="0" fillId="6" borderId="2" xfId="0" applyFill="1" applyBorder="1"/>
    <xf numFmtId="0" fontId="0" fillId="18" borderId="2" xfId="0" applyFill="1" applyBorder="1"/>
    <xf numFmtId="0" fontId="15" fillId="17" borderId="36" xfId="1" applyNumberFormat="1" applyFont="1" applyFill="1" applyBorder="1" applyAlignment="1">
      <alignment horizontal="left" vertical="top"/>
    </xf>
  </cellXfs>
  <cellStyles count="3">
    <cellStyle name="Обычный" xfId="0" builtinId="0"/>
    <cellStyle name="Обычный_Лист2" xfId="1"/>
    <cellStyle name="Обычный_справ." xfId="2"/>
  </cellStyles>
  <dxfs count="74">
    <dxf>
      <fill>
        <patternFill patternType="solid">
          <fgColor indexed="64"/>
          <bgColor rgb="FF66FF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indexed="64"/>
          <bgColor rgb="FF66FFCC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30" formatCode="@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2" formatCode="0.00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2" formatCode="0.00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rgb="FFCCFF99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5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fill>
        <patternFill patternType="solid">
          <fgColor indexed="64"/>
          <bgColor theme="5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ck">
          <color rgb="FF000000"/>
        </left>
        <right style="thick">
          <color rgb="FFC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C00000"/>
        </left>
        <right style="medium">
          <color rgb="FFC00000"/>
        </right>
        <top/>
        <bottom/>
      </border>
    </dxf>
  </dxfs>
  <tableStyles count="0" defaultTableStyle="TableStyleMedium2" defaultPivotStyle="PivotStyleMedium9"/>
  <colors>
    <mruColors>
      <color rgb="FF66FFCC"/>
      <color rgb="FFCCFF99"/>
      <color rgb="FF99FF33"/>
      <color rgb="FFFFFF99"/>
      <color rgb="FFFF6699"/>
      <color rgb="FFFF99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5" name="Обшая56" displayName="Обшая56" ref="A9:AJ699" totalsRowShown="0" headerRowDxfId="73" tableBorderDxfId="72">
  <autoFilter ref="A9:AJ699"/>
  <tableColumns count="36">
    <tableColumn id="26" name="Тип" dataDxfId="71" totalsRowDxfId="70"/>
    <tableColumn id="1" name="Дата" dataDxfId="69" totalsRowDxfId="68"/>
    <tableColumn id="2" name="№ счета" dataDxfId="67" totalsRowDxfId="66"/>
    <tableColumn id="3" name="Магазин" dataDxfId="65" totalsRowDxfId="64"/>
    <tableColumn id="4" name="Продавец" dataDxfId="63" totalsRowDxfId="62"/>
    <tableColumn id="5" name="%" dataDxfId="61" totalsRowDxfId="60"/>
    <tableColumn id="23" name="м2/шт" dataDxfId="59" totalsRowDxfId="58"/>
    <tableColumn id="6" name="Наименование товара" dataDxfId="57" totalsRowDxfId="56"/>
    <tableColumn id="37" name="Итого реализация" dataDxfId="55" totalsRowDxfId="54"/>
    <tableColumn id="38" name="Стоимость доставки" dataDxfId="53" totalsRowDxfId="52"/>
    <tableColumn id="7" name="Сумма реал-и ТМЗ ( за вычетом доставки )" dataDxfId="51" totalsRowDxfId="50">
      <calculatedColumnFormula>Обшая56[[#This Row],[Итого реализация]]-Обшая56[[#This Row],[Стоимость доставки]]</calculatedColumnFormula>
    </tableColumn>
    <tableColumn id="8" name="Наличные" dataDxfId="49" totalsRowDxfId="48">
      <calculatedColumnFormula>Обшая56[[#This Row],[Магазин]]</calculatedColumnFormula>
    </tableColumn>
    <tableColumn id="29" name="дата внесения" dataDxfId="47" totalsRowDxfId="46"/>
    <tableColumn id="9" name="Терминал" dataDxfId="45" totalsRowDxfId="44"/>
    <tableColumn id="31" name="дата оплаты по терминалу" dataDxfId="43" totalsRowDxfId="42"/>
    <tableColumn id="10" name="Безнал" dataDxfId="41" totalsRowDxfId="40"/>
    <tableColumn id="32" name="дата поступления на счет" dataDxfId="39" totalsRowDxfId="38"/>
    <tableColumn id="11" name="Долг клиента" dataDxfId="37" totalsRowDxfId="36">
      <calculatedColumnFormula>Обшая56[Итого реализация]-Обшая56[Наличные]-Обшая56[Терминал]-Обшая56[Безнал]</calculatedColumnFormula>
    </tableColumn>
    <tableColumn id="12" name="Закуп" dataDxfId="35" totalsRowDxfId="34"/>
    <tableColumn id="13" name="№ счета вх." dataDxfId="33" totalsRowDxfId="32"/>
    <tableColumn id="36" name="назв поставщика" dataDxfId="31" totalsRowDxfId="30"/>
    <tableColumn id="35" name="дата прихода товара на склад" dataDxfId="29" totalsRowDxfId="28"/>
    <tableColumn id="14" name="Дата отгрузки" dataDxfId="27" totalsRowDxfId="26"/>
    <tableColumn id="34" name="месяц отгрузки" dataDxfId="25" totalsRowDxfId="24"/>
    <tableColumn id="15" name="Доставка- самовывоз" dataDxfId="23" totalsRowDxfId="22"/>
    <tableColumn id="16" name="Стоимость доставки2" dataDxfId="21" totalsRowDxfId="20">
      <calculatedColumnFormula>Обшая56[Стоимость доставки]</calculatedColumnFormula>
    </tableColumn>
    <tableColumn id="25" name="Переменные расходы" dataDxfId="19" totalsRowDxfId="18"/>
    <tableColumn id="17" name="Итого реализ-я" dataDxfId="17" totalsRowDxfId="16">
      <calculatedColumnFormula>Обшая56[Итого реализация]</calculatedColumnFormula>
    </tableColumn>
    <tableColumn id="18" name="Итого закуп" dataDxfId="15" totalsRowDxfId="14">
      <calculatedColumnFormula>S10</calculatedColumnFormula>
    </tableColumn>
    <tableColumn id="19" name="Итого маржа" dataDxfId="13" totalsRowDxfId="12">
      <calculatedColumnFormula>Обшая56[[#This Row],[Итого реализ-я]]-Обшая56[[#This Row],[Стоимость доставки2]]-Обшая56[[#This Row],[Переменные расходы]]-Обшая56[[#This Row],[Закуп]]</calculatedColumnFormula>
    </tableColumn>
    <tableColumn id="20" name="Маржа в  %%%" dataDxfId="11" totalsRowDxfId="10">
      <calculatedColumnFormula>Обшая56[[#This Row],[Итого маржа]]/(Обшая56[[#This Row],[Сумма реал-и ТМЗ ( за вычетом доставки )]]/100)</calculatedColumnFormula>
    </tableColumn>
    <tableColumn id="21" name="З/п (%)" dataDxfId="9" totalsRowDxfId="8">
      <calculatedColumnFormula>AD10*F10/100</calculatedColumnFormula>
    </tableColumn>
    <tableColumn id="22" name="Бонус" dataDxfId="7" totalsRowDxfId="6"/>
    <tableColumn id="27" name="Итого ЗП" dataDxfId="5" totalsRowDxfId="4">
      <calculatedColumnFormula>Обшая56[[#This Row],[З/п (%)]]+Обшая56[[#This Row],[Бонус]]</calculatedColumnFormula>
    </tableColumn>
    <tableColumn id="24" name="Операц. прибыль" dataDxfId="3" totalsRowDxfId="2">
      <calculatedColumnFormula>Обшая56[[#This Row],[Итого маржа]]-Обшая56[[#This Row],[З/п (%)]]</calculatedColumnFormula>
    </tableColumn>
    <tableColumn id="28" name="Отметка о выплате % в зп" dataDxfId="1" totalsRowDxfId="0"/>
  </tableColumns>
  <tableStyleInfo name="TableStyleLight10" showFirstColumn="0" showLastColumn="0" showRowStripes="0" showColumnStripes="0"/>
</table>
</file>

<file path=xl/tables/table2.xml><?xml version="1.0" encoding="utf-8"?>
<table xmlns="http://schemas.openxmlformats.org/spreadsheetml/2006/main" id="8" name="Таблица8" displayName="Таблица8" ref="A1:B58" totalsRowShown="0">
  <autoFilter ref="A1:B58"/>
  <tableColumns count="2">
    <tableColumn id="1" name="Товар"/>
    <tableColumn id="2" name="Закуп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06"/>
  <sheetViews>
    <sheetView tabSelected="1" topLeftCell="A59" zoomScale="106" zoomScaleNormal="106" workbookViewId="0">
      <selection activeCell="A68" sqref="A68:XFD68"/>
    </sheetView>
  </sheetViews>
  <sheetFormatPr defaultRowHeight="15" x14ac:dyDescent="0.25"/>
  <cols>
    <col min="1" max="1" width="5.42578125" style="9" customWidth="1"/>
    <col min="2" max="2" width="12.42578125" style="3" customWidth="1"/>
    <col min="3" max="3" width="8.5703125" style="5" customWidth="1"/>
    <col min="4" max="4" width="18" style="5" customWidth="1"/>
    <col min="5" max="5" width="23" style="5" customWidth="1"/>
    <col min="6" max="6" width="4.140625" style="5" customWidth="1"/>
    <col min="7" max="7" width="32.140625" customWidth="1"/>
    <col min="8" max="8" width="66.5703125" style="2" customWidth="1"/>
    <col min="9" max="9" width="17.85546875" style="2" customWidth="1"/>
    <col min="10" max="10" width="13" style="2" customWidth="1"/>
    <col min="11" max="11" width="17.42578125" style="2" customWidth="1"/>
    <col min="12" max="12" width="13.5703125" style="2" customWidth="1"/>
    <col min="13" max="13" width="15" style="2" customWidth="1"/>
    <col min="14" max="14" width="16.140625" style="2" customWidth="1"/>
    <col min="15" max="15" width="19.7109375" style="2" customWidth="1"/>
    <col min="16" max="16" width="12.5703125" style="2" customWidth="1"/>
    <col min="17" max="17" width="11.85546875" style="2" customWidth="1"/>
    <col min="18" max="18" width="13.140625" style="2" customWidth="1"/>
    <col min="19" max="19" width="13.5703125" style="3" customWidth="1"/>
    <col min="20" max="20" width="13.28515625" style="4" customWidth="1"/>
    <col min="21" max="21" width="19.140625" style="4" customWidth="1"/>
    <col min="22" max="22" width="9.140625" style="4" customWidth="1"/>
    <col min="23" max="24" width="15.42578125" style="4" customWidth="1"/>
    <col min="25" max="25" width="12.7109375" style="6" customWidth="1"/>
    <col min="26" max="26" width="18.140625" style="6" customWidth="1"/>
    <col min="27" max="27" width="13.140625" style="2" customWidth="1"/>
    <col min="28" max="28" width="18.140625" style="2" customWidth="1"/>
    <col min="29" max="29" width="14.7109375" style="2" customWidth="1"/>
    <col min="30" max="30" width="15.7109375" style="2" customWidth="1"/>
    <col min="31" max="31" width="11.5703125" style="2" customWidth="1"/>
    <col min="32" max="32" width="21.5703125" customWidth="1"/>
    <col min="33" max="33" width="10.5703125" hidden="1" customWidth="1"/>
    <col min="34" max="34" width="15.28515625" hidden="1" customWidth="1"/>
    <col min="35" max="36" width="22" customWidth="1"/>
  </cols>
  <sheetData>
    <row r="1" spans="1:40" ht="48" customHeight="1" thickBot="1" x14ac:dyDescent="0.3">
      <c r="A1" s="12"/>
      <c r="B1" s="13"/>
      <c r="C1" s="14"/>
      <c r="D1" s="14"/>
      <c r="E1" s="14"/>
      <c r="F1" s="14"/>
      <c r="H1" s="227" t="s">
        <v>6</v>
      </c>
      <c r="I1" s="77" t="s">
        <v>119</v>
      </c>
      <c r="J1" s="77" t="s">
        <v>4</v>
      </c>
      <c r="K1" s="76" t="s">
        <v>120</v>
      </c>
      <c r="L1" s="10" t="s">
        <v>74</v>
      </c>
      <c r="M1" s="10"/>
      <c r="N1" s="10" t="s">
        <v>73</v>
      </c>
      <c r="O1" s="10"/>
      <c r="P1" s="10" t="s">
        <v>72</v>
      </c>
      <c r="Q1" s="10"/>
      <c r="R1" s="10" t="s">
        <v>2</v>
      </c>
      <c r="S1" s="11" t="s">
        <v>60</v>
      </c>
      <c r="T1" s="4" t="s">
        <v>105</v>
      </c>
      <c r="W1" s="4" t="s">
        <v>75</v>
      </c>
      <c r="Y1" s="6" t="s">
        <v>106</v>
      </c>
      <c r="Z1" s="16" t="s">
        <v>89</v>
      </c>
      <c r="AA1" s="17" t="s">
        <v>90</v>
      </c>
      <c r="AB1" s="17" t="s">
        <v>64</v>
      </c>
      <c r="AC1" s="17" t="s">
        <v>60</v>
      </c>
      <c r="AD1" s="17" t="s">
        <v>65</v>
      </c>
      <c r="AE1" s="17" t="s">
        <v>66</v>
      </c>
      <c r="AF1" s="17" t="s">
        <v>85</v>
      </c>
      <c r="AG1" s="17" t="s">
        <v>83</v>
      </c>
      <c r="AH1" s="17" t="s">
        <v>84</v>
      </c>
      <c r="AI1" s="79" t="s">
        <v>87</v>
      </c>
      <c r="AN1" s="81" t="s">
        <v>132</v>
      </c>
    </row>
    <row r="2" spans="1:40" ht="16.5" thickBot="1" x14ac:dyDescent="0.3">
      <c r="A2" s="12"/>
      <c r="B2" s="13"/>
      <c r="C2" s="14"/>
      <c r="D2" s="14"/>
      <c r="E2" s="14"/>
      <c r="F2" s="14"/>
      <c r="G2" s="15"/>
      <c r="H2" s="228"/>
      <c r="I2" s="145">
        <f>SUM(I10:I699)</f>
        <v>11504928.299999997</v>
      </c>
      <c r="J2" s="145">
        <f>SUM(J10:J699)</f>
        <v>121750.01</v>
      </c>
      <c r="K2" s="32">
        <f>SUM(K10:K699)</f>
        <v>11383178.289999997</v>
      </c>
      <c r="L2" s="32">
        <f>SUM(L10:L699)</f>
        <v>3787809.3800000004</v>
      </c>
      <c r="M2" s="32"/>
      <c r="N2" s="32">
        <f>SUM(N10:N699)</f>
        <v>4579095.46</v>
      </c>
      <c r="O2" s="32"/>
      <c r="P2" s="32">
        <f>SUM(P10:P699)</f>
        <v>632575.05000000005</v>
      </c>
      <c r="Q2" s="32"/>
      <c r="R2" s="32">
        <f>SUM(R10:R699)</f>
        <v>2505448.41</v>
      </c>
      <c r="S2" s="32">
        <f>SUM(S10:S699)</f>
        <v>6219528.290000001</v>
      </c>
      <c r="T2" s="19"/>
      <c r="U2" s="19"/>
      <c r="V2" s="19"/>
      <c r="W2" s="19"/>
      <c r="X2" s="19"/>
      <c r="Y2" s="20"/>
      <c r="Z2" s="32">
        <f>SUM(Z10:Z699)</f>
        <v>121750.01</v>
      </c>
      <c r="AA2" s="32">
        <f>SUM(AA10:AA699)</f>
        <v>34066</v>
      </c>
      <c r="AB2" s="32">
        <f>SUM(AB10:AB699)</f>
        <v>11504928.299999997</v>
      </c>
      <c r="AC2" s="32">
        <f>SUM(AC10:AC699)</f>
        <v>6219528.290000001</v>
      </c>
      <c r="AD2" s="32">
        <f>SUM(AD10:AD699)</f>
        <v>5129584.0000000019</v>
      </c>
      <c r="AE2" s="33" t="e">
        <f>AVERAGE(AE10:AE699)</f>
        <v>#DIV/0!</v>
      </c>
      <c r="AF2" s="32">
        <f>SUM(AF10:AF699)</f>
        <v>769437.59999999986</v>
      </c>
      <c r="AG2" s="18" t="e">
        <f>Обшая56[[#Totals],[Бонус]]</f>
        <v>#REF!</v>
      </c>
      <c r="AH2" s="18" t="e">
        <f>Обшая56[[#Totals],[Итого ЗП]]</f>
        <v>#REF!</v>
      </c>
      <c r="AI2" s="32">
        <f>SUM(AI10:AI699)</f>
        <v>4360146.3999999985</v>
      </c>
      <c r="AN2" s="82" t="s">
        <v>133</v>
      </c>
    </row>
    <row r="3" spans="1:40" ht="27" customHeight="1" thickBot="1" x14ac:dyDescent="0.4">
      <c r="A3" s="229" t="s">
        <v>92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N3" s="82" t="s">
        <v>134</v>
      </c>
    </row>
    <row r="4" spans="1:40" ht="17.25" customHeight="1" x14ac:dyDescent="0.25">
      <c r="A4" s="231" t="s">
        <v>77</v>
      </c>
      <c r="B4" s="232"/>
      <c r="C4" s="232"/>
      <c r="D4" s="232"/>
      <c r="E4" s="232"/>
      <c r="F4" s="232"/>
      <c r="G4" s="232"/>
      <c r="H4" s="232"/>
      <c r="I4" s="233"/>
      <c r="J4" s="233"/>
      <c r="K4" s="234"/>
      <c r="L4" s="243" t="s">
        <v>78</v>
      </c>
      <c r="M4" s="243"/>
      <c r="N4" s="244"/>
      <c r="O4" s="244"/>
      <c r="P4" s="244"/>
      <c r="Q4" s="245"/>
      <c r="R4" s="245"/>
      <c r="S4" s="270" t="s">
        <v>107</v>
      </c>
      <c r="T4" s="271"/>
      <c r="U4" s="271"/>
      <c r="V4" s="272"/>
      <c r="W4" s="252" t="s">
        <v>88</v>
      </c>
      <c r="X4" s="253"/>
      <c r="Y4" s="254"/>
      <c r="Z4" s="254"/>
      <c r="AA4" s="255"/>
      <c r="AB4" s="264" t="s">
        <v>79</v>
      </c>
      <c r="AC4" s="264"/>
      <c r="AD4" s="264"/>
      <c r="AE4" s="264"/>
      <c r="AF4" s="264"/>
      <c r="AG4" s="264"/>
      <c r="AH4" s="264"/>
      <c r="AI4" s="265"/>
      <c r="AN4" s="82" t="s">
        <v>135</v>
      </c>
    </row>
    <row r="5" spans="1:40" s="7" customFormat="1" ht="15.75" x14ac:dyDescent="0.25">
      <c r="A5" s="235"/>
      <c r="B5" s="236"/>
      <c r="C5" s="236"/>
      <c r="D5" s="236"/>
      <c r="E5" s="236"/>
      <c r="F5" s="236"/>
      <c r="G5" s="236"/>
      <c r="H5" s="236"/>
      <c r="I5" s="237"/>
      <c r="J5" s="237"/>
      <c r="K5" s="238"/>
      <c r="L5" s="246"/>
      <c r="M5" s="246"/>
      <c r="N5" s="247"/>
      <c r="O5" s="247"/>
      <c r="P5" s="247"/>
      <c r="Q5" s="248"/>
      <c r="R5" s="248"/>
      <c r="S5" s="273"/>
      <c r="T5" s="274"/>
      <c r="U5" s="274"/>
      <c r="V5" s="275"/>
      <c r="W5" s="256"/>
      <c r="X5" s="257"/>
      <c r="Y5" s="258"/>
      <c r="Z5" s="258"/>
      <c r="AA5" s="259"/>
      <c r="AB5" s="266"/>
      <c r="AC5" s="266"/>
      <c r="AD5" s="266"/>
      <c r="AE5" s="266"/>
      <c r="AF5" s="266"/>
      <c r="AG5" s="266"/>
      <c r="AH5" s="266"/>
      <c r="AI5" s="267"/>
      <c r="AN5" s="82" t="s">
        <v>136</v>
      </c>
    </row>
    <row r="6" spans="1:40" ht="15.75" customHeight="1" thickBot="1" x14ac:dyDescent="0.3">
      <c r="A6" s="239"/>
      <c r="B6" s="240"/>
      <c r="C6" s="240"/>
      <c r="D6" s="240"/>
      <c r="E6" s="240"/>
      <c r="F6" s="240"/>
      <c r="G6" s="240"/>
      <c r="H6" s="240"/>
      <c r="I6" s="241"/>
      <c r="J6" s="241"/>
      <c r="K6" s="242"/>
      <c r="L6" s="249"/>
      <c r="M6" s="249"/>
      <c r="N6" s="250"/>
      <c r="O6" s="250"/>
      <c r="P6" s="250"/>
      <c r="Q6" s="251"/>
      <c r="R6" s="251"/>
      <c r="S6" s="276"/>
      <c r="T6" s="277"/>
      <c r="U6" s="277"/>
      <c r="V6" s="278"/>
      <c r="W6" s="260"/>
      <c r="X6" s="261"/>
      <c r="Y6" s="262"/>
      <c r="Z6" s="262"/>
      <c r="AA6" s="263"/>
      <c r="AB6" s="268"/>
      <c r="AC6" s="268"/>
      <c r="AD6" s="268"/>
      <c r="AE6" s="268"/>
      <c r="AF6" s="268"/>
      <c r="AG6" s="268"/>
      <c r="AH6" s="268"/>
      <c r="AI6" s="269"/>
      <c r="AN6" s="82" t="s">
        <v>137</v>
      </c>
    </row>
    <row r="7" spans="1:40" ht="28.5" customHeight="1" x14ac:dyDescent="0.25">
      <c r="AN7" s="82" t="s">
        <v>126</v>
      </c>
    </row>
    <row r="8" spans="1:40" ht="35.25" customHeight="1" thickBot="1" x14ac:dyDescent="0.3">
      <c r="H8" s="2" t="s">
        <v>143</v>
      </c>
      <c r="AN8" s="82" t="s">
        <v>138</v>
      </c>
    </row>
    <row r="9" spans="1:40" ht="31.5" customHeight="1" x14ac:dyDescent="0.25">
      <c r="A9" s="47" t="s">
        <v>76</v>
      </c>
      <c r="B9" s="48" t="s">
        <v>7</v>
      </c>
      <c r="C9" s="49" t="s">
        <v>61</v>
      </c>
      <c r="D9" s="50" t="s">
        <v>0</v>
      </c>
      <c r="E9" s="50" t="s">
        <v>1</v>
      </c>
      <c r="F9" s="50" t="s">
        <v>66</v>
      </c>
      <c r="G9" s="50" t="s">
        <v>70</v>
      </c>
      <c r="H9" s="51" t="s">
        <v>5</v>
      </c>
      <c r="I9" s="51" t="s">
        <v>119</v>
      </c>
      <c r="J9" s="51" t="s">
        <v>4</v>
      </c>
      <c r="K9" s="52" t="s">
        <v>120</v>
      </c>
      <c r="L9" s="72" t="s">
        <v>74</v>
      </c>
      <c r="M9" s="53" t="s">
        <v>108</v>
      </c>
      <c r="N9" s="73" t="s">
        <v>73</v>
      </c>
      <c r="O9" s="54" t="s">
        <v>109</v>
      </c>
      <c r="P9" s="74" t="s">
        <v>72</v>
      </c>
      <c r="Q9" s="55" t="s">
        <v>110</v>
      </c>
      <c r="R9" s="55" t="s">
        <v>2</v>
      </c>
      <c r="S9" s="69" t="s">
        <v>60</v>
      </c>
      <c r="T9" s="70" t="s">
        <v>62</v>
      </c>
      <c r="U9" s="70" t="s">
        <v>118</v>
      </c>
      <c r="V9" s="70" t="s">
        <v>117</v>
      </c>
      <c r="W9" s="56" t="s">
        <v>75</v>
      </c>
      <c r="X9" s="56" t="s">
        <v>112</v>
      </c>
      <c r="Y9" s="57" t="s">
        <v>71</v>
      </c>
      <c r="Z9" s="58" t="s">
        <v>121</v>
      </c>
      <c r="AA9" s="58" t="s">
        <v>68</v>
      </c>
      <c r="AB9" s="59" t="s">
        <v>80</v>
      </c>
      <c r="AC9" s="60" t="s">
        <v>81</v>
      </c>
      <c r="AD9" s="60" t="s">
        <v>82</v>
      </c>
      <c r="AE9" s="60" t="s">
        <v>3</v>
      </c>
      <c r="AF9" s="61" t="s">
        <v>86</v>
      </c>
      <c r="AG9" s="61" t="s">
        <v>83</v>
      </c>
      <c r="AH9" s="61" t="s">
        <v>84</v>
      </c>
      <c r="AI9" s="71" t="s">
        <v>67</v>
      </c>
      <c r="AJ9" s="37" t="s">
        <v>111</v>
      </c>
      <c r="AN9" s="82" t="s">
        <v>139</v>
      </c>
    </row>
    <row r="10" spans="1:40" ht="32.25" customHeight="1" x14ac:dyDescent="0.25">
      <c r="A10" s="62" t="s">
        <v>125</v>
      </c>
      <c r="B10" s="29">
        <v>43344</v>
      </c>
      <c r="C10" s="63">
        <v>1946</v>
      </c>
      <c r="D10" s="64" t="s">
        <v>140</v>
      </c>
      <c r="E10" s="65" t="s">
        <v>154</v>
      </c>
      <c r="F10" s="25">
        <v>15</v>
      </c>
      <c r="G10" s="25" t="s">
        <v>219</v>
      </c>
      <c r="H10" s="24" t="s">
        <v>218</v>
      </c>
      <c r="I10" s="41">
        <v>16900</v>
      </c>
      <c r="J10" s="41"/>
      <c r="K10" s="34">
        <f>Обшая56[[#This Row],[Итого реализация]]-Обшая56[[#This Row],[Стоимость доставки]]</f>
        <v>16900</v>
      </c>
      <c r="L10" s="66">
        <v>16900</v>
      </c>
      <c r="M10" s="141">
        <v>43344</v>
      </c>
      <c r="N10" s="26"/>
      <c r="O10" s="26"/>
      <c r="P10" s="66"/>
      <c r="Q10" s="66"/>
      <c r="R10" s="26">
        <f>Обшая56[Итого реализация]-Обшая56[Наличные]-Обшая56[Терминал]-Обшая56[Безнал]</f>
        <v>0</v>
      </c>
      <c r="S10" s="67">
        <v>12118.39</v>
      </c>
      <c r="T10" s="68" t="s">
        <v>220</v>
      </c>
      <c r="U10" s="68" t="s">
        <v>202</v>
      </c>
      <c r="V10" s="68"/>
      <c r="W10" s="27">
        <v>43348</v>
      </c>
      <c r="X10" s="27" t="s">
        <v>103</v>
      </c>
      <c r="Y10" s="30" t="s">
        <v>221</v>
      </c>
      <c r="Z10" s="23">
        <f>Обшая56[Стоимость доставки]</f>
        <v>0</v>
      </c>
      <c r="AA10" s="23">
        <v>0</v>
      </c>
      <c r="AB10" s="21">
        <f>Обшая56[Итого реализация]</f>
        <v>16900</v>
      </c>
      <c r="AC10" s="21">
        <f>S10</f>
        <v>12118.39</v>
      </c>
      <c r="AD10" s="21">
        <f>Обшая56[[#This Row],[Итого реализ-я]]-Обшая56[[#This Row],[Стоимость доставки2]]-Обшая56[[#This Row],[Переменные расходы]]-Обшая56[[#This Row],[Закуп]]</f>
        <v>4781.6100000000006</v>
      </c>
      <c r="AE10" s="21">
        <f>Обшая56[[#This Row],[Итого маржа]]/(Обшая56[[#This Row],[Сумма реал-и ТМЗ ( за вычетом доставки )]]/100)</f>
        <v>28.29355029585799</v>
      </c>
      <c r="AF10" s="36">
        <f>AD10*F10/100</f>
        <v>717.24150000000009</v>
      </c>
      <c r="AG10" s="22">
        <v>0</v>
      </c>
      <c r="AH10" s="28">
        <f>Обшая56[[#This Row],[З/п (%)]]+Обшая56[[#This Row],[Бонус]]</f>
        <v>717.24150000000009</v>
      </c>
      <c r="AI10" s="35">
        <f>Обшая56[[#This Row],[Итого маржа]]-Обшая56[[#This Row],[З/п (%)]]</f>
        <v>4064.3685000000005</v>
      </c>
      <c r="AJ10" s="38"/>
      <c r="AN10" s="82" t="s">
        <v>140</v>
      </c>
    </row>
    <row r="11" spans="1:40" s="301" customFormat="1" ht="30" x14ac:dyDescent="0.25">
      <c r="A11" s="280" t="s">
        <v>125</v>
      </c>
      <c r="B11" s="281">
        <v>43344</v>
      </c>
      <c r="C11" s="282">
        <v>1947</v>
      </c>
      <c r="D11" s="283" t="s">
        <v>139</v>
      </c>
      <c r="E11" s="284" t="s">
        <v>155</v>
      </c>
      <c r="F11" s="285">
        <v>15</v>
      </c>
      <c r="G11" s="285">
        <v>61.38</v>
      </c>
      <c r="H11" s="287" t="s">
        <v>222</v>
      </c>
      <c r="I11" s="288">
        <v>101277</v>
      </c>
      <c r="J11" s="288"/>
      <c r="K11" s="289">
        <f>Обшая56[[#This Row],[Итого реализация]]-Обшая56[[#This Row],[Стоимость доставки]]</f>
        <v>101277</v>
      </c>
      <c r="L11" s="290">
        <v>101277</v>
      </c>
      <c r="M11" s="291" t="s">
        <v>774</v>
      </c>
      <c r="N11" s="289"/>
      <c r="O11" s="289"/>
      <c r="P11" s="290"/>
      <c r="Q11" s="290"/>
      <c r="R11" s="289">
        <f>Обшая56[Итого реализация]-Обшая56[Наличные]-Обшая56[Терминал]-Обшая56[Безнал]</f>
        <v>0</v>
      </c>
      <c r="S11" s="290">
        <v>85391.24</v>
      </c>
      <c r="T11" s="294" t="s">
        <v>223</v>
      </c>
      <c r="U11" s="294" t="s">
        <v>202</v>
      </c>
      <c r="V11" s="294"/>
      <c r="W11" s="295">
        <v>43358</v>
      </c>
      <c r="X11" s="295" t="s">
        <v>103</v>
      </c>
      <c r="Y11" s="294" t="s">
        <v>221</v>
      </c>
      <c r="Z11" s="296">
        <f>Обшая56[Стоимость доставки]</f>
        <v>0</v>
      </c>
      <c r="AA11" s="296"/>
      <c r="AB11" s="297">
        <f>Обшая56[Итого реализация]</f>
        <v>101277</v>
      </c>
      <c r="AC11" s="297">
        <f t="shared" ref="AC11:AC74" si="0">S11</f>
        <v>85391.24</v>
      </c>
      <c r="AD11" s="297">
        <f>Обшая56[[#This Row],[Итого реализ-я]]-Обшая56[[#This Row],[Стоимость доставки2]]-Обшая56[[#This Row],[Переменные расходы]]-Обшая56[[#This Row],[Закуп]]</f>
        <v>15885.759999999995</v>
      </c>
      <c r="AE11" s="297">
        <f>Обшая56[[#This Row],[Итого маржа]]/(Обшая56[[#This Row],[Сумма реал-и ТМЗ ( за вычетом доставки )]]/100)</f>
        <v>15.685456717714777</v>
      </c>
      <c r="AF11" s="289">
        <f t="shared" ref="AF11:AF74" si="1">AD11*F11/100</f>
        <v>2382.8639999999991</v>
      </c>
      <c r="AG11" s="289">
        <v>1</v>
      </c>
      <c r="AH11" s="298">
        <f>Обшая56[[#This Row],[З/п (%)]]+Обшая56[[#This Row],[Бонус]]</f>
        <v>2383.8639999999991</v>
      </c>
      <c r="AI11" s="299">
        <f>Обшая56[[#This Row],[Итого маржа]]-Обшая56[[#This Row],[З/п (%)]]</f>
        <v>13502.895999999995</v>
      </c>
      <c r="AJ11" s="300"/>
      <c r="AN11" s="307" t="s">
        <v>141</v>
      </c>
    </row>
    <row r="12" spans="1:40" s="182" customFormat="1" ht="24" customHeight="1" x14ac:dyDescent="0.25">
      <c r="A12" s="163" t="s">
        <v>125</v>
      </c>
      <c r="B12" s="164">
        <v>43344</v>
      </c>
      <c r="C12" s="165">
        <v>1948</v>
      </c>
      <c r="D12" s="166" t="s">
        <v>135</v>
      </c>
      <c r="E12" s="167" t="s">
        <v>151</v>
      </c>
      <c r="F12" s="39">
        <v>15</v>
      </c>
      <c r="G12" s="39">
        <v>1</v>
      </c>
      <c r="H12" s="169" t="s">
        <v>224</v>
      </c>
      <c r="I12" s="170">
        <v>6375</v>
      </c>
      <c r="J12" s="170">
        <v>1200</v>
      </c>
      <c r="K12" s="171">
        <f>Обшая56[[#This Row],[Итого реализация]]-Обшая56[[#This Row],[Стоимость доставки]]</f>
        <v>5175</v>
      </c>
      <c r="L12" s="158">
        <v>5000</v>
      </c>
      <c r="M12" s="172">
        <v>43344</v>
      </c>
      <c r="N12" s="171">
        <v>1375</v>
      </c>
      <c r="O12" s="173">
        <v>43344</v>
      </c>
      <c r="P12" s="158"/>
      <c r="Q12" s="158"/>
      <c r="R12" s="171">
        <f>Обшая56[Итого реализация]-Обшая56[Наличные]-Обшая56[Терминал]-Обшая56[Безнал]</f>
        <v>0</v>
      </c>
      <c r="S12" s="158">
        <v>474</v>
      </c>
      <c r="T12" s="175"/>
      <c r="U12" s="175"/>
      <c r="V12" s="175"/>
      <c r="W12" s="176"/>
      <c r="X12" s="176" t="s">
        <v>103</v>
      </c>
      <c r="Y12" s="175" t="s">
        <v>233</v>
      </c>
      <c r="Z12" s="177">
        <f>Обшая56[Стоимость доставки]</f>
        <v>1200</v>
      </c>
      <c r="AA12" s="177"/>
      <c r="AB12" s="178">
        <f>Обшая56[Итого реализация]</f>
        <v>6375</v>
      </c>
      <c r="AC12" s="178">
        <f t="shared" si="0"/>
        <v>474</v>
      </c>
      <c r="AD12" s="178">
        <f>Обшая56[[#This Row],[Итого реализ-я]]-Обшая56[[#This Row],[Стоимость доставки2]]-Обшая56[[#This Row],[Переменные расходы]]-Обшая56[[#This Row],[Закуп]]</f>
        <v>4701</v>
      </c>
      <c r="AE12" s="178">
        <f>Обшая56[[#This Row],[Итого маржа]]/(Обшая56[[#This Row],[Сумма реал-и ТМЗ ( за вычетом доставки )]]/100)</f>
        <v>90.840579710144922</v>
      </c>
      <c r="AF12" s="171">
        <f t="shared" si="1"/>
        <v>705.15</v>
      </c>
      <c r="AG12" s="171">
        <v>2</v>
      </c>
      <c r="AH12" s="179">
        <f>Обшая56[[#This Row],[З/п (%)]]+Обшая56[[#This Row],[Бонус]]</f>
        <v>707.15</v>
      </c>
      <c r="AI12" s="180">
        <f>Обшая56[[#This Row],[Итого маржа]]-Обшая56[[#This Row],[З/п (%)]]</f>
        <v>3995.85</v>
      </c>
      <c r="AJ12" s="181"/>
      <c r="AN12" s="183" t="s">
        <v>142</v>
      </c>
    </row>
    <row r="13" spans="1:40" s="301" customFormat="1" ht="30" x14ac:dyDescent="0.25">
      <c r="A13" s="280" t="s">
        <v>125</v>
      </c>
      <c r="B13" s="281">
        <v>43344</v>
      </c>
      <c r="C13" s="282">
        <v>1949</v>
      </c>
      <c r="D13" s="283" t="s">
        <v>139</v>
      </c>
      <c r="E13" s="284" t="s">
        <v>150</v>
      </c>
      <c r="F13" s="285">
        <v>15</v>
      </c>
      <c r="G13" s="285" t="s">
        <v>226</v>
      </c>
      <c r="H13" s="287" t="s">
        <v>225</v>
      </c>
      <c r="I13" s="288">
        <v>15392</v>
      </c>
      <c r="J13" s="288"/>
      <c r="K13" s="289">
        <f>Обшая56[[#This Row],[Итого реализация]]-Обшая56[[#This Row],[Стоимость доставки]]</f>
        <v>15392</v>
      </c>
      <c r="L13" s="290">
        <v>15392</v>
      </c>
      <c r="M13" s="291">
        <v>43344</v>
      </c>
      <c r="N13" s="289"/>
      <c r="O13" s="292"/>
      <c r="P13" s="290"/>
      <c r="Q13" s="290"/>
      <c r="R13" s="289">
        <f>Обшая56[Итого реализация]-Обшая56[Наличные]-Обшая56[Терминал]-Обшая56[Безнал]</f>
        <v>0</v>
      </c>
      <c r="S13" s="290">
        <v>13648.4</v>
      </c>
      <c r="T13" s="294" t="s">
        <v>227</v>
      </c>
      <c r="U13" s="294" t="s">
        <v>211</v>
      </c>
      <c r="V13" s="294"/>
      <c r="W13" s="295">
        <v>43351</v>
      </c>
      <c r="X13" s="295" t="s">
        <v>103</v>
      </c>
      <c r="Y13" s="294" t="s">
        <v>221</v>
      </c>
      <c r="Z13" s="296">
        <f>Обшая56[Стоимость доставки]</f>
        <v>0</v>
      </c>
      <c r="AA13" s="296"/>
      <c r="AB13" s="297">
        <f>Обшая56[Итого реализация]</f>
        <v>15392</v>
      </c>
      <c r="AC13" s="297">
        <f t="shared" si="0"/>
        <v>13648.4</v>
      </c>
      <c r="AD13" s="297">
        <f>Обшая56[[#This Row],[Итого реализ-я]]-Обшая56[[#This Row],[Стоимость доставки2]]-Обшая56[[#This Row],[Переменные расходы]]-Обшая56[[#This Row],[Закуп]]</f>
        <v>1743.6000000000004</v>
      </c>
      <c r="AE13" s="297">
        <f>Обшая56[[#This Row],[Итого маржа]]/(Обшая56[[#This Row],[Сумма реал-и ТМЗ ( за вычетом доставки )]]/100)</f>
        <v>11.327962577962582</v>
      </c>
      <c r="AF13" s="289">
        <f t="shared" si="1"/>
        <v>261.54000000000008</v>
      </c>
      <c r="AG13" s="289">
        <v>3</v>
      </c>
      <c r="AH13" s="298">
        <f>Обшая56[[#This Row],[З/п (%)]]+Обшая56[[#This Row],[Бонус]]</f>
        <v>264.54000000000008</v>
      </c>
      <c r="AI13" s="299">
        <f>Обшая56[[#This Row],[Итого маржа]]-Обшая56[[#This Row],[З/п (%)]]</f>
        <v>1482.0600000000004</v>
      </c>
      <c r="AJ13" s="300"/>
    </row>
    <row r="14" spans="1:40" x14ac:dyDescent="0.25">
      <c r="A14" s="62" t="s">
        <v>228</v>
      </c>
      <c r="B14" s="29">
        <v>43344</v>
      </c>
      <c r="C14" s="63">
        <v>1950</v>
      </c>
      <c r="D14" s="64" t="s">
        <v>133</v>
      </c>
      <c r="E14" s="65" t="s">
        <v>152</v>
      </c>
      <c r="F14" s="25">
        <v>15</v>
      </c>
      <c r="G14" s="25">
        <v>5</v>
      </c>
      <c r="H14" s="24" t="s">
        <v>229</v>
      </c>
      <c r="I14" s="41">
        <v>6000</v>
      </c>
      <c r="J14" s="41"/>
      <c r="K14" s="34">
        <f>Обшая56[[#This Row],[Итого реализация]]-Обшая56[[#This Row],[Стоимость доставки]]</f>
        <v>6000</v>
      </c>
      <c r="L14" s="66">
        <v>6000</v>
      </c>
      <c r="M14" s="141">
        <v>43344</v>
      </c>
      <c r="N14" s="26"/>
      <c r="O14" s="150"/>
      <c r="P14" s="66"/>
      <c r="Q14" s="66"/>
      <c r="R14" s="26">
        <f>Обшая56[Итого реализация]-Обшая56[Наличные]-Обшая56[Терминал]-Обшая56[Безнал]</f>
        <v>0</v>
      </c>
      <c r="S14" s="67">
        <v>3500</v>
      </c>
      <c r="T14" s="68"/>
      <c r="U14" s="68"/>
      <c r="V14" s="68"/>
      <c r="W14" s="27"/>
      <c r="X14" s="27" t="s">
        <v>103</v>
      </c>
      <c r="Y14" s="30" t="s">
        <v>221</v>
      </c>
      <c r="Z14" s="23">
        <f>Обшая56[Стоимость доставки]</f>
        <v>0</v>
      </c>
      <c r="AA14" s="23"/>
      <c r="AB14" s="21">
        <f>Обшая56[Итого реализация]</f>
        <v>6000</v>
      </c>
      <c r="AC14" s="21">
        <f t="shared" si="0"/>
        <v>3500</v>
      </c>
      <c r="AD14" s="21">
        <f>Обшая56[[#This Row],[Итого реализ-я]]-Обшая56[[#This Row],[Стоимость доставки2]]-Обшая56[[#This Row],[Переменные расходы]]-Обшая56[[#This Row],[Закуп]]</f>
        <v>2500</v>
      </c>
      <c r="AE14" s="21">
        <f>Обшая56[[#This Row],[Итого маржа]]/(Обшая56[[#This Row],[Сумма реал-и ТМЗ ( за вычетом доставки )]]/100)</f>
        <v>41.666666666666664</v>
      </c>
      <c r="AF14" s="36">
        <f t="shared" si="1"/>
        <v>375</v>
      </c>
      <c r="AG14" s="22">
        <v>4</v>
      </c>
      <c r="AH14" s="28">
        <f>Обшая56[[#This Row],[З/п (%)]]+Обшая56[[#This Row],[Бонус]]</f>
        <v>379</v>
      </c>
      <c r="AI14" s="35">
        <f>Обшая56[[#This Row],[Итого маржа]]-Обшая56[[#This Row],[З/п (%)]]</f>
        <v>2125</v>
      </c>
      <c r="AJ14" s="38"/>
    </row>
    <row r="15" spans="1:40" x14ac:dyDescent="0.25">
      <c r="A15" s="62" t="s">
        <v>125</v>
      </c>
      <c r="B15" s="29">
        <v>43344</v>
      </c>
      <c r="C15" s="63">
        <v>1951</v>
      </c>
      <c r="D15" s="64" t="s">
        <v>135</v>
      </c>
      <c r="E15" s="65" t="s">
        <v>151</v>
      </c>
      <c r="F15" s="25">
        <v>15</v>
      </c>
      <c r="G15" s="25">
        <v>24.943999999999999</v>
      </c>
      <c r="H15" s="24" t="s">
        <v>230</v>
      </c>
      <c r="I15" s="41">
        <v>24694.560000000001</v>
      </c>
      <c r="J15" s="41"/>
      <c r="K15" s="34">
        <f>Обшая56[[#This Row],[Итого реализация]]-Обшая56[[#This Row],[Стоимость доставки]]</f>
        <v>24694.560000000001</v>
      </c>
      <c r="L15" s="66">
        <v>2000</v>
      </c>
      <c r="M15" s="141">
        <v>43344</v>
      </c>
      <c r="N15" s="26"/>
      <c r="O15" s="150"/>
      <c r="P15" s="66"/>
      <c r="Q15" s="66"/>
      <c r="R15" s="26">
        <f>Обшая56[Итого реализация]-Обшая56[Наличные]-Обшая56[Терминал]-Обшая56[Безнал]</f>
        <v>22694.560000000001</v>
      </c>
      <c r="S15" s="67">
        <v>17211.2</v>
      </c>
      <c r="T15" s="68" t="s">
        <v>231</v>
      </c>
      <c r="U15" s="68" t="s">
        <v>190</v>
      </c>
      <c r="V15" s="68"/>
      <c r="W15" s="27">
        <v>43353</v>
      </c>
      <c r="X15" s="27" t="s">
        <v>103</v>
      </c>
      <c r="Y15" s="30" t="s">
        <v>221</v>
      </c>
      <c r="Z15" s="23">
        <f>Обшая56[Стоимость доставки]</f>
        <v>0</v>
      </c>
      <c r="AA15" s="23"/>
      <c r="AB15" s="21">
        <f>Обшая56[Итого реализация]</f>
        <v>24694.560000000001</v>
      </c>
      <c r="AC15" s="21">
        <f t="shared" si="0"/>
        <v>17211.2</v>
      </c>
      <c r="AD15" s="21">
        <f>Обшая56[[#This Row],[Итого реализ-я]]-Обшая56[[#This Row],[Стоимость доставки2]]-Обшая56[[#This Row],[Переменные расходы]]-Обшая56[[#This Row],[Закуп]]</f>
        <v>7483.3600000000006</v>
      </c>
      <c r="AE15" s="21">
        <f>Обшая56[[#This Row],[Итого маржа]]/(Обшая56[[#This Row],[Сумма реал-и ТМЗ ( за вычетом доставки )]]/100)</f>
        <v>30.30367821900856</v>
      </c>
      <c r="AF15" s="36">
        <f t="shared" si="1"/>
        <v>1122.5040000000001</v>
      </c>
      <c r="AG15" s="22">
        <v>5</v>
      </c>
      <c r="AH15" s="28">
        <f>Обшая56[[#This Row],[З/п (%)]]+Обшая56[[#This Row],[Бонус]]</f>
        <v>1127.5040000000001</v>
      </c>
      <c r="AI15" s="35">
        <f>Обшая56[[#This Row],[Итого маржа]]-Обшая56[[#This Row],[З/п (%)]]</f>
        <v>6360.8560000000007</v>
      </c>
      <c r="AJ15" s="38"/>
    </row>
    <row r="16" spans="1:40" s="301" customFormat="1" x14ac:dyDescent="0.25">
      <c r="A16" s="280" t="s">
        <v>125</v>
      </c>
      <c r="B16" s="281">
        <v>43344</v>
      </c>
      <c r="C16" s="282">
        <v>1952</v>
      </c>
      <c r="D16" s="283" t="s">
        <v>139</v>
      </c>
      <c r="E16" s="284" t="s">
        <v>150</v>
      </c>
      <c r="F16" s="285">
        <v>15</v>
      </c>
      <c r="G16" s="285">
        <v>73.92</v>
      </c>
      <c r="H16" s="287" t="s">
        <v>234</v>
      </c>
      <c r="I16" s="288">
        <v>125664</v>
      </c>
      <c r="J16" s="288"/>
      <c r="K16" s="289">
        <f>Обшая56[[#This Row],[Итого реализация]]-Обшая56[[#This Row],[Стоимость доставки]]</f>
        <v>125664</v>
      </c>
      <c r="L16" s="290">
        <v>40000</v>
      </c>
      <c r="M16" s="291">
        <v>43344</v>
      </c>
      <c r="N16" s="289"/>
      <c r="O16" s="292"/>
      <c r="P16" s="290"/>
      <c r="Q16" s="290"/>
      <c r="R16" s="289">
        <f>Обшая56[Итого реализация]-Обшая56[Наличные]-Обшая56[Терминал]-Обшая56[Безнал]</f>
        <v>85664</v>
      </c>
      <c r="S16" s="290">
        <v>106370.88</v>
      </c>
      <c r="T16" s="294" t="s">
        <v>235</v>
      </c>
      <c r="U16" s="294" t="s">
        <v>171</v>
      </c>
      <c r="V16" s="294"/>
      <c r="W16" s="295">
        <v>43358</v>
      </c>
      <c r="X16" s="295" t="s">
        <v>103</v>
      </c>
      <c r="Y16" s="294" t="s">
        <v>221</v>
      </c>
      <c r="Z16" s="296">
        <f>Обшая56[Стоимость доставки]</f>
        <v>0</v>
      </c>
      <c r="AA16" s="296"/>
      <c r="AB16" s="297">
        <f>Обшая56[Итого реализация]</f>
        <v>125664</v>
      </c>
      <c r="AC16" s="297">
        <f t="shared" si="0"/>
        <v>106370.88</v>
      </c>
      <c r="AD16" s="297">
        <f>Обшая56[[#This Row],[Итого реализ-я]]-Обшая56[[#This Row],[Стоимость доставки2]]-Обшая56[[#This Row],[Переменные расходы]]-Обшая56[[#This Row],[Закуп]]</f>
        <v>19293.119999999995</v>
      </c>
      <c r="AE16" s="297">
        <f>Обшая56[[#This Row],[Итого маржа]]/(Обшая56[[#This Row],[Сумма реал-и ТМЗ ( за вычетом доставки )]]/100)</f>
        <v>15.352941176470583</v>
      </c>
      <c r="AF16" s="289">
        <f t="shared" si="1"/>
        <v>2893.9679999999994</v>
      </c>
      <c r="AG16" s="289">
        <v>6</v>
      </c>
      <c r="AH16" s="298">
        <f>Обшая56[[#This Row],[З/п (%)]]+Обшая56[[#This Row],[Бонус]]</f>
        <v>2899.9679999999994</v>
      </c>
      <c r="AI16" s="299">
        <f>Обшая56[[#This Row],[Итого маржа]]-Обшая56[[#This Row],[З/п (%)]]</f>
        <v>16399.151999999995</v>
      </c>
      <c r="AJ16" s="300"/>
    </row>
    <row r="17" spans="1:36" ht="30" x14ac:dyDescent="0.25">
      <c r="A17" s="62" t="s">
        <v>125</v>
      </c>
      <c r="B17" s="29">
        <v>43344</v>
      </c>
      <c r="C17" s="63">
        <v>1955</v>
      </c>
      <c r="D17" s="64" t="s">
        <v>126</v>
      </c>
      <c r="E17" s="65" t="s">
        <v>127</v>
      </c>
      <c r="F17" s="25">
        <v>15</v>
      </c>
      <c r="G17" s="25" t="s">
        <v>237</v>
      </c>
      <c r="H17" s="24" t="s">
        <v>236</v>
      </c>
      <c r="I17" s="41">
        <v>52782</v>
      </c>
      <c r="J17" s="41">
        <v>1200</v>
      </c>
      <c r="K17" s="34">
        <f>Обшая56[[#This Row],[Итого реализация]]-Обшая56[[#This Row],[Стоимость доставки]]</f>
        <v>51582</v>
      </c>
      <c r="L17" s="66"/>
      <c r="M17" s="141"/>
      <c r="N17" s="26">
        <v>52782</v>
      </c>
      <c r="O17" s="150">
        <v>43344</v>
      </c>
      <c r="P17" s="66"/>
      <c r="Q17" s="66"/>
      <c r="R17" s="26">
        <f>Обшая56[Итого реализация]-Обшая56[Наличные]-Обшая56[Терминал]-Обшая56[Безнал]</f>
        <v>0</v>
      </c>
      <c r="S17" s="67">
        <v>42557.8</v>
      </c>
      <c r="T17" s="68"/>
      <c r="U17" s="68"/>
      <c r="V17" s="68"/>
      <c r="W17" s="27">
        <v>43347</v>
      </c>
      <c r="X17" s="27" t="s">
        <v>103</v>
      </c>
      <c r="Y17" s="30" t="s">
        <v>131</v>
      </c>
      <c r="Z17" s="23">
        <f>Обшая56[Стоимость доставки]</f>
        <v>1200</v>
      </c>
      <c r="AA17" s="23"/>
      <c r="AB17" s="21">
        <f>Обшая56[Итого реализация]</f>
        <v>52782</v>
      </c>
      <c r="AC17" s="21">
        <f t="shared" si="0"/>
        <v>42557.8</v>
      </c>
      <c r="AD17" s="21">
        <f>Обшая56[[#This Row],[Итого реализ-я]]-Обшая56[[#This Row],[Стоимость доставки2]]-Обшая56[[#This Row],[Переменные расходы]]-Обшая56[[#This Row],[Закуп]]</f>
        <v>9024.1999999999971</v>
      </c>
      <c r="AE17" s="21">
        <f>Обшая56[[#This Row],[Итого маржа]]/(Обшая56[[#This Row],[Сумма реал-и ТМЗ ( за вычетом доставки )]]/100)</f>
        <v>17.494862548951176</v>
      </c>
      <c r="AF17" s="36">
        <f t="shared" si="1"/>
        <v>1353.6299999999994</v>
      </c>
      <c r="AG17" s="22">
        <v>7</v>
      </c>
      <c r="AH17" s="28">
        <f>Обшая56[[#This Row],[З/п (%)]]+Обшая56[[#This Row],[Бонус]]</f>
        <v>1360.6299999999994</v>
      </c>
      <c r="AI17" s="35">
        <f>Обшая56[[#This Row],[Итого маржа]]-Обшая56[[#This Row],[З/п (%)]]</f>
        <v>7670.5699999999979</v>
      </c>
      <c r="AJ17" s="38"/>
    </row>
    <row r="18" spans="1:36" s="301" customFormat="1" ht="30" x14ac:dyDescent="0.25">
      <c r="A18" s="280" t="s">
        <v>125</v>
      </c>
      <c r="B18" s="281">
        <v>43344</v>
      </c>
      <c r="C18" s="282">
        <v>1956</v>
      </c>
      <c r="D18" s="283" t="s">
        <v>133</v>
      </c>
      <c r="E18" s="284" t="s">
        <v>152</v>
      </c>
      <c r="F18" s="285">
        <v>15</v>
      </c>
      <c r="G18" s="285" t="s">
        <v>239</v>
      </c>
      <c r="H18" s="287" t="s">
        <v>238</v>
      </c>
      <c r="I18" s="288">
        <v>98532</v>
      </c>
      <c r="J18" s="288">
        <v>1700</v>
      </c>
      <c r="K18" s="289">
        <f>Обшая56[[#This Row],[Итого реализация]]-Обшая56[[#This Row],[Стоимость доставки]]</f>
        <v>96832</v>
      </c>
      <c r="L18" s="290"/>
      <c r="M18" s="291"/>
      <c r="N18" s="289">
        <v>98532</v>
      </c>
      <c r="O18" s="292">
        <v>43344</v>
      </c>
      <c r="P18" s="290"/>
      <c r="Q18" s="290"/>
      <c r="R18" s="289">
        <f>Обшая56[Итого реализация]-Обшая56[Наличные]-Обшая56[Терминал]-Обшая56[Безнал]</f>
        <v>0</v>
      </c>
      <c r="S18" s="290">
        <v>79100</v>
      </c>
      <c r="T18" s="294" t="s">
        <v>240</v>
      </c>
      <c r="U18" s="294" t="s">
        <v>215</v>
      </c>
      <c r="V18" s="294"/>
      <c r="W18" s="295">
        <v>43347</v>
      </c>
      <c r="X18" s="295" t="s">
        <v>103</v>
      </c>
      <c r="Y18" s="294" t="s">
        <v>131</v>
      </c>
      <c r="Z18" s="296">
        <f>Обшая56[Стоимость доставки]</f>
        <v>1700</v>
      </c>
      <c r="AA18" s="296"/>
      <c r="AB18" s="297">
        <f>Обшая56[Итого реализация]</f>
        <v>98532</v>
      </c>
      <c r="AC18" s="297">
        <f t="shared" si="0"/>
        <v>79100</v>
      </c>
      <c r="AD18" s="297">
        <f>Обшая56[[#This Row],[Итого реализ-я]]-Обшая56[[#This Row],[Стоимость доставки2]]-Обшая56[[#This Row],[Переменные расходы]]-Обшая56[[#This Row],[Закуп]]</f>
        <v>17732</v>
      </c>
      <c r="AE18" s="297">
        <f>Обшая56[[#This Row],[Итого маржа]]/(Обшая56[[#This Row],[Сумма реал-и ТМЗ ( за вычетом доставки )]]/100)</f>
        <v>18.312128222075344</v>
      </c>
      <c r="AF18" s="289">
        <f t="shared" si="1"/>
        <v>2659.8</v>
      </c>
      <c r="AG18" s="289">
        <v>8</v>
      </c>
      <c r="AH18" s="298">
        <f>Обшая56[[#This Row],[З/п (%)]]+Обшая56[[#This Row],[Бонус]]</f>
        <v>2667.8</v>
      </c>
      <c r="AI18" s="299">
        <f>Обшая56[[#This Row],[Итого маржа]]-Обшая56[[#This Row],[З/п (%)]]</f>
        <v>15072.2</v>
      </c>
      <c r="AJ18" s="300"/>
    </row>
    <row r="19" spans="1:36" ht="45" x14ac:dyDescent="0.25">
      <c r="A19" s="62" t="s">
        <v>125</v>
      </c>
      <c r="B19" s="29">
        <v>43344</v>
      </c>
      <c r="C19" s="63">
        <v>1957</v>
      </c>
      <c r="D19" s="64" t="s">
        <v>137</v>
      </c>
      <c r="E19" s="65" t="s">
        <v>145</v>
      </c>
      <c r="F19" s="25">
        <v>15</v>
      </c>
      <c r="G19" s="25" t="s">
        <v>241</v>
      </c>
      <c r="H19" s="24" t="s">
        <v>242</v>
      </c>
      <c r="I19" s="41">
        <v>47785</v>
      </c>
      <c r="J19" s="41"/>
      <c r="K19" s="34">
        <f>Обшая56[[#This Row],[Итого реализация]]-Обшая56[[#This Row],[Стоимость доставки]]</f>
        <v>47785</v>
      </c>
      <c r="L19" s="66"/>
      <c r="M19" s="141"/>
      <c r="N19" s="26">
        <v>47785</v>
      </c>
      <c r="O19" s="150" t="s">
        <v>743</v>
      </c>
      <c r="P19" s="66"/>
      <c r="Q19" s="66"/>
      <c r="R19" s="26">
        <f>Обшая56[Итого реализация]-Обшая56[Наличные]-Обшая56[Терминал]-Обшая56[Безнал]</f>
        <v>0</v>
      </c>
      <c r="S19" s="67">
        <v>38412</v>
      </c>
      <c r="T19" s="68" t="s">
        <v>243</v>
      </c>
      <c r="U19" s="68" t="s">
        <v>211</v>
      </c>
      <c r="V19" s="68"/>
      <c r="W19" s="27">
        <v>43347</v>
      </c>
      <c r="X19" s="27" t="s">
        <v>103</v>
      </c>
      <c r="Y19" s="30" t="s">
        <v>221</v>
      </c>
      <c r="Z19" s="23">
        <f>Обшая56[Стоимость доставки]</f>
        <v>0</v>
      </c>
      <c r="AA19" s="23"/>
      <c r="AB19" s="21">
        <f>Обшая56[Итого реализация]</f>
        <v>47785</v>
      </c>
      <c r="AC19" s="21">
        <f t="shared" si="0"/>
        <v>38412</v>
      </c>
      <c r="AD19" s="21">
        <f>Обшая56[[#This Row],[Итого реализ-я]]-Обшая56[[#This Row],[Стоимость доставки2]]-Обшая56[[#This Row],[Переменные расходы]]-Обшая56[[#This Row],[Закуп]]</f>
        <v>9373</v>
      </c>
      <c r="AE19" s="21">
        <f>Обшая56[[#This Row],[Итого маржа]]/(Обшая56[[#This Row],[Сумма реал-и ТМЗ ( за вычетом доставки )]]/100)</f>
        <v>19.614941927383068</v>
      </c>
      <c r="AF19" s="36">
        <f t="shared" si="1"/>
        <v>1405.95</v>
      </c>
      <c r="AG19" s="22">
        <v>9</v>
      </c>
      <c r="AH19" s="28">
        <f>Обшая56[[#This Row],[З/п (%)]]+Обшая56[[#This Row],[Бонус]]</f>
        <v>1414.95</v>
      </c>
      <c r="AI19" s="35">
        <f>Обшая56[[#This Row],[Итого маржа]]-Обшая56[[#This Row],[З/п (%)]]</f>
        <v>7967.05</v>
      </c>
      <c r="AJ19" s="38"/>
    </row>
    <row r="20" spans="1:36" ht="45" x14ac:dyDescent="0.25">
      <c r="A20" s="62" t="s">
        <v>125</v>
      </c>
      <c r="B20" s="29">
        <v>43344</v>
      </c>
      <c r="C20" s="63">
        <v>1959</v>
      </c>
      <c r="D20" s="64" t="s">
        <v>135</v>
      </c>
      <c r="E20" s="65" t="s">
        <v>151</v>
      </c>
      <c r="F20" s="25">
        <v>15</v>
      </c>
      <c r="G20" s="25" t="s">
        <v>245</v>
      </c>
      <c r="H20" s="24" t="s">
        <v>244</v>
      </c>
      <c r="I20" s="41">
        <v>40471.410000000003</v>
      </c>
      <c r="J20" s="41">
        <v>1000</v>
      </c>
      <c r="K20" s="34">
        <f>Обшая56[[#This Row],[Итого реализация]]-Обшая56[[#This Row],[Стоимость доставки]]</f>
        <v>39471.410000000003</v>
      </c>
      <c r="L20" s="66"/>
      <c r="M20" s="141"/>
      <c r="N20" s="26">
        <v>40471.410000000003</v>
      </c>
      <c r="O20" s="150">
        <v>43344</v>
      </c>
      <c r="P20" s="66"/>
      <c r="Q20" s="66"/>
      <c r="R20" s="26">
        <f>Обшая56[Итого реализация]-Обшая56[Наличные]-Обшая56[Терминал]-Обшая56[Безнал]</f>
        <v>0</v>
      </c>
      <c r="S20" s="67">
        <v>30798.42</v>
      </c>
      <c r="T20" s="68"/>
      <c r="U20" s="68" t="s">
        <v>171</v>
      </c>
      <c r="V20" s="68"/>
      <c r="W20" s="27">
        <v>43348</v>
      </c>
      <c r="X20" s="27" t="s">
        <v>103</v>
      </c>
      <c r="Y20" s="30" t="s">
        <v>131</v>
      </c>
      <c r="Z20" s="23">
        <v>1000</v>
      </c>
      <c r="AA20" s="23"/>
      <c r="AB20" s="21">
        <f>Обшая56[Итого реализация]</f>
        <v>40471.410000000003</v>
      </c>
      <c r="AC20" s="21">
        <f t="shared" si="0"/>
        <v>30798.42</v>
      </c>
      <c r="AD20" s="21">
        <f>Обшая56[[#This Row],[Итого реализ-я]]-Обшая56[[#This Row],[Стоимость доставки2]]-Обшая56[[#This Row],[Переменные расходы]]-Обшая56[[#This Row],[Закуп]]</f>
        <v>8672.9900000000052</v>
      </c>
      <c r="AE20" s="21">
        <f>Обшая56[[#This Row],[Итого маржа]]/(Обшая56[[#This Row],[Сумма реал-и ТМЗ ( за вычетом доставки )]]/100)</f>
        <v>21.972840595256173</v>
      </c>
      <c r="AF20" s="36">
        <f t="shared" si="1"/>
        <v>1300.9485000000009</v>
      </c>
      <c r="AG20" s="22">
        <v>10</v>
      </c>
      <c r="AH20" s="28">
        <f>Обшая56[[#This Row],[З/п (%)]]+Обшая56[[#This Row],[Бонус]]</f>
        <v>1310.9485000000009</v>
      </c>
      <c r="AI20" s="35">
        <f>Обшая56[[#This Row],[Итого маржа]]-Обшая56[[#This Row],[З/п (%)]]</f>
        <v>7372.0415000000048</v>
      </c>
      <c r="AJ20" s="38"/>
    </row>
    <row r="21" spans="1:36" s="196" customFormat="1" ht="30" x14ac:dyDescent="0.25">
      <c r="A21" s="62" t="s">
        <v>125</v>
      </c>
      <c r="B21" s="29">
        <v>43344</v>
      </c>
      <c r="C21" s="63">
        <v>1960</v>
      </c>
      <c r="D21" s="64" t="s">
        <v>137</v>
      </c>
      <c r="E21" s="65" t="s">
        <v>157</v>
      </c>
      <c r="F21" s="25">
        <v>15</v>
      </c>
      <c r="G21" s="25" t="s">
        <v>246</v>
      </c>
      <c r="H21" s="24" t="s">
        <v>247</v>
      </c>
      <c r="I21" s="41">
        <v>21971.599999999999</v>
      </c>
      <c r="J21" s="41"/>
      <c r="K21" s="34">
        <f>Обшая56[[#This Row],[Итого реализация]]-Обшая56[[#This Row],[Стоимость доставки]]</f>
        <v>21971.599999999999</v>
      </c>
      <c r="L21" s="66">
        <v>21971.599999999999</v>
      </c>
      <c r="M21" s="141" t="s">
        <v>743</v>
      </c>
      <c r="N21" s="26"/>
      <c r="O21" s="150"/>
      <c r="P21" s="66"/>
      <c r="Q21" s="66"/>
      <c r="R21" s="26">
        <f>Обшая56[Итого реализация]-Обшая56[Наличные]-Обшая56[Терминал]-Обшая56[Безнал]</f>
        <v>0</v>
      </c>
      <c r="S21" s="200">
        <v>18351.669999999998</v>
      </c>
      <c r="T21" s="201" t="s">
        <v>735</v>
      </c>
      <c r="U21" s="201" t="s">
        <v>202</v>
      </c>
      <c r="V21" s="201"/>
      <c r="W21" s="202">
        <v>43348</v>
      </c>
      <c r="X21" s="202" t="s">
        <v>103</v>
      </c>
      <c r="Y21" s="203" t="s">
        <v>221</v>
      </c>
      <c r="Z21" s="204">
        <f>Обшая56[Стоимость доставки]</f>
        <v>0</v>
      </c>
      <c r="AA21" s="204"/>
      <c r="AB21" s="21">
        <f>Обшая56[Итого реализация]</f>
        <v>21971.599999999999</v>
      </c>
      <c r="AC21" s="21">
        <f t="shared" si="0"/>
        <v>18351.669999999998</v>
      </c>
      <c r="AD21" s="21">
        <f>Обшая56[[#This Row],[Итого реализ-я]]-Обшая56[[#This Row],[Стоимость доставки2]]-Обшая56[[#This Row],[Переменные расходы]]-Обшая56[[#This Row],[Закуп]]</f>
        <v>3619.9300000000003</v>
      </c>
      <c r="AE21" s="21">
        <f>Обшая56[[#This Row],[Итого маржа]]/(Обшая56[[#This Row],[Сумма реал-и ТМЗ ( за вычетом доставки )]]/100)</f>
        <v>16.475495639825962</v>
      </c>
      <c r="AF21" s="36">
        <f t="shared" si="1"/>
        <v>542.98950000000002</v>
      </c>
      <c r="AG21" s="34">
        <v>11</v>
      </c>
      <c r="AH21" s="193">
        <f>Обшая56[[#This Row],[З/п (%)]]+Обшая56[[#This Row],[Бонус]]</f>
        <v>553.98950000000002</v>
      </c>
      <c r="AI21" s="194">
        <f>Обшая56[[#This Row],[Итого маржа]]-Обшая56[[#This Row],[З/п (%)]]</f>
        <v>3076.9405000000002</v>
      </c>
      <c r="AJ21" s="38"/>
    </row>
    <row r="22" spans="1:36" s="301" customFormat="1" ht="30" x14ac:dyDescent="0.25">
      <c r="A22" s="280" t="s">
        <v>125</v>
      </c>
      <c r="B22" s="281">
        <v>43344</v>
      </c>
      <c r="C22" s="282">
        <v>1961</v>
      </c>
      <c r="D22" s="283" t="s">
        <v>142</v>
      </c>
      <c r="E22" s="284" t="s">
        <v>149</v>
      </c>
      <c r="F22" s="285">
        <v>15</v>
      </c>
      <c r="G22" s="285" t="s">
        <v>249</v>
      </c>
      <c r="H22" s="287" t="s">
        <v>248</v>
      </c>
      <c r="I22" s="288">
        <v>20827.5</v>
      </c>
      <c r="J22" s="288"/>
      <c r="K22" s="289">
        <f>Обшая56[[#This Row],[Итого реализация]]-Обшая56[[#This Row],[Стоимость доставки]]</f>
        <v>20827.5</v>
      </c>
      <c r="L22" s="290"/>
      <c r="M22" s="291"/>
      <c r="N22" s="289">
        <v>20827.5</v>
      </c>
      <c r="O22" s="292">
        <v>43344</v>
      </c>
      <c r="P22" s="290"/>
      <c r="Q22" s="290"/>
      <c r="R22" s="289">
        <f>Обшая56[Итого реализация]-Обшая56[Наличные]-Обшая56[Терминал]-Обшая56[Безнал]</f>
        <v>0</v>
      </c>
      <c r="S22" s="290">
        <v>14773</v>
      </c>
      <c r="T22" s="294" t="s">
        <v>250</v>
      </c>
      <c r="U22" s="294" t="s">
        <v>190</v>
      </c>
      <c r="V22" s="294"/>
      <c r="W22" s="295">
        <v>43349</v>
      </c>
      <c r="X22" s="295" t="s">
        <v>103</v>
      </c>
      <c r="Y22" s="294" t="s">
        <v>221</v>
      </c>
      <c r="Z22" s="296">
        <f>Обшая56[Стоимость доставки]</f>
        <v>0</v>
      </c>
      <c r="AA22" s="296"/>
      <c r="AB22" s="297">
        <f>Обшая56[Итого реализация]</f>
        <v>20827.5</v>
      </c>
      <c r="AC22" s="297">
        <f t="shared" si="0"/>
        <v>14773</v>
      </c>
      <c r="AD22" s="297">
        <f>Обшая56[[#This Row],[Итого реализ-я]]-Обшая56[[#This Row],[Стоимость доставки2]]-Обшая56[[#This Row],[Переменные расходы]]-Обшая56[[#This Row],[Закуп]]</f>
        <v>6054.5</v>
      </c>
      <c r="AE22" s="297">
        <f>Обшая56[[#This Row],[Итого маржа]]/(Обшая56[[#This Row],[Сумма реал-и ТМЗ ( за вычетом доставки )]]/100)</f>
        <v>29.069739527067579</v>
      </c>
      <c r="AF22" s="289">
        <f t="shared" si="1"/>
        <v>908.17499999999995</v>
      </c>
      <c r="AG22" s="289">
        <v>12</v>
      </c>
      <c r="AH22" s="298">
        <f>Обшая56[[#This Row],[З/п (%)]]+Обшая56[[#This Row],[Бонус]]</f>
        <v>920.17499999999995</v>
      </c>
      <c r="AI22" s="299">
        <f>Обшая56[[#This Row],[Итого маржа]]-Обшая56[[#This Row],[З/п (%)]]</f>
        <v>5146.3249999999998</v>
      </c>
      <c r="AJ22" s="300"/>
    </row>
    <row r="23" spans="1:36" x14ac:dyDescent="0.25">
      <c r="A23" s="62" t="s">
        <v>125</v>
      </c>
      <c r="B23" s="29">
        <v>43344</v>
      </c>
      <c r="C23" s="63">
        <v>1962</v>
      </c>
      <c r="D23" s="64" t="s">
        <v>134</v>
      </c>
      <c r="E23" s="65" t="s">
        <v>156</v>
      </c>
      <c r="F23" s="25">
        <v>15</v>
      </c>
      <c r="G23" s="25">
        <v>64.959999999999994</v>
      </c>
      <c r="H23" s="24" t="s">
        <v>251</v>
      </c>
      <c r="I23" s="41">
        <v>100038.39999999999</v>
      </c>
      <c r="J23" s="41"/>
      <c r="K23" s="34">
        <f>Обшая56[[#This Row],[Итого реализация]]-Обшая56[[#This Row],[Стоимость доставки]]</f>
        <v>100038.39999999999</v>
      </c>
      <c r="L23" s="66"/>
      <c r="M23" s="141"/>
      <c r="N23" s="26">
        <v>100038.39999999999</v>
      </c>
      <c r="O23" s="150">
        <v>43344</v>
      </c>
      <c r="P23" s="66"/>
      <c r="Q23" s="66"/>
      <c r="R23" s="26">
        <f>Обшая56[Итого реализация]-Обшая56[Наличные]-Обшая56[Терминал]-Обшая56[Безнал]</f>
        <v>0</v>
      </c>
      <c r="S23" s="67">
        <v>86981.440000000002</v>
      </c>
      <c r="T23" s="68" t="s">
        <v>252</v>
      </c>
      <c r="U23" s="68" t="s">
        <v>171</v>
      </c>
      <c r="V23" s="68"/>
      <c r="W23" s="27">
        <v>43348</v>
      </c>
      <c r="X23" s="27" t="s">
        <v>103</v>
      </c>
      <c r="Y23" s="30" t="s">
        <v>221</v>
      </c>
      <c r="Z23" s="23">
        <f>Обшая56[Стоимость доставки]</f>
        <v>0</v>
      </c>
      <c r="AA23" s="23"/>
      <c r="AB23" s="21">
        <f>Обшая56[Итого реализация]</f>
        <v>100038.39999999999</v>
      </c>
      <c r="AC23" s="21">
        <f t="shared" si="0"/>
        <v>86981.440000000002</v>
      </c>
      <c r="AD23" s="21">
        <f>Обшая56[[#This Row],[Итого реализ-я]]-Обшая56[[#This Row],[Стоимость доставки2]]-Обшая56[[#This Row],[Переменные расходы]]-Обшая56[[#This Row],[Закуп]]</f>
        <v>13056.959999999992</v>
      </c>
      <c r="AE23" s="21">
        <f>Обшая56[[#This Row],[Итого маржа]]/(Обшая56[[#This Row],[Сумма реал-и ТМЗ ( за вычетом доставки )]]/100)</f>
        <v>13.051948051948045</v>
      </c>
      <c r="AF23" s="36">
        <f t="shared" si="1"/>
        <v>1958.5439999999987</v>
      </c>
      <c r="AG23" s="22">
        <v>13</v>
      </c>
      <c r="AH23" s="28">
        <f>Обшая56[[#This Row],[З/п (%)]]+Обшая56[[#This Row],[Бонус]]</f>
        <v>1971.5439999999987</v>
      </c>
      <c r="AI23" s="35">
        <f>Обшая56[[#This Row],[Итого маржа]]-Обшая56[[#This Row],[З/п (%)]]</f>
        <v>11098.415999999994</v>
      </c>
      <c r="AJ23" s="38"/>
    </row>
    <row r="24" spans="1:36" ht="30" x14ac:dyDescent="0.25">
      <c r="A24" s="62" t="s">
        <v>125</v>
      </c>
      <c r="B24" s="29">
        <v>43345</v>
      </c>
      <c r="C24" s="63">
        <v>1964</v>
      </c>
      <c r="D24" s="64" t="s">
        <v>126</v>
      </c>
      <c r="E24" s="65" t="s">
        <v>127</v>
      </c>
      <c r="F24" s="25">
        <v>15</v>
      </c>
      <c r="G24" s="25" t="s">
        <v>254</v>
      </c>
      <c r="H24" s="24" t="s">
        <v>253</v>
      </c>
      <c r="I24" s="41">
        <v>125946.7</v>
      </c>
      <c r="J24" s="41">
        <v>1000</v>
      </c>
      <c r="K24" s="34">
        <f>Обшая56[[#This Row],[Итого реализация]]-Обшая56[[#This Row],[Стоимость доставки]]</f>
        <v>124946.7</v>
      </c>
      <c r="L24" s="66"/>
      <c r="M24" s="141"/>
      <c r="N24" s="26">
        <v>125946.7</v>
      </c>
      <c r="O24" s="150">
        <v>43345</v>
      </c>
      <c r="P24" s="66"/>
      <c r="Q24" s="66"/>
      <c r="R24" s="26">
        <f>Обшая56[Итого реализация]-Обшая56[Наличные]-Обшая56[Терминал]-Обшая56[Безнал]</f>
        <v>0</v>
      </c>
      <c r="S24" s="67">
        <v>91834.17</v>
      </c>
      <c r="T24" s="68" t="s">
        <v>255</v>
      </c>
      <c r="U24" s="68" t="s">
        <v>163</v>
      </c>
      <c r="V24" s="68"/>
      <c r="W24" s="27">
        <v>43353</v>
      </c>
      <c r="X24" s="27" t="s">
        <v>103</v>
      </c>
      <c r="Y24" s="30" t="s">
        <v>131</v>
      </c>
      <c r="Z24" s="23">
        <f>Обшая56[Стоимость доставки]</f>
        <v>1000</v>
      </c>
      <c r="AA24" s="23"/>
      <c r="AB24" s="21">
        <f>Обшая56[Итого реализация]</f>
        <v>125946.7</v>
      </c>
      <c r="AC24" s="21">
        <f t="shared" si="0"/>
        <v>91834.17</v>
      </c>
      <c r="AD24" s="21">
        <f>Обшая56[[#This Row],[Итого реализ-я]]-Обшая56[[#This Row],[Стоимость доставки2]]-Обшая56[[#This Row],[Переменные расходы]]-Обшая56[[#This Row],[Закуп]]</f>
        <v>33112.53</v>
      </c>
      <c r="AE24" s="21">
        <f>Обшая56[[#This Row],[Итого маржа]]/(Обшая56[[#This Row],[Сумма реал-и ТМЗ ( за вычетом доставки )]]/100)</f>
        <v>26.501324164623796</v>
      </c>
      <c r="AF24" s="36">
        <f t="shared" si="1"/>
        <v>4966.8794999999991</v>
      </c>
      <c r="AG24" s="22">
        <v>14</v>
      </c>
      <c r="AH24" s="28">
        <f>Обшая56[[#This Row],[З/п (%)]]+Обшая56[[#This Row],[Бонус]]</f>
        <v>4980.8794999999991</v>
      </c>
      <c r="AI24" s="35">
        <f>Обшая56[[#This Row],[Итого маржа]]-Обшая56[[#This Row],[З/п (%)]]</f>
        <v>28145.6505</v>
      </c>
      <c r="AJ24" s="38"/>
    </row>
    <row r="25" spans="1:36" x14ac:dyDescent="0.25">
      <c r="A25" s="62" t="s">
        <v>125</v>
      </c>
      <c r="B25" s="29">
        <v>43345</v>
      </c>
      <c r="C25" s="63">
        <v>1965</v>
      </c>
      <c r="D25" s="64" t="s">
        <v>140</v>
      </c>
      <c r="E25" s="65" t="s">
        <v>154</v>
      </c>
      <c r="F25" s="25">
        <v>15</v>
      </c>
      <c r="G25" s="25">
        <v>2.98</v>
      </c>
      <c r="H25" s="24" t="s">
        <v>256</v>
      </c>
      <c r="I25" s="41">
        <v>6772.22</v>
      </c>
      <c r="J25" s="41"/>
      <c r="K25" s="34">
        <f>Обшая56[[#This Row],[Итого реализация]]-Обшая56[[#This Row],[Стоимость доставки]]</f>
        <v>6772.22</v>
      </c>
      <c r="L25" s="66"/>
      <c r="M25" s="141"/>
      <c r="N25" s="26">
        <v>6772.22</v>
      </c>
      <c r="O25" s="150">
        <v>43345</v>
      </c>
      <c r="P25" s="66"/>
      <c r="Q25" s="66"/>
      <c r="R25" s="26">
        <f>Обшая56[Итого реализация]-Обшая56[Наличные]-Обшая56[Терминал]-Обшая56[Безнал]</f>
        <v>0</v>
      </c>
      <c r="S25" s="67">
        <v>4278.24</v>
      </c>
      <c r="T25" s="68" t="s">
        <v>257</v>
      </c>
      <c r="U25" s="68" t="s">
        <v>171</v>
      </c>
      <c r="V25" s="68"/>
      <c r="W25" s="27">
        <v>43348</v>
      </c>
      <c r="X25" s="27" t="s">
        <v>103</v>
      </c>
      <c r="Y25" s="30" t="s">
        <v>221</v>
      </c>
      <c r="Z25" s="23">
        <f>Обшая56[Стоимость доставки]</f>
        <v>0</v>
      </c>
      <c r="AA25" s="23"/>
      <c r="AB25" s="21">
        <f>Обшая56[Итого реализация]</f>
        <v>6772.22</v>
      </c>
      <c r="AC25" s="21">
        <f t="shared" si="0"/>
        <v>4278.24</v>
      </c>
      <c r="AD25" s="21">
        <f>Обшая56[[#This Row],[Итого реализ-я]]-Обшая56[[#This Row],[Стоимость доставки2]]-Обшая56[[#This Row],[Переменные расходы]]-Обшая56[[#This Row],[Закуп]]</f>
        <v>2493.9800000000005</v>
      </c>
      <c r="AE25" s="21">
        <f>Обшая56[[#This Row],[Итого маржа]]/(Обшая56[[#This Row],[Сумма реал-и ТМЗ ( за вычетом доставки )]]/100)</f>
        <v>36.826624061238419</v>
      </c>
      <c r="AF25" s="36">
        <f t="shared" si="1"/>
        <v>374.09700000000004</v>
      </c>
      <c r="AG25" s="22">
        <v>15</v>
      </c>
      <c r="AH25" s="28">
        <f>Обшая56[[#This Row],[З/п (%)]]+Обшая56[[#This Row],[Бонус]]</f>
        <v>389.09700000000004</v>
      </c>
      <c r="AI25" s="35">
        <f>Обшая56[[#This Row],[Итого маржа]]-Обшая56[[#This Row],[З/п (%)]]</f>
        <v>2119.8830000000003</v>
      </c>
      <c r="AJ25" s="38"/>
    </row>
    <row r="26" spans="1:36" ht="30" x14ac:dyDescent="0.25">
      <c r="A26" s="62" t="s">
        <v>125</v>
      </c>
      <c r="B26" s="29">
        <v>43345</v>
      </c>
      <c r="C26" s="63">
        <v>1966</v>
      </c>
      <c r="D26" s="64" t="s">
        <v>126</v>
      </c>
      <c r="E26" s="65" t="s">
        <v>127</v>
      </c>
      <c r="F26" s="25">
        <v>15</v>
      </c>
      <c r="G26" s="25">
        <v>15.59</v>
      </c>
      <c r="H26" s="24" t="s">
        <v>258</v>
      </c>
      <c r="I26" s="41">
        <v>19034.099999999999</v>
      </c>
      <c r="J26" s="41"/>
      <c r="K26" s="34">
        <f>Обшая56[[#This Row],[Итого реализация]]-Обшая56[[#This Row],[Стоимость доставки]]</f>
        <v>19034.099999999999</v>
      </c>
      <c r="L26" s="66">
        <v>19034.099999999999</v>
      </c>
      <c r="M26" s="141">
        <v>43345</v>
      </c>
      <c r="N26" s="26"/>
      <c r="O26" s="150"/>
      <c r="P26" s="66"/>
      <c r="Q26" s="66"/>
      <c r="R26" s="26">
        <f>Обшая56[Итого реализация]-Обшая56[Наличные]-Обшая56[Терминал]-Обшая56[Безнал]</f>
        <v>0</v>
      </c>
      <c r="S26" s="67">
        <v>12017</v>
      </c>
      <c r="T26" s="68" t="s">
        <v>259</v>
      </c>
      <c r="U26" s="68" t="s">
        <v>190</v>
      </c>
      <c r="V26" s="68"/>
      <c r="W26" s="27">
        <v>43348</v>
      </c>
      <c r="X26" s="27" t="s">
        <v>103</v>
      </c>
      <c r="Y26" s="30" t="s">
        <v>221</v>
      </c>
      <c r="Z26" s="23">
        <f>Обшая56[Стоимость доставки]</f>
        <v>0</v>
      </c>
      <c r="AA26" s="23"/>
      <c r="AB26" s="21">
        <f>Обшая56[Итого реализация]</f>
        <v>19034.099999999999</v>
      </c>
      <c r="AC26" s="21">
        <f t="shared" si="0"/>
        <v>12017</v>
      </c>
      <c r="AD26" s="21">
        <f>Обшая56[[#This Row],[Итого реализ-я]]-Обшая56[[#This Row],[Стоимость доставки2]]-Обшая56[[#This Row],[Переменные расходы]]-Обшая56[[#This Row],[Закуп]]</f>
        <v>7017.0999999999985</v>
      </c>
      <c r="AE26" s="21">
        <f>Обшая56[[#This Row],[Итого маржа]]/(Обшая56[[#This Row],[Сумма реал-и ТМЗ ( за вычетом доставки )]]/100)</f>
        <v>36.865940601341798</v>
      </c>
      <c r="AF26" s="36">
        <f t="shared" si="1"/>
        <v>1052.5649999999996</v>
      </c>
      <c r="AG26" s="22">
        <v>16</v>
      </c>
      <c r="AH26" s="28">
        <f>Обшая56[[#This Row],[З/п (%)]]+Обшая56[[#This Row],[Бонус]]</f>
        <v>1068.5649999999996</v>
      </c>
      <c r="AI26" s="35">
        <f>Обшая56[[#This Row],[Итого маржа]]-Обшая56[[#This Row],[З/п (%)]]</f>
        <v>5964.5349999999989</v>
      </c>
      <c r="AJ26" s="38"/>
    </row>
    <row r="27" spans="1:36" ht="30" x14ac:dyDescent="0.25">
      <c r="A27" s="62" t="s">
        <v>125</v>
      </c>
      <c r="B27" s="29">
        <v>43345</v>
      </c>
      <c r="C27" s="63">
        <v>1967</v>
      </c>
      <c r="D27" s="64" t="s">
        <v>136</v>
      </c>
      <c r="E27" s="65" t="s">
        <v>153</v>
      </c>
      <c r="F27" s="25">
        <v>15</v>
      </c>
      <c r="G27" s="25">
        <v>1</v>
      </c>
      <c r="H27" s="24" t="s">
        <v>260</v>
      </c>
      <c r="I27" s="41">
        <v>395</v>
      </c>
      <c r="J27" s="41"/>
      <c r="K27" s="34">
        <f>Обшая56[[#This Row],[Итого реализация]]-Обшая56[[#This Row],[Стоимость доставки]]</f>
        <v>395</v>
      </c>
      <c r="L27" s="66">
        <v>395</v>
      </c>
      <c r="M27" s="141" t="s">
        <v>261</v>
      </c>
      <c r="N27" s="26"/>
      <c r="O27" s="150"/>
      <c r="P27" s="66"/>
      <c r="Q27" s="66"/>
      <c r="R27" s="26">
        <f>Обшая56[Итого реализация]-Обшая56[Наличные]-Обшая56[Терминал]-Обшая56[Безнал]</f>
        <v>0</v>
      </c>
      <c r="S27" s="67">
        <v>144</v>
      </c>
      <c r="T27" s="68" t="s">
        <v>262</v>
      </c>
      <c r="U27" s="68" t="s">
        <v>169</v>
      </c>
      <c r="V27" s="68"/>
      <c r="W27" s="27">
        <v>43357</v>
      </c>
      <c r="X27" s="27" t="s">
        <v>103</v>
      </c>
      <c r="Y27" s="30" t="s">
        <v>221</v>
      </c>
      <c r="Z27" s="23">
        <f>Обшая56[Стоимость доставки]</f>
        <v>0</v>
      </c>
      <c r="AA27" s="23"/>
      <c r="AB27" s="21">
        <f>Обшая56[Итого реализация]</f>
        <v>395</v>
      </c>
      <c r="AC27" s="21">
        <f t="shared" si="0"/>
        <v>144</v>
      </c>
      <c r="AD27" s="21">
        <f>Обшая56[[#This Row],[Итого реализ-я]]-Обшая56[[#This Row],[Стоимость доставки2]]-Обшая56[[#This Row],[Переменные расходы]]-Обшая56[[#This Row],[Закуп]]</f>
        <v>251</v>
      </c>
      <c r="AE27" s="21">
        <f>Обшая56[[#This Row],[Итого маржа]]/(Обшая56[[#This Row],[Сумма реал-и ТМЗ ( за вычетом доставки )]]/100)</f>
        <v>63.544303797468352</v>
      </c>
      <c r="AF27" s="36">
        <f t="shared" si="1"/>
        <v>37.65</v>
      </c>
      <c r="AG27" s="22">
        <v>17</v>
      </c>
      <c r="AH27" s="28">
        <f>Обшая56[[#This Row],[З/п (%)]]+Обшая56[[#This Row],[Бонус]]</f>
        <v>54.65</v>
      </c>
      <c r="AI27" s="35">
        <f>Обшая56[[#This Row],[Итого маржа]]-Обшая56[[#This Row],[З/п (%)]]</f>
        <v>213.35</v>
      </c>
      <c r="AJ27" s="38"/>
    </row>
    <row r="28" spans="1:36" ht="30" x14ac:dyDescent="0.25">
      <c r="A28" s="62" t="s">
        <v>125</v>
      </c>
      <c r="B28" s="29">
        <v>43345</v>
      </c>
      <c r="C28" s="63">
        <v>1698</v>
      </c>
      <c r="D28" s="64" t="s">
        <v>140</v>
      </c>
      <c r="E28" s="65" t="s">
        <v>154</v>
      </c>
      <c r="F28" s="25">
        <v>15</v>
      </c>
      <c r="G28" s="25">
        <v>37.26</v>
      </c>
      <c r="H28" s="24" t="s">
        <v>263</v>
      </c>
      <c r="I28" s="41">
        <v>100602</v>
      </c>
      <c r="J28" s="41"/>
      <c r="K28" s="34">
        <f>Обшая56[[#This Row],[Итого реализация]]-Обшая56[[#This Row],[Стоимость доставки]]</f>
        <v>100602</v>
      </c>
      <c r="L28" s="66">
        <v>50602</v>
      </c>
      <c r="M28" s="141">
        <v>43350</v>
      </c>
      <c r="N28" s="26">
        <v>50000</v>
      </c>
      <c r="O28" s="150">
        <v>43345</v>
      </c>
      <c r="P28" s="66"/>
      <c r="Q28" s="66"/>
      <c r="R28" s="26">
        <f>Обшая56[Итого реализация]-Обшая56[Наличные]-Обшая56[Терминал]-Обшая56[Безнал]</f>
        <v>0</v>
      </c>
      <c r="S28" s="67">
        <v>85325.4</v>
      </c>
      <c r="T28" s="68" t="s">
        <v>264</v>
      </c>
      <c r="U28" s="68" t="s">
        <v>173</v>
      </c>
      <c r="V28" s="68"/>
      <c r="W28" s="27">
        <v>43347</v>
      </c>
      <c r="X28" s="27" t="s">
        <v>103</v>
      </c>
      <c r="Y28" s="30" t="s">
        <v>221</v>
      </c>
      <c r="Z28" s="23">
        <f>Обшая56[Стоимость доставки]</f>
        <v>0</v>
      </c>
      <c r="AA28" s="23"/>
      <c r="AB28" s="21">
        <f>Обшая56[Итого реализация]</f>
        <v>100602</v>
      </c>
      <c r="AC28" s="21">
        <f t="shared" si="0"/>
        <v>85325.4</v>
      </c>
      <c r="AD28" s="21">
        <f>Обшая56[[#This Row],[Итого реализ-я]]-Обшая56[[#This Row],[Стоимость доставки2]]-Обшая56[[#This Row],[Переменные расходы]]-Обшая56[[#This Row],[Закуп]]</f>
        <v>15276.600000000006</v>
      </c>
      <c r="AE28" s="21">
        <f>Обшая56[[#This Row],[Итого маржа]]/(Обшая56[[#This Row],[Сумма реал-и ТМЗ ( за вычетом доставки )]]/100)</f>
        <v>15.18518518518519</v>
      </c>
      <c r="AF28" s="36">
        <f t="shared" si="1"/>
        <v>2291.4900000000007</v>
      </c>
      <c r="AG28" s="22">
        <v>18</v>
      </c>
      <c r="AH28" s="28">
        <f>Обшая56[[#This Row],[З/п (%)]]+Обшая56[[#This Row],[Бонус]]</f>
        <v>2309.4900000000007</v>
      </c>
      <c r="AI28" s="35">
        <f>Обшая56[[#This Row],[Итого маржа]]-Обшая56[[#This Row],[З/п (%)]]</f>
        <v>12985.110000000004</v>
      </c>
      <c r="AJ28" s="38"/>
    </row>
    <row r="29" spans="1:36" ht="30" x14ac:dyDescent="0.25">
      <c r="A29" s="62" t="s">
        <v>125</v>
      </c>
      <c r="B29" s="29">
        <v>43345</v>
      </c>
      <c r="C29" s="63">
        <v>1970</v>
      </c>
      <c r="D29" s="64" t="s">
        <v>140</v>
      </c>
      <c r="E29" s="65" t="s">
        <v>154</v>
      </c>
      <c r="F29" s="25">
        <v>15</v>
      </c>
      <c r="G29" s="25" t="s">
        <v>266</v>
      </c>
      <c r="H29" s="24" t="s">
        <v>265</v>
      </c>
      <c r="I29" s="41">
        <v>62580.73</v>
      </c>
      <c r="J29" s="41">
        <v>1000</v>
      </c>
      <c r="K29" s="34">
        <f>Обшая56[[#This Row],[Итого реализация]]-Обшая56[[#This Row],[Стоимость доставки]]</f>
        <v>61580.73</v>
      </c>
      <c r="L29" s="66">
        <v>8000</v>
      </c>
      <c r="M29" s="141">
        <v>43352</v>
      </c>
      <c r="N29" s="26">
        <v>54580.73</v>
      </c>
      <c r="O29" s="150" t="s">
        <v>812</v>
      </c>
      <c r="P29" s="66"/>
      <c r="Q29" s="66"/>
      <c r="R29" s="26">
        <f>Обшая56[Итого реализация]-Обшая56[Наличные]-Обшая56[Терминал]-Обшая56[Безнал]</f>
        <v>0</v>
      </c>
      <c r="S29" s="67">
        <v>51717.9</v>
      </c>
      <c r="T29" s="68" t="s">
        <v>267</v>
      </c>
      <c r="U29" s="68" t="s">
        <v>190</v>
      </c>
      <c r="V29" s="68"/>
      <c r="W29" s="27">
        <v>43355</v>
      </c>
      <c r="X29" s="27" t="s">
        <v>103</v>
      </c>
      <c r="Y29" s="30" t="s">
        <v>131</v>
      </c>
      <c r="Z29" s="23">
        <f>Обшая56[Стоимость доставки]</f>
        <v>1000</v>
      </c>
      <c r="AA29" s="23"/>
      <c r="AB29" s="21">
        <f>Обшая56[Итого реализация]</f>
        <v>62580.73</v>
      </c>
      <c r="AC29" s="21">
        <f t="shared" si="0"/>
        <v>51717.9</v>
      </c>
      <c r="AD29" s="21">
        <f>Обшая56[[#This Row],[Итого реализ-я]]-Обшая56[[#This Row],[Стоимость доставки2]]-Обшая56[[#This Row],[Переменные расходы]]-Обшая56[[#This Row],[Закуп]]</f>
        <v>9862.8300000000017</v>
      </c>
      <c r="AE29" s="21">
        <f>Обшая56[[#This Row],[Итого маржа]]/(Обшая56[[#This Row],[Сумма реал-и ТМЗ ( за вычетом доставки )]]/100)</f>
        <v>16.016097892960996</v>
      </c>
      <c r="AF29" s="36">
        <f t="shared" si="1"/>
        <v>1479.4245000000001</v>
      </c>
      <c r="AG29" s="22">
        <v>19</v>
      </c>
      <c r="AH29" s="28">
        <f>Обшая56[[#This Row],[З/п (%)]]+Обшая56[[#This Row],[Бонус]]</f>
        <v>1498.4245000000001</v>
      </c>
      <c r="AI29" s="35">
        <f>Обшая56[[#This Row],[Итого маржа]]-Обшая56[[#This Row],[З/п (%)]]</f>
        <v>8383.4055000000008</v>
      </c>
      <c r="AJ29" s="38"/>
    </row>
    <row r="30" spans="1:36" ht="30" x14ac:dyDescent="0.25">
      <c r="A30" s="62" t="s">
        <v>125</v>
      </c>
      <c r="B30" s="29">
        <v>43345</v>
      </c>
      <c r="C30" s="63">
        <v>1972</v>
      </c>
      <c r="D30" s="64" t="s">
        <v>126</v>
      </c>
      <c r="E30" s="65" t="s">
        <v>127</v>
      </c>
      <c r="F30" s="25">
        <v>15</v>
      </c>
      <c r="G30" s="25" t="s">
        <v>269</v>
      </c>
      <c r="H30" s="24" t="s">
        <v>268</v>
      </c>
      <c r="I30" s="41">
        <v>49360</v>
      </c>
      <c r="J30" s="41">
        <v>1500</v>
      </c>
      <c r="K30" s="34">
        <f>Обшая56[[#This Row],[Итого реализация]]-Обшая56[[#This Row],[Стоимость доставки]]</f>
        <v>47860</v>
      </c>
      <c r="L30" s="66"/>
      <c r="M30" s="141"/>
      <c r="N30" s="26">
        <v>49360</v>
      </c>
      <c r="O30" s="150">
        <v>43345</v>
      </c>
      <c r="P30" s="66"/>
      <c r="Q30" s="66"/>
      <c r="R30" s="26">
        <f>Обшая56[Итого реализация]-Обшая56[Наличные]-Обшая56[Терминал]-Обшая56[Безнал]</f>
        <v>0</v>
      </c>
      <c r="S30" s="67">
        <v>28178.85</v>
      </c>
      <c r="T30" s="68" t="s">
        <v>270</v>
      </c>
      <c r="U30" s="68" t="s">
        <v>217</v>
      </c>
      <c r="V30" s="68"/>
      <c r="W30" s="27">
        <v>43350</v>
      </c>
      <c r="X30" s="27" t="s">
        <v>103</v>
      </c>
      <c r="Y30" s="30" t="s">
        <v>233</v>
      </c>
      <c r="Z30" s="23">
        <f>Обшая56[Стоимость доставки]</f>
        <v>1500</v>
      </c>
      <c r="AA30" s="23"/>
      <c r="AB30" s="21">
        <f>Обшая56[Итого реализация]</f>
        <v>49360</v>
      </c>
      <c r="AC30" s="21">
        <f t="shared" si="0"/>
        <v>28178.85</v>
      </c>
      <c r="AD30" s="21">
        <f>Обшая56[[#This Row],[Итого реализ-я]]-Обшая56[[#This Row],[Стоимость доставки2]]-Обшая56[[#This Row],[Переменные расходы]]-Обшая56[[#This Row],[Закуп]]</f>
        <v>19681.150000000001</v>
      </c>
      <c r="AE30" s="21">
        <f>Обшая56[[#This Row],[Итого маржа]]/(Обшая56[[#This Row],[Сумма реал-и ТМЗ ( за вычетом доставки )]]/100)</f>
        <v>41.122335979941496</v>
      </c>
      <c r="AF30" s="36">
        <f t="shared" si="1"/>
        <v>2952.1725000000001</v>
      </c>
      <c r="AG30" s="22">
        <v>20</v>
      </c>
      <c r="AH30" s="28">
        <f>Обшая56[[#This Row],[З/п (%)]]+Обшая56[[#This Row],[Бонус]]</f>
        <v>2972.1725000000001</v>
      </c>
      <c r="AI30" s="35">
        <f>Обшая56[[#This Row],[Итого маржа]]-Обшая56[[#This Row],[З/п (%)]]</f>
        <v>16728.977500000001</v>
      </c>
      <c r="AJ30" s="38"/>
    </row>
    <row r="31" spans="1:36" ht="30" x14ac:dyDescent="0.25">
      <c r="A31" s="62" t="s">
        <v>271</v>
      </c>
      <c r="B31" s="29">
        <v>43345</v>
      </c>
      <c r="C31" s="63">
        <v>1973</v>
      </c>
      <c r="D31" s="64" t="s">
        <v>135</v>
      </c>
      <c r="E31" s="65" t="s">
        <v>151</v>
      </c>
      <c r="F31" s="25">
        <v>15</v>
      </c>
      <c r="G31" s="25">
        <v>4</v>
      </c>
      <c r="H31" s="24" t="s">
        <v>272</v>
      </c>
      <c r="I31" s="41">
        <v>70554</v>
      </c>
      <c r="J31" s="41">
        <v>800</v>
      </c>
      <c r="K31" s="34">
        <f>Обшая56[[#This Row],[Итого реализация]]-Обшая56[[#This Row],[Стоимость доставки]]</f>
        <v>69754</v>
      </c>
      <c r="L31" s="66"/>
      <c r="M31" s="141"/>
      <c r="N31" s="26">
        <v>67254</v>
      </c>
      <c r="O31" s="150">
        <v>43345</v>
      </c>
      <c r="P31" s="66"/>
      <c r="Q31" s="66"/>
      <c r="R31" s="26">
        <f>Обшая56[Итого реализация]-Обшая56[Наличные]-Обшая56[Терминал]-Обшая56[Безнал]</f>
        <v>3300</v>
      </c>
      <c r="S31" s="67">
        <v>43290</v>
      </c>
      <c r="T31" s="68" t="s">
        <v>274</v>
      </c>
      <c r="U31" s="68" t="s">
        <v>200</v>
      </c>
      <c r="V31" s="68"/>
      <c r="W31" s="27">
        <v>43370</v>
      </c>
      <c r="X31" s="27" t="s">
        <v>103</v>
      </c>
      <c r="Y31" s="30" t="s">
        <v>273</v>
      </c>
      <c r="Z31" s="23">
        <f>Обшая56[Стоимость доставки]</f>
        <v>800</v>
      </c>
      <c r="AA31" s="23"/>
      <c r="AB31" s="21">
        <f>Обшая56[Итого реализация]</f>
        <v>70554</v>
      </c>
      <c r="AC31" s="21">
        <f t="shared" si="0"/>
        <v>43290</v>
      </c>
      <c r="AD31" s="21">
        <f>Обшая56[[#This Row],[Итого реализ-я]]-Обшая56[[#This Row],[Стоимость доставки2]]-Обшая56[[#This Row],[Переменные расходы]]-Обшая56[[#This Row],[Закуп]]</f>
        <v>26464</v>
      </c>
      <c r="AE31" s="21">
        <f>Обшая56[[#This Row],[Итого маржа]]/(Обшая56[[#This Row],[Сумма реал-и ТМЗ ( за вычетом доставки )]]/100)</f>
        <v>37.939042922269692</v>
      </c>
      <c r="AF31" s="36">
        <f t="shared" si="1"/>
        <v>3969.6</v>
      </c>
      <c r="AG31" s="22">
        <v>21</v>
      </c>
      <c r="AH31" s="28">
        <f>Обшая56[[#This Row],[З/п (%)]]+Обшая56[[#This Row],[Бонус]]</f>
        <v>3990.6</v>
      </c>
      <c r="AI31" s="35">
        <f>Обшая56[[#This Row],[Итого маржа]]-Обшая56[[#This Row],[З/п (%)]]</f>
        <v>22494.400000000001</v>
      </c>
      <c r="AJ31" s="38"/>
    </row>
    <row r="32" spans="1:36" ht="30" x14ac:dyDescent="0.25">
      <c r="A32" s="62" t="s">
        <v>125</v>
      </c>
      <c r="B32" s="29">
        <v>43345</v>
      </c>
      <c r="C32" s="63">
        <v>1974</v>
      </c>
      <c r="D32" s="64" t="s">
        <v>140</v>
      </c>
      <c r="E32" s="65" t="s">
        <v>154</v>
      </c>
      <c r="F32" s="25">
        <v>15</v>
      </c>
      <c r="G32" s="25">
        <v>2</v>
      </c>
      <c r="H32" s="24" t="s">
        <v>275</v>
      </c>
      <c r="I32" s="41">
        <v>720</v>
      </c>
      <c r="J32" s="41"/>
      <c r="K32" s="34">
        <f>Обшая56[[#This Row],[Итого реализация]]-Обшая56[[#This Row],[Стоимость доставки]]</f>
        <v>720</v>
      </c>
      <c r="L32" s="66"/>
      <c r="M32" s="141"/>
      <c r="N32" s="26">
        <v>720</v>
      </c>
      <c r="O32" s="150">
        <v>43345</v>
      </c>
      <c r="P32" s="66"/>
      <c r="Q32" s="66"/>
      <c r="R32" s="26">
        <f>Обшая56[Итого реализация]-Обшая56[Наличные]-Обшая56[Терминал]-Обшая56[Безнал]</f>
        <v>0</v>
      </c>
      <c r="S32" s="67">
        <v>320</v>
      </c>
      <c r="T32" s="68" t="s">
        <v>276</v>
      </c>
      <c r="U32" s="68" t="s">
        <v>161</v>
      </c>
      <c r="V32" s="68"/>
      <c r="W32" s="27">
        <v>43345</v>
      </c>
      <c r="X32" s="27" t="s">
        <v>103</v>
      </c>
      <c r="Y32" s="30" t="s">
        <v>221</v>
      </c>
      <c r="Z32" s="23">
        <f>Обшая56[Стоимость доставки]</f>
        <v>0</v>
      </c>
      <c r="AA32" s="23"/>
      <c r="AB32" s="21">
        <f>Обшая56[Итого реализация]</f>
        <v>720</v>
      </c>
      <c r="AC32" s="21">
        <f t="shared" si="0"/>
        <v>320</v>
      </c>
      <c r="AD32" s="21">
        <f>Обшая56[[#This Row],[Итого реализ-я]]-Обшая56[[#This Row],[Стоимость доставки2]]-Обшая56[[#This Row],[Переменные расходы]]-Обшая56[[#This Row],[Закуп]]</f>
        <v>400</v>
      </c>
      <c r="AE32" s="21">
        <f>Обшая56[[#This Row],[Итого маржа]]/(Обшая56[[#This Row],[Сумма реал-и ТМЗ ( за вычетом доставки )]]/100)</f>
        <v>55.555555555555557</v>
      </c>
      <c r="AF32" s="36">
        <f t="shared" si="1"/>
        <v>60</v>
      </c>
      <c r="AG32" s="22">
        <v>22</v>
      </c>
      <c r="AH32" s="28">
        <f>Обшая56[[#This Row],[З/п (%)]]+Обшая56[[#This Row],[Бонус]]</f>
        <v>82</v>
      </c>
      <c r="AI32" s="35">
        <f>Обшая56[[#This Row],[Итого маржа]]-Обшая56[[#This Row],[З/п (%)]]</f>
        <v>340</v>
      </c>
      <c r="AJ32" s="38"/>
    </row>
    <row r="33" spans="1:36" x14ac:dyDescent="0.25">
      <c r="A33" s="62" t="s">
        <v>125</v>
      </c>
      <c r="B33" s="29">
        <v>43345</v>
      </c>
      <c r="C33" s="63">
        <v>1975</v>
      </c>
      <c r="D33" s="64" t="s">
        <v>126</v>
      </c>
      <c r="E33" s="65" t="s">
        <v>127</v>
      </c>
      <c r="F33" s="25">
        <v>15</v>
      </c>
      <c r="G33" s="25">
        <v>9.3539999999999992</v>
      </c>
      <c r="H33" s="24" t="s">
        <v>277</v>
      </c>
      <c r="I33" s="41">
        <v>9354</v>
      </c>
      <c r="J33" s="41"/>
      <c r="K33" s="34">
        <f>Обшая56[[#This Row],[Итого реализация]]-Обшая56[[#This Row],[Стоимость доставки]]</f>
        <v>9354</v>
      </c>
      <c r="L33" s="66"/>
      <c r="M33" s="141"/>
      <c r="N33" s="26">
        <v>9354</v>
      </c>
      <c r="O33" s="150">
        <v>43345</v>
      </c>
      <c r="P33" s="66"/>
      <c r="Q33" s="66"/>
      <c r="R33" s="26">
        <f>Обшая56[Итого реализация]-Обшая56[Наличные]-Обшая56[Терминал]-Обшая56[Безнал]</f>
        <v>0</v>
      </c>
      <c r="S33" s="67">
        <v>6454.2</v>
      </c>
      <c r="T33" s="68" t="s">
        <v>278</v>
      </c>
      <c r="U33" s="68" t="s">
        <v>190</v>
      </c>
      <c r="V33" s="68"/>
      <c r="W33" s="27">
        <v>43369</v>
      </c>
      <c r="X33" s="27" t="s">
        <v>103</v>
      </c>
      <c r="Y33" s="30" t="s">
        <v>221</v>
      </c>
      <c r="Z33" s="23">
        <f>Обшая56[Стоимость доставки]</f>
        <v>0</v>
      </c>
      <c r="AA33" s="23"/>
      <c r="AB33" s="21">
        <f>Обшая56[Итого реализация]</f>
        <v>9354</v>
      </c>
      <c r="AC33" s="21">
        <f t="shared" si="0"/>
        <v>6454.2</v>
      </c>
      <c r="AD33" s="21">
        <f>Обшая56[[#This Row],[Итого реализ-я]]-Обшая56[[#This Row],[Стоимость доставки2]]-Обшая56[[#This Row],[Переменные расходы]]-Обшая56[[#This Row],[Закуп]]</f>
        <v>2899.8</v>
      </c>
      <c r="AE33" s="21">
        <f>Обшая56[[#This Row],[Итого маржа]]/(Обшая56[[#This Row],[Сумма реал-и ТМЗ ( за вычетом доставки )]]/100)</f>
        <v>31.000641436818473</v>
      </c>
      <c r="AF33" s="36">
        <f t="shared" si="1"/>
        <v>434.97</v>
      </c>
      <c r="AG33" s="22">
        <v>23</v>
      </c>
      <c r="AH33" s="28">
        <f>Обшая56[[#This Row],[З/п (%)]]+Обшая56[[#This Row],[Бонус]]</f>
        <v>457.97</v>
      </c>
      <c r="AI33" s="35">
        <f>Обшая56[[#This Row],[Итого маржа]]-Обшая56[[#This Row],[З/п (%)]]</f>
        <v>2464.83</v>
      </c>
      <c r="AJ33" s="38"/>
    </row>
    <row r="34" spans="1:36" s="182" customFormat="1" x14ac:dyDescent="0.25">
      <c r="A34" s="163" t="s">
        <v>125</v>
      </c>
      <c r="B34" s="164">
        <v>43345</v>
      </c>
      <c r="C34" s="165">
        <v>1976</v>
      </c>
      <c r="D34" s="166" t="s">
        <v>137</v>
      </c>
      <c r="E34" s="167" t="s">
        <v>157</v>
      </c>
      <c r="F34" s="39">
        <v>15</v>
      </c>
      <c r="G34" s="39">
        <v>20</v>
      </c>
      <c r="H34" s="169" t="s">
        <v>279</v>
      </c>
      <c r="I34" s="170">
        <v>6815</v>
      </c>
      <c r="J34" s="170"/>
      <c r="K34" s="171">
        <f>Обшая56[[#This Row],[Итого реализация]]-Обшая56[[#This Row],[Стоимость доставки]]</f>
        <v>6815</v>
      </c>
      <c r="L34" s="158">
        <v>6815</v>
      </c>
      <c r="M34" s="172">
        <v>43345</v>
      </c>
      <c r="N34" s="171"/>
      <c r="O34" s="173"/>
      <c r="P34" s="158"/>
      <c r="Q34" s="158"/>
      <c r="R34" s="171">
        <f>Обшая56[Итого реализация]-Обшая56[Наличные]-Обшая56[Терминал]-Обшая56[Безнал]</f>
        <v>0</v>
      </c>
      <c r="S34" s="158"/>
      <c r="T34" s="175"/>
      <c r="U34" s="175"/>
      <c r="V34" s="175"/>
      <c r="W34" s="176"/>
      <c r="X34" s="176" t="s">
        <v>103</v>
      </c>
      <c r="Y34" s="175" t="s">
        <v>221</v>
      </c>
      <c r="Z34" s="177">
        <f>Обшая56[Стоимость доставки]</f>
        <v>0</v>
      </c>
      <c r="AA34" s="177"/>
      <c r="AB34" s="178">
        <f>Обшая56[Итого реализация]</f>
        <v>6815</v>
      </c>
      <c r="AC34" s="178">
        <f t="shared" si="0"/>
        <v>0</v>
      </c>
      <c r="AD34" s="178">
        <f>Обшая56[[#This Row],[Итого реализ-я]]-Обшая56[[#This Row],[Стоимость доставки2]]-Обшая56[[#This Row],[Переменные расходы]]-Обшая56[[#This Row],[Закуп]]</f>
        <v>6815</v>
      </c>
      <c r="AE34" s="178">
        <f>Обшая56[[#This Row],[Итого маржа]]/(Обшая56[[#This Row],[Сумма реал-и ТМЗ ( за вычетом доставки )]]/100)</f>
        <v>99.999999999999986</v>
      </c>
      <c r="AF34" s="171">
        <f t="shared" si="1"/>
        <v>1022.25</v>
      </c>
      <c r="AG34" s="22">
        <v>24</v>
      </c>
      <c r="AH34" s="28">
        <f>Обшая56[[#This Row],[З/п (%)]]+Обшая56[[#This Row],[Бонус]]</f>
        <v>1046.25</v>
      </c>
      <c r="AI34" s="180">
        <f>Обшая56[[#This Row],[Итого маржа]]-Обшая56[[#This Row],[З/п (%)]]</f>
        <v>5792.75</v>
      </c>
      <c r="AJ34" s="181"/>
    </row>
    <row r="35" spans="1:36" s="182" customFormat="1" ht="30" x14ac:dyDescent="0.25">
      <c r="A35" s="163" t="s">
        <v>125</v>
      </c>
      <c r="B35" s="164">
        <v>43345</v>
      </c>
      <c r="C35" s="165">
        <v>1977</v>
      </c>
      <c r="D35" s="166" t="s">
        <v>126</v>
      </c>
      <c r="E35" s="167" t="s">
        <v>127</v>
      </c>
      <c r="F35" s="39">
        <v>15</v>
      </c>
      <c r="G35" s="39" t="s">
        <v>281</v>
      </c>
      <c r="H35" s="169" t="s">
        <v>280</v>
      </c>
      <c r="I35" s="170">
        <v>94080</v>
      </c>
      <c r="J35" s="170">
        <v>1000</v>
      </c>
      <c r="K35" s="171">
        <f>Обшая56[[#This Row],[Итого реализация]]-Обшая56[[#This Row],[Стоимость доставки]]</f>
        <v>93080</v>
      </c>
      <c r="L35" s="158"/>
      <c r="M35" s="172"/>
      <c r="N35" s="171">
        <v>75000</v>
      </c>
      <c r="O35" s="173">
        <v>43345</v>
      </c>
      <c r="P35" s="158"/>
      <c r="Q35" s="158"/>
      <c r="R35" s="171">
        <f>Обшая56[Итого реализация]-Обшая56[Наличные]-Обшая56[Терминал]-Обшая56[Безнал]</f>
        <v>19080</v>
      </c>
      <c r="S35" s="158"/>
      <c r="T35" s="175"/>
      <c r="U35" s="175"/>
      <c r="V35" s="175"/>
      <c r="W35" s="176">
        <v>43346</v>
      </c>
      <c r="X35" s="176" t="s">
        <v>103</v>
      </c>
      <c r="Y35" s="175" t="s">
        <v>283</v>
      </c>
      <c r="Z35" s="177">
        <f>Обшая56[Стоимость доставки]</f>
        <v>1000</v>
      </c>
      <c r="AA35" s="177"/>
      <c r="AB35" s="178">
        <f>Обшая56[Итого реализация]</f>
        <v>94080</v>
      </c>
      <c r="AC35" s="178">
        <f t="shared" si="0"/>
        <v>0</v>
      </c>
      <c r="AD35" s="178">
        <f>Обшая56[[#This Row],[Итого реализ-я]]-Обшая56[[#This Row],[Стоимость доставки2]]-Обшая56[[#This Row],[Переменные расходы]]-Обшая56[[#This Row],[Закуп]]</f>
        <v>93080</v>
      </c>
      <c r="AE35" s="178">
        <f>Обшая56[[#This Row],[Итого маржа]]/(Обшая56[[#This Row],[Сумма реал-и ТМЗ ( за вычетом доставки )]]/100)</f>
        <v>100</v>
      </c>
      <c r="AF35" s="171">
        <f t="shared" si="1"/>
        <v>13962</v>
      </c>
      <c r="AG35" s="22">
        <v>25</v>
      </c>
      <c r="AH35" s="28">
        <f>Обшая56[[#This Row],[З/п (%)]]+Обшая56[[#This Row],[Бонус]]</f>
        <v>13987</v>
      </c>
      <c r="AI35" s="180">
        <f>Обшая56[[#This Row],[Итого маржа]]-Обшая56[[#This Row],[З/п (%)]]</f>
        <v>79118</v>
      </c>
      <c r="AJ35" s="181"/>
    </row>
    <row r="36" spans="1:36" s="182" customFormat="1" x14ac:dyDescent="0.25">
      <c r="A36" s="163" t="s">
        <v>125</v>
      </c>
      <c r="B36" s="164">
        <v>43345</v>
      </c>
      <c r="C36" s="165">
        <v>1977</v>
      </c>
      <c r="D36" s="166" t="s">
        <v>126</v>
      </c>
      <c r="E36" s="167" t="s">
        <v>127</v>
      </c>
      <c r="F36" s="39">
        <v>15</v>
      </c>
      <c r="G36" s="39">
        <v>21.12</v>
      </c>
      <c r="H36" s="169" t="s">
        <v>282</v>
      </c>
      <c r="I36" s="170">
        <v>47520</v>
      </c>
      <c r="J36" s="170"/>
      <c r="K36" s="171">
        <f>Обшая56[[#This Row],[Итого реализация]]-Обшая56[[#This Row],[Стоимость доставки]]</f>
        <v>47520</v>
      </c>
      <c r="L36" s="158"/>
      <c r="M36" s="172"/>
      <c r="N36" s="171"/>
      <c r="O36" s="173"/>
      <c r="P36" s="158"/>
      <c r="Q36" s="158"/>
      <c r="R36" s="171">
        <f>Обшая56[Итого реализация]-Обшая56[Наличные]-Обшая56[Терминал]-Обшая56[Безнал]</f>
        <v>47520</v>
      </c>
      <c r="S36" s="158"/>
      <c r="T36" s="175"/>
      <c r="U36" s="175"/>
      <c r="V36" s="175"/>
      <c r="W36" s="176">
        <v>43346</v>
      </c>
      <c r="X36" s="176" t="s">
        <v>103</v>
      </c>
      <c r="Y36" s="175" t="s">
        <v>221</v>
      </c>
      <c r="Z36" s="177">
        <f>Обшая56[Стоимость доставки]</f>
        <v>0</v>
      </c>
      <c r="AA36" s="177"/>
      <c r="AB36" s="178">
        <f>Обшая56[Итого реализация]</f>
        <v>47520</v>
      </c>
      <c r="AC36" s="178">
        <f t="shared" si="0"/>
        <v>0</v>
      </c>
      <c r="AD36" s="178">
        <f>Обшая56[[#This Row],[Итого реализ-я]]-Обшая56[[#This Row],[Стоимость доставки2]]-Обшая56[[#This Row],[Переменные расходы]]-Обшая56[[#This Row],[Закуп]]</f>
        <v>47520</v>
      </c>
      <c r="AE36" s="178">
        <f>Обшая56[[#This Row],[Итого маржа]]/(Обшая56[[#This Row],[Сумма реал-и ТМЗ ( за вычетом доставки )]]/100)</f>
        <v>100</v>
      </c>
      <c r="AF36" s="171">
        <f t="shared" si="1"/>
        <v>7128</v>
      </c>
      <c r="AG36" s="22">
        <v>26</v>
      </c>
      <c r="AH36" s="28">
        <f>Обшая56[[#This Row],[З/п (%)]]+Обшая56[[#This Row],[Бонус]]</f>
        <v>7154</v>
      </c>
      <c r="AI36" s="180">
        <f>Обшая56[[#This Row],[Итого маржа]]-Обшая56[[#This Row],[З/п (%)]]</f>
        <v>40392</v>
      </c>
      <c r="AJ36" s="181"/>
    </row>
    <row r="37" spans="1:36" ht="30" x14ac:dyDescent="0.25">
      <c r="A37" s="62" t="s">
        <v>125</v>
      </c>
      <c r="B37" s="29">
        <v>43345</v>
      </c>
      <c r="C37" s="63">
        <v>1978</v>
      </c>
      <c r="D37" s="64" t="s">
        <v>136</v>
      </c>
      <c r="E37" s="65" t="s">
        <v>153</v>
      </c>
      <c r="F37" s="25">
        <v>15</v>
      </c>
      <c r="G37" s="25" t="s">
        <v>285</v>
      </c>
      <c r="H37" s="24" t="s">
        <v>284</v>
      </c>
      <c r="I37" s="41">
        <v>136927.5</v>
      </c>
      <c r="J37" s="41">
        <v>1000</v>
      </c>
      <c r="K37" s="34">
        <f>Обшая56[[#This Row],[Итого реализация]]-Обшая56[[#This Row],[Стоимость доставки]]</f>
        <v>135927.5</v>
      </c>
      <c r="L37" s="66">
        <v>136927.5</v>
      </c>
      <c r="M37" s="141">
        <v>43345</v>
      </c>
      <c r="N37" s="26"/>
      <c r="O37" s="150"/>
      <c r="P37" s="66"/>
      <c r="Q37" s="66"/>
      <c r="R37" s="26">
        <f>Обшая56[Итого реализация]-Обшая56[Наличные]-Обшая56[Терминал]-Обшая56[Безнал]</f>
        <v>0</v>
      </c>
      <c r="S37" s="67">
        <v>104326.81</v>
      </c>
      <c r="T37" s="68" t="s">
        <v>286</v>
      </c>
      <c r="U37" s="68" t="s">
        <v>202</v>
      </c>
      <c r="V37" s="68"/>
      <c r="W37" s="27">
        <v>43348</v>
      </c>
      <c r="X37" s="27" t="s">
        <v>103</v>
      </c>
      <c r="Y37" s="30" t="s">
        <v>283</v>
      </c>
      <c r="Z37" s="23">
        <f>Обшая56[Стоимость доставки]</f>
        <v>1000</v>
      </c>
      <c r="AA37" s="23"/>
      <c r="AB37" s="21">
        <f>Обшая56[Итого реализация]</f>
        <v>136927.5</v>
      </c>
      <c r="AC37" s="21">
        <f t="shared" si="0"/>
        <v>104326.81</v>
      </c>
      <c r="AD37" s="21">
        <f>Обшая56[[#This Row],[Итого реализ-я]]-Обшая56[[#This Row],[Стоимость доставки2]]-Обшая56[[#This Row],[Переменные расходы]]-Обшая56[[#This Row],[Закуп]]</f>
        <v>31600.690000000002</v>
      </c>
      <c r="AE37" s="21">
        <f>Обшая56[[#This Row],[Итого маржа]]/(Обшая56[[#This Row],[Сумма реал-и ТМЗ ( за вычетом доставки )]]/100)</f>
        <v>23.248194809733128</v>
      </c>
      <c r="AF37" s="36">
        <f t="shared" si="1"/>
        <v>4740.1035000000002</v>
      </c>
      <c r="AG37" s="22">
        <v>27</v>
      </c>
      <c r="AH37" s="28">
        <f>Обшая56[[#This Row],[З/п (%)]]+Обшая56[[#This Row],[Бонус]]</f>
        <v>4767.1035000000002</v>
      </c>
      <c r="AI37" s="35">
        <f>Обшая56[[#This Row],[Итого маржа]]-Обшая56[[#This Row],[З/п (%)]]</f>
        <v>26860.586500000001</v>
      </c>
      <c r="AJ37" s="38"/>
    </row>
    <row r="38" spans="1:36" ht="30" x14ac:dyDescent="0.25">
      <c r="A38" s="62" t="s">
        <v>125</v>
      </c>
      <c r="B38" s="29">
        <v>43345</v>
      </c>
      <c r="C38" s="63">
        <v>1979</v>
      </c>
      <c r="D38" s="64" t="s">
        <v>135</v>
      </c>
      <c r="E38" s="65" t="s">
        <v>151</v>
      </c>
      <c r="F38" s="25">
        <v>15</v>
      </c>
      <c r="G38" s="25">
        <v>1.92</v>
      </c>
      <c r="H38" s="24" t="s">
        <v>287</v>
      </c>
      <c r="I38" s="41">
        <v>2574.7199999999998</v>
      </c>
      <c r="J38" s="41"/>
      <c r="K38" s="34">
        <f>Обшая56[[#This Row],[Итого реализация]]-Обшая56[[#This Row],[Стоимость доставки]]</f>
        <v>2574.7199999999998</v>
      </c>
      <c r="L38" s="66">
        <v>1574.72</v>
      </c>
      <c r="M38" s="141">
        <v>43345</v>
      </c>
      <c r="N38" s="26"/>
      <c r="O38" s="150"/>
      <c r="P38" s="66"/>
      <c r="Q38" s="66"/>
      <c r="R38" s="26">
        <f>Обшая56[Итого реализация]-Обшая56[Наличные]-Обшая56[Терминал]-Обшая56[Безнал]</f>
        <v>999.99999999999977</v>
      </c>
      <c r="S38" s="67">
        <v>2009.6</v>
      </c>
      <c r="T38" s="68" t="s">
        <v>288</v>
      </c>
      <c r="U38" s="68" t="s">
        <v>217</v>
      </c>
      <c r="V38" s="68"/>
      <c r="W38" s="27">
        <v>43357</v>
      </c>
      <c r="X38" s="27" t="s">
        <v>103</v>
      </c>
      <c r="Y38" s="30" t="s">
        <v>221</v>
      </c>
      <c r="Z38" s="23">
        <f>Обшая56[Стоимость доставки]</f>
        <v>0</v>
      </c>
      <c r="AA38" s="23"/>
      <c r="AB38" s="21">
        <f>Обшая56[Итого реализация]</f>
        <v>2574.7199999999998</v>
      </c>
      <c r="AC38" s="21">
        <f t="shared" si="0"/>
        <v>2009.6</v>
      </c>
      <c r="AD38" s="21">
        <f>Обшая56[[#This Row],[Итого реализ-я]]-Обшая56[[#This Row],[Стоимость доставки2]]-Обшая56[[#This Row],[Переменные расходы]]-Обшая56[[#This Row],[Закуп]]</f>
        <v>565.11999999999989</v>
      </c>
      <c r="AE38" s="21">
        <f>Обшая56[[#This Row],[Итого маржа]]/(Обшая56[[#This Row],[Сумма реал-и ТМЗ ( за вычетом доставки )]]/100)</f>
        <v>21.948794432015905</v>
      </c>
      <c r="AF38" s="36">
        <f t="shared" si="1"/>
        <v>84.767999999999986</v>
      </c>
      <c r="AG38" s="22">
        <v>28</v>
      </c>
      <c r="AH38" s="28">
        <f>Обшая56[[#This Row],[З/п (%)]]+Обшая56[[#This Row],[Бонус]]</f>
        <v>112.76799999999999</v>
      </c>
      <c r="AI38" s="35">
        <f>Обшая56[[#This Row],[Итого маржа]]-Обшая56[[#This Row],[З/п (%)]]</f>
        <v>480.35199999999992</v>
      </c>
      <c r="AJ38" s="38"/>
    </row>
    <row r="39" spans="1:36" x14ac:dyDescent="0.25">
      <c r="A39" s="62" t="s">
        <v>125</v>
      </c>
      <c r="B39" s="29">
        <v>43346</v>
      </c>
      <c r="C39" s="63">
        <v>1980</v>
      </c>
      <c r="D39" s="64" t="s">
        <v>126</v>
      </c>
      <c r="E39" s="65" t="s">
        <v>145</v>
      </c>
      <c r="F39" s="25">
        <v>15</v>
      </c>
      <c r="G39" s="25">
        <v>3.8239999999999998</v>
      </c>
      <c r="H39" s="24" t="s">
        <v>289</v>
      </c>
      <c r="I39" s="41">
        <v>9260</v>
      </c>
      <c r="J39" s="41"/>
      <c r="K39" s="34">
        <f>Обшая56[[#This Row],[Итого реализация]]-Обшая56[[#This Row],[Стоимость доставки]]</f>
        <v>9260</v>
      </c>
      <c r="L39" s="66">
        <v>5000</v>
      </c>
      <c r="M39" s="141">
        <v>43346</v>
      </c>
      <c r="N39" s="26">
        <v>4260</v>
      </c>
      <c r="O39" s="150">
        <v>43351</v>
      </c>
      <c r="P39" s="66"/>
      <c r="Q39" s="66"/>
      <c r="R39" s="26">
        <f>Обшая56[Итого реализация]-Обшая56[Наличные]-Обшая56[Терминал]-Обшая56[Безнал]</f>
        <v>0</v>
      </c>
      <c r="S39" s="67">
        <v>8221.6</v>
      </c>
      <c r="T39" s="68" t="s">
        <v>290</v>
      </c>
      <c r="U39" s="68" t="s">
        <v>207</v>
      </c>
      <c r="V39" s="68"/>
      <c r="W39" s="27">
        <v>43348</v>
      </c>
      <c r="X39" s="27" t="s">
        <v>103</v>
      </c>
      <c r="Y39" s="30" t="s">
        <v>221</v>
      </c>
      <c r="Z39" s="23">
        <f>Обшая56[Стоимость доставки]</f>
        <v>0</v>
      </c>
      <c r="AA39" s="23"/>
      <c r="AB39" s="21">
        <f>Обшая56[Итого реализация]</f>
        <v>9260</v>
      </c>
      <c r="AC39" s="21">
        <f t="shared" si="0"/>
        <v>8221.6</v>
      </c>
      <c r="AD39" s="21">
        <f>Обшая56[[#This Row],[Итого реализ-я]]-Обшая56[[#This Row],[Стоимость доставки2]]-Обшая56[[#This Row],[Переменные расходы]]-Обшая56[[#This Row],[Закуп]]</f>
        <v>1038.3999999999996</v>
      </c>
      <c r="AE39" s="21">
        <f>Обшая56[[#This Row],[Итого маржа]]/(Обшая56[[#This Row],[Сумма реал-и ТМЗ ( за вычетом доставки )]]/100)</f>
        <v>11.213822894168464</v>
      </c>
      <c r="AF39" s="36">
        <f t="shared" si="1"/>
        <v>155.75999999999993</v>
      </c>
      <c r="AG39" s="22">
        <v>29</v>
      </c>
      <c r="AH39" s="28">
        <f>Обшая56[[#This Row],[З/п (%)]]+Обшая56[[#This Row],[Бонус]]</f>
        <v>184.75999999999993</v>
      </c>
      <c r="AI39" s="35">
        <f>Обшая56[[#This Row],[Итого маржа]]-Обшая56[[#This Row],[З/п (%)]]</f>
        <v>882.63999999999965</v>
      </c>
      <c r="AJ39" s="38"/>
    </row>
    <row r="40" spans="1:36" ht="30" x14ac:dyDescent="0.25">
      <c r="A40" s="62" t="s">
        <v>125</v>
      </c>
      <c r="B40" s="29">
        <v>43346</v>
      </c>
      <c r="C40" s="63">
        <v>1981</v>
      </c>
      <c r="D40" s="64" t="s">
        <v>140</v>
      </c>
      <c r="E40" s="65" t="s">
        <v>154</v>
      </c>
      <c r="F40" s="25">
        <v>15</v>
      </c>
      <c r="G40" s="25" t="s">
        <v>292</v>
      </c>
      <c r="H40" s="24" t="s">
        <v>291</v>
      </c>
      <c r="I40" s="41">
        <v>32056</v>
      </c>
      <c r="J40" s="41">
        <v>1000</v>
      </c>
      <c r="K40" s="34">
        <f>Обшая56[[#This Row],[Итого реализация]]-Обшая56[[#This Row],[Стоимость доставки]]</f>
        <v>31056</v>
      </c>
      <c r="L40" s="66"/>
      <c r="M40" s="141"/>
      <c r="N40" s="26"/>
      <c r="O40" s="150"/>
      <c r="P40" s="66">
        <v>32056</v>
      </c>
      <c r="Q40" s="141">
        <v>43346</v>
      </c>
      <c r="R40" s="26">
        <f>Обшая56[Итого реализация]-Обшая56[Наличные]-Обшая56[Терминал]-Обшая56[Безнал]</f>
        <v>0</v>
      </c>
      <c r="S40" s="67">
        <v>23366.09</v>
      </c>
      <c r="T40" s="68" t="s">
        <v>293</v>
      </c>
      <c r="U40" s="68" t="s">
        <v>202</v>
      </c>
      <c r="V40" s="68"/>
      <c r="W40" s="27">
        <v>43350</v>
      </c>
      <c r="X40" s="27" t="s">
        <v>103</v>
      </c>
      <c r="Y40" s="30" t="s">
        <v>283</v>
      </c>
      <c r="Z40" s="23">
        <f>Обшая56[Стоимость доставки]</f>
        <v>1000</v>
      </c>
      <c r="AA40" s="23"/>
      <c r="AB40" s="21">
        <f>Обшая56[Итого реализация]</f>
        <v>32056</v>
      </c>
      <c r="AC40" s="21">
        <f t="shared" si="0"/>
        <v>23366.09</v>
      </c>
      <c r="AD40" s="21">
        <f>Обшая56[[#This Row],[Итого реализ-я]]-Обшая56[[#This Row],[Стоимость доставки2]]-Обшая56[[#This Row],[Переменные расходы]]-Обшая56[[#This Row],[Закуп]]</f>
        <v>7689.91</v>
      </c>
      <c r="AE40" s="21">
        <f>Обшая56[[#This Row],[Итого маржа]]/(Обшая56[[#This Row],[Сумма реал-и ТМЗ ( за вычетом доставки )]]/100)</f>
        <v>24.761430963420917</v>
      </c>
      <c r="AF40" s="36">
        <f t="shared" si="1"/>
        <v>1153.4865</v>
      </c>
      <c r="AG40" s="22">
        <v>30</v>
      </c>
      <c r="AH40" s="28">
        <f>Обшая56[[#This Row],[З/п (%)]]+Обшая56[[#This Row],[Бонус]]</f>
        <v>1183.4865</v>
      </c>
      <c r="AI40" s="35">
        <f>Обшая56[[#This Row],[Итого маржа]]-Обшая56[[#This Row],[З/п (%)]]</f>
        <v>6536.4234999999999</v>
      </c>
      <c r="AJ40" s="38"/>
    </row>
    <row r="41" spans="1:36" ht="30" x14ac:dyDescent="0.25">
      <c r="A41" s="62" t="s">
        <v>125</v>
      </c>
      <c r="B41" s="29">
        <v>43346</v>
      </c>
      <c r="C41" s="63">
        <v>1982</v>
      </c>
      <c r="D41" s="64" t="s">
        <v>140</v>
      </c>
      <c r="E41" s="65" t="s">
        <v>154</v>
      </c>
      <c r="F41" s="25">
        <v>15</v>
      </c>
      <c r="G41" s="25" t="s">
        <v>295</v>
      </c>
      <c r="H41" s="24" t="s">
        <v>294</v>
      </c>
      <c r="I41" s="41">
        <v>5792.8</v>
      </c>
      <c r="J41" s="41"/>
      <c r="K41" s="34">
        <f>Обшая56[[#This Row],[Итого реализация]]-Обшая56[[#This Row],[Стоимость доставки]]</f>
        <v>5792.8</v>
      </c>
      <c r="L41" s="66"/>
      <c r="M41" s="141"/>
      <c r="N41" s="26">
        <v>5792.8</v>
      </c>
      <c r="O41" s="150">
        <v>43346</v>
      </c>
      <c r="P41" s="66"/>
      <c r="Q41" s="66"/>
      <c r="R41" s="26">
        <f>Обшая56[Итого реализация]-Обшая56[Наличные]-Обшая56[Терминал]-Обшая56[Безнал]</f>
        <v>0</v>
      </c>
      <c r="S41" s="67">
        <v>4580.88</v>
      </c>
      <c r="T41" s="68" t="s">
        <v>296</v>
      </c>
      <c r="U41" s="68" t="s">
        <v>194</v>
      </c>
      <c r="V41" s="68"/>
      <c r="W41" s="27">
        <v>43348</v>
      </c>
      <c r="X41" s="27" t="s">
        <v>103</v>
      </c>
      <c r="Y41" s="30" t="s">
        <v>221</v>
      </c>
      <c r="Z41" s="23">
        <f>Обшая56[Стоимость доставки]</f>
        <v>0</v>
      </c>
      <c r="AA41" s="23"/>
      <c r="AB41" s="21">
        <f>Обшая56[Итого реализация]</f>
        <v>5792.8</v>
      </c>
      <c r="AC41" s="21">
        <f t="shared" si="0"/>
        <v>4580.88</v>
      </c>
      <c r="AD41" s="21">
        <f>Обшая56[[#This Row],[Итого реализ-я]]-Обшая56[[#This Row],[Стоимость доставки2]]-Обшая56[[#This Row],[Переменные расходы]]-Обшая56[[#This Row],[Закуп]]</f>
        <v>1211.92</v>
      </c>
      <c r="AE41" s="21">
        <f>Обшая56[[#This Row],[Итого маржа]]/(Обшая56[[#This Row],[Сумма реал-и ТМЗ ( за вычетом доставки )]]/100)</f>
        <v>20.921143488468442</v>
      </c>
      <c r="AF41" s="36">
        <f t="shared" si="1"/>
        <v>181.78800000000004</v>
      </c>
      <c r="AG41" s="22">
        <v>31</v>
      </c>
      <c r="AH41" s="28">
        <f>Обшая56[[#This Row],[З/п (%)]]+Обшая56[[#This Row],[Бонус]]</f>
        <v>212.78800000000004</v>
      </c>
      <c r="AI41" s="35">
        <f>Обшая56[[#This Row],[Итого маржа]]-Обшая56[[#This Row],[З/п (%)]]</f>
        <v>1030.1320000000001</v>
      </c>
      <c r="AJ41" s="38"/>
    </row>
    <row r="42" spans="1:36" ht="30" x14ac:dyDescent="0.25">
      <c r="A42" s="62" t="s">
        <v>125</v>
      </c>
      <c r="B42" s="29">
        <v>43346</v>
      </c>
      <c r="C42" s="63">
        <v>1983</v>
      </c>
      <c r="D42" s="64" t="s">
        <v>140</v>
      </c>
      <c r="E42" s="65" t="s">
        <v>154</v>
      </c>
      <c r="F42" s="25">
        <v>15</v>
      </c>
      <c r="G42" s="25" t="s">
        <v>298</v>
      </c>
      <c r="H42" s="24" t="s">
        <v>297</v>
      </c>
      <c r="I42" s="41">
        <v>19772</v>
      </c>
      <c r="J42" s="41">
        <v>800</v>
      </c>
      <c r="K42" s="34">
        <f>Обшая56[[#This Row],[Итого реализация]]-Обшая56[[#This Row],[Стоимость доставки]]</f>
        <v>18972</v>
      </c>
      <c r="L42" s="66">
        <v>19772</v>
      </c>
      <c r="M42" s="141">
        <v>43346</v>
      </c>
      <c r="N42" s="26"/>
      <c r="O42" s="150"/>
      <c r="P42" s="66"/>
      <c r="Q42" s="66"/>
      <c r="R42" s="26">
        <f>Обшая56[Итого реализация]-Обшая56[Наличные]-Обшая56[Терминал]-Обшая56[Безнал]</f>
        <v>0</v>
      </c>
      <c r="S42" s="67">
        <v>13895.5</v>
      </c>
      <c r="T42" s="68" t="s">
        <v>299</v>
      </c>
      <c r="U42" s="68" t="s">
        <v>202</v>
      </c>
      <c r="V42" s="68"/>
      <c r="W42" s="27">
        <v>43350</v>
      </c>
      <c r="X42" s="27" t="s">
        <v>103</v>
      </c>
      <c r="Y42" s="30" t="s">
        <v>283</v>
      </c>
      <c r="Z42" s="23">
        <f>Обшая56[Стоимость доставки]</f>
        <v>800</v>
      </c>
      <c r="AA42" s="23"/>
      <c r="AB42" s="21">
        <f>Обшая56[Итого реализация]</f>
        <v>19772</v>
      </c>
      <c r="AC42" s="21">
        <f t="shared" si="0"/>
        <v>13895.5</v>
      </c>
      <c r="AD42" s="21">
        <f>Обшая56[[#This Row],[Итого реализ-я]]-Обшая56[[#This Row],[Стоимость доставки2]]-Обшая56[[#This Row],[Переменные расходы]]-Обшая56[[#This Row],[Закуп]]</f>
        <v>5076.5</v>
      </c>
      <c r="AE42" s="21">
        <f>Обшая56[[#This Row],[Итого маржа]]/(Обшая56[[#This Row],[Сумма реал-и ТМЗ ( за вычетом доставки )]]/100)</f>
        <v>26.757853679106052</v>
      </c>
      <c r="AF42" s="36">
        <f t="shared" si="1"/>
        <v>761.47500000000002</v>
      </c>
      <c r="AG42" s="22">
        <v>32</v>
      </c>
      <c r="AH42" s="28">
        <f>Обшая56[[#This Row],[З/п (%)]]+Обшая56[[#This Row],[Бонус]]</f>
        <v>793.47500000000002</v>
      </c>
      <c r="AI42" s="35">
        <f>Обшая56[[#This Row],[Итого маржа]]-Обшая56[[#This Row],[З/п (%)]]</f>
        <v>4315.0249999999996</v>
      </c>
      <c r="AJ42" s="38"/>
    </row>
    <row r="43" spans="1:36" x14ac:dyDescent="0.25">
      <c r="A43" s="62" t="s">
        <v>125</v>
      </c>
      <c r="B43" s="29">
        <v>43346</v>
      </c>
      <c r="C43" s="63">
        <v>1984</v>
      </c>
      <c r="D43" s="64" t="s">
        <v>134</v>
      </c>
      <c r="E43" s="65" t="s">
        <v>156</v>
      </c>
      <c r="F43" s="25">
        <v>15</v>
      </c>
      <c r="G43" s="25">
        <v>3.96</v>
      </c>
      <c r="H43" s="24" t="s">
        <v>795</v>
      </c>
      <c r="I43" s="41">
        <v>4039.2</v>
      </c>
      <c r="J43" s="41"/>
      <c r="K43" s="34">
        <f>Обшая56[[#This Row],[Итого реализация]]-Обшая56[[#This Row],[Стоимость доставки]]</f>
        <v>4039.2</v>
      </c>
      <c r="L43" s="66">
        <v>3000</v>
      </c>
      <c r="M43" s="141">
        <v>43346</v>
      </c>
      <c r="N43" s="26">
        <v>1039.2</v>
      </c>
      <c r="O43" s="150"/>
      <c r="P43" s="66"/>
      <c r="Q43" s="66"/>
      <c r="R43" s="26">
        <f>Обшая56[Итого реализация]-Обшая56[Наличные]-Обшая56[Терминал]-Обшая56[Безнал]</f>
        <v>-2.2737367544323206E-13</v>
      </c>
      <c r="S43" s="67">
        <v>3484.8</v>
      </c>
      <c r="T43" s="68" t="s">
        <v>301</v>
      </c>
      <c r="U43" s="68" t="s">
        <v>211</v>
      </c>
      <c r="V43" s="68"/>
      <c r="W43" s="27">
        <v>43373</v>
      </c>
      <c r="X43" s="27" t="s">
        <v>103</v>
      </c>
      <c r="Y43" s="30" t="s">
        <v>221</v>
      </c>
      <c r="Z43" s="23">
        <f>Обшая56[Стоимость доставки]</f>
        <v>0</v>
      </c>
      <c r="AA43" s="23"/>
      <c r="AB43" s="21">
        <f>Обшая56[Итого реализация]</f>
        <v>4039.2</v>
      </c>
      <c r="AC43" s="21">
        <f t="shared" si="0"/>
        <v>3484.8</v>
      </c>
      <c r="AD43" s="21">
        <f>Обшая56[[#This Row],[Итого реализ-я]]-Обшая56[[#This Row],[Стоимость доставки2]]-Обшая56[[#This Row],[Переменные расходы]]-Обшая56[[#This Row],[Закуп]]</f>
        <v>554.39999999999964</v>
      </c>
      <c r="AE43" s="21">
        <f>Обшая56[[#This Row],[Итого маржа]]/(Обшая56[[#This Row],[Сумма реал-и ТМЗ ( за вычетом доставки )]]/100)</f>
        <v>13.725490196078423</v>
      </c>
      <c r="AF43" s="36">
        <f t="shared" si="1"/>
        <v>83.15999999999994</v>
      </c>
      <c r="AG43" s="22">
        <v>33</v>
      </c>
      <c r="AH43" s="28">
        <f>Обшая56[[#This Row],[З/п (%)]]+Обшая56[[#This Row],[Бонус]]</f>
        <v>116.15999999999994</v>
      </c>
      <c r="AI43" s="35">
        <f>Обшая56[[#This Row],[Итого маржа]]-Обшая56[[#This Row],[З/п (%)]]</f>
        <v>471.23999999999967</v>
      </c>
      <c r="AJ43" s="38"/>
    </row>
    <row r="44" spans="1:36" x14ac:dyDescent="0.25">
      <c r="A44" s="62" t="s">
        <v>125</v>
      </c>
      <c r="B44" s="29">
        <v>43346</v>
      </c>
      <c r="C44" s="63">
        <v>1986</v>
      </c>
      <c r="D44" s="64" t="s">
        <v>133</v>
      </c>
      <c r="E44" s="65" t="s">
        <v>152</v>
      </c>
      <c r="F44" s="25">
        <v>15</v>
      </c>
      <c r="G44" s="25">
        <v>6.72</v>
      </c>
      <c r="H44" s="24" t="s">
        <v>302</v>
      </c>
      <c r="I44" s="41">
        <v>10820</v>
      </c>
      <c r="J44" s="41"/>
      <c r="K44" s="34">
        <f>Обшая56[[#This Row],[Итого реализация]]-Обшая56[[#This Row],[Стоимость доставки]]</f>
        <v>10820</v>
      </c>
      <c r="L44" s="66">
        <v>10820</v>
      </c>
      <c r="M44" s="141">
        <v>43346</v>
      </c>
      <c r="N44" s="26"/>
      <c r="O44" s="150"/>
      <c r="P44" s="66"/>
      <c r="Q44" s="66"/>
      <c r="R44" s="26">
        <f>Обшая56[Итого реализация]-Обшая56[Наличные]-Обшая56[Терминал]-Обшая56[Безнал]</f>
        <v>0</v>
      </c>
      <c r="S44" s="67">
        <v>8998.08</v>
      </c>
      <c r="T44" s="68" t="s">
        <v>299</v>
      </c>
      <c r="U44" s="68" t="s">
        <v>171</v>
      </c>
      <c r="V44" s="68"/>
      <c r="W44" s="27">
        <v>43347</v>
      </c>
      <c r="X44" s="27" t="s">
        <v>103</v>
      </c>
      <c r="Y44" s="30" t="s">
        <v>221</v>
      </c>
      <c r="Z44" s="23">
        <f>Обшая56[Стоимость доставки]</f>
        <v>0</v>
      </c>
      <c r="AA44" s="23"/>
      <c r="AB44" s="21">
        <f>Обшая56[Итого реализация]</f>
        <v>10820</v>
      </c>
      <c r="AC44" s="21">
        <f t="shared" si="0"/>
        <v>8998.08</v>
      </c>
      <c r="AD44" s="21">
        <f>Обшая56[[#This Row],[Итого реализ-я]]-Обшая56[[#This Row],[Стоимость доставки2]]-Обшая56[[#This Row],[Переменные расходы]]-Обшая56[[#This Row],[Закуп]]</f>
        <v>1821.92</v>
      </c>
      <c r="AE44" s="21">
        <f>Обшая56[[#This Row],[Итого маржа]]/(Обшая56[[#This Row],[Сумма реал-и ТМЗ ( за вычетом доставки )]]/100)</f>
        <v>16.83844731977819</v>
      </c>
      <c r="AF44" s="36">
        <f t="shared" si="1"/>
        <v>273.28800000000001</v>
      </c>
      <c r="AG44" s="22">
        <v>34</v>
      </c>
      <c r="AH44" s="28">
        <f>Обшая56[[#This Row],[З/п (%)]]+Обшая56[[#This Row],[Бонус]]</f>
        <v>307.28800000000001</v>
      </c>
      <c r="AI44" s="35">
        <f>Обшая56[[#This Row],[Итого маржа]]-Обшая56[[#This Row],[З/п (%)]]</f>
        <v>1548.6320000000001</v>
      </c>
      <c r="AJ44" s="38"/>
    </row>
    <row r="45" spans="1:36" x14ac:dyDescent="0.25">
      <c r="A45" s="62" t="s">
        <v>125</v>
      </c>
      <c r="B45" s="29">
        <v>43346</v>
      </c>
      <c r="C45" s="63">
        <v>1987</v>
      </c>
      <c r="D45" s="64" t="s">
        <v>126</v>
      </c>
      <c r="E45" s="65" t="s">
        <v>127</v>
      </c>
      <c r="F45" s="25">
        <v>15</v>
      </c>
      <c r="G45" s="25">
        <v>2</v>
      </c>
      <c r="H45" s="24" t="s">
        <v>303</v>
      </c>
      <c r="I45" s="41">
        <v>400</v>
      </c>
      <c r="J45" s="41"/>
      <c r="K45" s="34">
        <f>Обшая56[[#This Row],[Итого реализация]]-Обшая56[[#This Row],[Стоимость доставки]]</f>
        <v>400</v>
      </c>
      <c r="L45" s="66"/>
      <c r="M45" s="141"/>
      <c r="N45" s="26">
        <v>400</v>
      </c>
      <c r="O45" s="150">
        <v>43356</v>
      </c>
      <c r="P45" s="66"/>
      <c r="Q45" s="66"/>
      <c r="R45" s="26">
        <f>Обшая56[Итого реализация]-Обшая56[Наличные]-Обшая56[Терминал]-Обшая56[Безнал]</f>
        <v>0</v>
      </c>
      <c r="S45" s="67">
        <v>89</v>
      </c>
      <c r="T45" s="68" t="s">
        <v>304</v>
      </c>
      <c r="U45" s="68" t="s">
        <v>190</v>
      </c>
      <c r="V45" s="68"/>
      <c r="W45" s="27">
        <v>43352</v>
      </c>
      <c r="X45" s="27" t="s">
        <v>103</v>
      </c>
      <c r="Y45" s="30" t="s">
        <v>221</v>
      </c>
      <c r="Z45" s="23">
        <f>Обшая56[Стоимость доставки]</f>
        <v>0</v>
      </c>
      <c r="AA45" s="23"/>
      <c r="AB45" s="21">
        <f>Обшая56[Итого реализация]</f>
        <v>400</v>
      </c>
      <c r="AC45" s="21">
        <f t="shared" si="0"/>
        <v>89</v>
      </c>
      <c r="AD45" s="21">
        <f>Обшая56[[#This Row],[Итого реализ-я]]-Обшая56[[#This Row],[Стоимость доставки2]]-Обшая56[[#This Row],[Переменные расходы]]-Обшая56[[#This Row],[Закуп]]</f>
        <v>311</v>
      </c>
      <c r="AE45" s="21">
        <f>Обшая56[[#This Row],[Итого маржа]]/(Обшая56[[#This Row],[Сумма реал-и ТМЗ ( за вычетом доставки )]]/100)</f>
        <v>77.75</v>
      </c>
      <c r="AF45" s="36">
        <f t="shared" si="1"/>
        <v>46.65</v>
      </c>
      <c r="AG45" s="22">
        <v>35</v>
      </c>
      <c r="AH45" s="28">
        <f>Обшая56[[#This Row],[З/п (%)]]+Обшая56[[#This Row],[Бонус]]</f>
        <v>81.650000000000006</v>
      </c>
      <c r="AI45" s="35">
        <f>Обшая56[[#This Row],[Итого маржа]]-Обшая56[[#This Row],[З/п (%)]]</f>
        <v>264.35000000000002</v>
      </c>
      <c r="AJ45" s="38"/>
    </row>
    <row r="46" spans="1:36" ht="30" x14ac:dyDescent="0.25">
      <c r="A46" s="62" t="s">
        <v>125</v>
      </c>
      <c r="B46" s="29">
        <v>43346</v>
      </c>
      <c r="C46" s="63">
        <v>1989</v>
      </c>
      <c r="D46" s="64" t="s">
        <v>126</v>
      </c>
      <c r="E46" s="65" t="s">
        <v>127</v>
      </c>
      <c r="F46" s="25">
        <v>15</v>
      </c>
      <c r="G46" s="25" t="s">
        <v>306</v>
      </c>
      <c r="H46" s="24" t="s">
        <v>305</v>
      </c>
      <c r="I46" s="41">
        <v>73340</v>
      </c>
      <c r="J46" s="41"/>
      <c r="K46" s="34">
        <f>Обшая56[[#This Row],[Итого реализация]]-Обшая56[[#This Row],[Стоимость доставки]]</f>
        <v>73340</v>
      </c>
      <c r="L46" s="66"/>
      <c r="M46" s="141"/>
      <c r="N46" s="26">
        <v>73340</v>
      </c>
      <c r="O46" s="150" t="s">
        <v>779</v>
      </c>
      <c r="P46" s="66"/>
      <c r="Q46" s="66"/>
      <c r="R46" s="26">
        <f>Обшая56[Итого реализация]-Обшая56[Наличные]-Обшая56[Терминал]-Обшая56[Безнал]</f>
        <v>0</v>
      </c>
      <c r="S46" s="67">
        <v>60691.12</v>
      </c>
      <c r="T46" s="68" t="s">
        <v>307</v>
      </c>
      <c r="U46" s="68" t="s">
        <v>202</v>
      </c>
      <c r="V46" s="68"/>
      <c r="W46" s="27">
        <v>43350</v>
      </c>
      <c r="X46" s="27" t="s">
        <v>103</v>
      </c>
      <c r="Y46" s="30" t="s">
        <v>221</v>
      </c>
      <c r="Z46" s="23">
        <f>Обшая56[Стоимость доставки]</f>
        <v>0</v>
      </c>
      <c r="AA46" s="23"/>
      <c r="AB46" s="21">
        <f>Обшая56[Итого реализация]</f>
        <v>73340</v>
      </c>
      <c r="AC46" s="21">
        <f t="shared" si="0"/>
        <v>60691.12</v>
      </c>
      <c r="AD46" s="21">
        <f>Обшая56[[#This Row],[Итого реализ-я]]-Обшая56[[#This Row],[Стоимость доставки2]]-Обшая56[[#This Row],[Переменные расходы]]-Обшая56[[#This Row],[Закуп]]</f>
        <v>12648.879999999997</v>
      </c>
      <c r="AE46" s="21">
        <f>Обшая56[[#This Row],[Итого маржа]]/(Обшая56[[#This Row],[Сумма реал-и ТМЗ ( за вычетом доставки )]]/100)</f>
        <v>17.246904826833923</v>
      </c>
      <c r="AF46" s="36">
        <f t="shared" si="1"/>
        <v>1897.3319999999994</v>
      </c>
      <c r="AG46" s="22">
        <v>36</v>
      </c>
      <c r="AH46" s="28">
        <f>Обшая56[[#This Row],[З/п (%)]]+Обшая56[[#This Row],[Бонус]]</f>
        <v>1933.3319999999994</v>
      </c>
      <c r="AI46" s="35">
        <f>Обшая56[[#This Row],[Итого маржа]]-Обшая56[[#This Row],[З/п (%)]]</f>
        <v>10751.547999999999</v>
      </c>
      <c r="AJ46" s="38"/>
    </row>
    <row r="47" spans="1:36" ht="45" x14ac:dyDescent="0.25">
      <c r="A47" s="62" t="s">
        <v>125</v>
      </c>
      <c r="B47" s="29">
        <v>43346</v>
      </c>
      <c r="C47" s="63">
        <v>1989</v>
      </c>
      <c r="D47" s="64" t="s">
        <v>126</v>
      </c>
      <c r="E47" s="65" t="s">
        <v>127</v>
      </c>
      <c r="F47" s="25">
        <v>15</v>
      </c>
      <c r="G47" s="25" t="s">
        <v>309</v>
      </c>
      <c r="H47" s="24" t="s">
        <v>308</v>
      </c>
      <c r="I47" s="41">
        <v>58909.75</v>
      </c>
      <c r="J47" s="41"/>
      <c r="K47" s="34">
        <f>Обшая56[[#This Row],[Итого реализация]]-Обшая56[[#This Row],[Стоимость доставки]]</f>
        <v>58909.75</v>
      </c>
      <c r="L47" s="66"/>
      <c r="M47" s="141"/>
      <c r="N47" s="26">
        <v>58909.75</v>
      </c>
      <c r="O47" s="150">
        <v>43353</v>
      </c>
      <c r="P47" s="66"/>
      <c r="Q47" s="66"/>
      <c r="R47" s="26">
        <f>Обшая56[Итого реализация]-Обшая56[Наличные]-Обшая56[Терминал]-Обшая56[Безнал]</f>
        <v>0</v>
      </c>
      <c r="S47" s="67">
        <v>41433.699999999997</v>
      </c>
      <c r="T47" s="68" t="s">
        <v>310</v>
      </c>
      <c r="U47" s="68" t="s">
        <v>190</v>
      </c>
      <c r="V47" s="68"/>
      <c r="W47" s="27">
        <v>43350</v>
      </c>
      <c r="X47" s="27" t="s">
        <v>103</v>
      </c>
      <c r="Y47" s="30" t="s">
        <v>221</v>
      </c>
      <c r="Z47" s="23">
        <f>Обшая56[Стоимость доставки]</f>
        <v>0</v>
      </c>
      <c r="AA47" s="23"/>
      <c r="AB47" s="21">
        <f>Обшая56[Итого реализация]</f>
        <v>58909.75</v>
      </c>
      <c r="AC47" s="21">
        <f t="shared" si="0"/>
        <v>41433.699999999997</v>
      </c>
      <c r="AD47" s="21">
        <f>Обшая56[[#This Row],[Итого реализ-я]]-Обшая56[[#This Row],[Стоимость доставки2]]-Обшая56[[#This Row],[Переменные расходы]]-Обшая56[[#This Row],[Закуп]]</f>
        <v>17476.050000000003</v>
      </c>
      <c r="AE47" s="21">
        <f>Обшая56[[#This Row],[Итого маржа]]/(Обшая56[[#This Row],[Сумма реал-и ТМЗ ( за вычетом доставки )]]/100)</f>
        <v>29.665802350205194</v>
      </c>
      <c r="AF47" s="36">
        <f t="shared" si="1"/>
        <v>2621.4075000000007</v>
      </c>
      <c r="AG47" s="22">
        <v>37</v>
      </c>
      <c r="AH47" s="28">
        <f>Обшая56[[#This Row],[З/п (%)]]+Обшая56[[#This Row],[Бонус]]</f>
        <v>2658.4075000000007</v>
      </c>
      <c r="AI47" s="35">
        <f>Обшая56[[#This Row],[Итого маржа]]-Обшая56[[#This Row],[З/п (%)]]</f>
        <v>14854.642500000002</v>
      </c>
      <c r="AJ47" s="38"/>
    </row>
    <row r="48" spans="1:36" ht="30" x14ac:dyDescent="0.25">
      <c r="A48" s="62" t="s">
        <v>125</v>
      </c>
      <c r="B48" s="29">
        <v>43346</v>
      </c>
      <c r="C48" s="63">
        <v>1990</v>
      </c>
      <c r="D48" s="64" t="s">
        <v>139</v>
      </c>
      <c r="E48" s="65" t="s">
        <v>150</v>
      </c>
      <c r="F48" s="25">
        <v>15</v>
      </c>
      <c r="G48" s="25">
        <v>17.568000000000001</v>
      </c>
      <c r="H48" s="24" t="s">
        <v>311</v>
      </c>
      <c r="I48" s="41">
        <v>40038.35</v>
      </c>
      <c r="J48" s="41"/>
      <c r="K48" s="34">
        <f>Обшая56[[#This Row],[Итого реализация]]-Обшая56[[#This Row],[Стоимость доставки]]</f>
        <v>40038.35</v>
      </c>
      <c r="L48" s="66">
        <v>40038.35</v>
      </c>
      <c r="M48" s="141" t="s">
        <v>773</v>
      </c>
      <c r="N48" s="26"/>
      <c r="O48" s="150"/>
      <c r="P48" s="66"/>
      <c r="Q48" s="66"/>
      <c r="R48" s="26">
        <f>Обшая56[Итого реализация]-Обшая56[Наличные]-Обшая56[Терминал]-Обшая56[Безнал]</f>
        <v>0</v>
      </c>
      <c r="S48" s="67">
        <v>29840</v>
      </c>
      <c r="T48" s="68" t="s">
        <v>312</v>
      </c>
      <c r="U48" s="68" t="s">
        <v>198</v>
      </c>
      <c r="V48" s="68"/>
      <c r="W48" s="27">
        <v>43361</v>
      </c>
      <c r="X48" s="27" t="s">
        <v>103</v>
      </c>
      <c r="Y48" s="30" t="s">
        <v>221</v>
      </c>
      <c r="Z48" s="23">
        <f>Обшая56[Стоимость доставки]</f>
        <v>0</v>
      </c>
      <c r="AA48" s="23"/>
      <c r="AB48" s="21">
        <f>Обшая56[Итого реализация]</f>
        <v>40038.35</v>
      </c>
      <c r="AC48" s="21">
        <f t="shared" si="0"/>
        <v>29840</v>
      </c>
      <c r="AD48" s="21">
        <f>Обшая56[[#This Row],[Итого реализ-я]]-Обшая56[[#This Row],[Стоимость доставки2]]-Обшая56[[#This Row],[Переменные расходы]]-Обшая56[[#This Row],[Закуп]]</f>
        <v>10198.349999999999</v>
      </c>
      <c r="AE48" s="21">
        <f>Обшая56[[#This Row],[Итого маржа]]/(Обшая56[[#This Row],[Сумма реал-и ТМЗ ( за вычетом доставки )]]/100)</f>
        <v>25.471454243244288</v>
      </c>
      <c r="AF48" s="36">
        <f t="shared" si="1"/>
        <v>1529.7524999999996</v>
      </c>
      <c r="AG48" s="22">
        <v>38</v>
      </c>
      <c r="AH48" s="28">
        <f>Обшая56[[#This Row],[З/п (%)]]+Обшая56[[#This Row],[Бонус]]</f>
        <v>1567.7524999999996</v>
      </c>
      <c r="AI48" s="35">
        <f>Обшая56[[#This Row],[Итого маржа]]-Обшая56[[#This Row],[З/п (%)]]</f>
        <v>8668.5974999999999</v>
      </c>
      <c r="AJ48" s="38"/>
    </row>
    <row r="49" spans="1:36" ht="30" x14ac:dyDescent="0.25">
      <c r="A49" s="62" t="s">
        <v>125</v>
      </c>
      <c r="B49" s="29">
        <v>43346</v>
      </c>
      <c r="C49" s="63">
        <v>1991</v>
      </c>
      <c r="D49" s="64" t="s">
        <v>139</v>
      </c>
      <c r="E49" s="65" t="s">
        <v>150</v>
      </c>
      <c r="F49" s="25">
        <v>15</v>
      </c>
      <c r="G49" s="25">
        <v>2.52</v>
      </c>
      <c r="H49" s="24" t="s">
        <v>313</v>
      </c>
      <c r="I49" s="41">
        <v>6141</v>
      </c>
      <c r="J49" s="41"/>
      <c r="K49" s="34">
        <f>Обшая56[[#This Row],[Итого реализация]]-Обшая56[[#This Row],[Стоимость доставки]]</f>
        <v>6141</v>
      </c>
      <c r="L49" s="66">
        <v>6141</v>
      </c>
      <c r="M49" s="141" t="s">
        <v>773</v>
      </c>
      <c r="N49" s="26"/>
      <c r="O49" s="150"/>
      <c r="P49" s="66"/>
      <c r="Q49" s="66"/>
      <c r="R49" s="26">
        <f>Обшая56[Итого реализация]-Обшая56[Наличные]-Обшая56[Терминал]-Обшая56[Безнал]</f>
        <v>0</v>
      </c>
      <c r="S49" s="67">
        <v>5014.8</v>
      </c>
      <c r="T49" s="68" t="s">
        <v>314</v>
      </c>
      <c r="U49" s="68" t="s">
        <v>171</v>
      </c>
      <c r="V49" s="68"/>
      <c r="W49" s="27">
        <v>43361</v>
      </c>
      <c r="X49" s="27" t="s">
        <v>103</v>
      </c>
      <c r="Y49" s="30" t="s">
        <v>221</v>
      </c>
      <c r="Z49" s="23">
        <f>Обшая56[Стоимость доставки]</f>
        <v>0</v>
      </c>
      <c r="AA49" s="23"/>
      <c r="AB49" s="21">
        <f>Обшая56[Итого реализация]</f>
        <v>6141</v>
      </c>
      <c r="AC49" s="21">
        <f t="shared" si="0"/>
        <v>5014.8</v>
      </c>
      <c r="AD49" s="21">
        <f>Обшая56[[#This Row],[Итого реализ-я]]-Обшая56[[#This Row],[Стоимость доставки2]]-Обшая56[[#This Row],[Переменные расходы]]-Обшая56[[#This Row],[Закуп]]</f>
        <v>1126.1999999999998</v>
      </c>
      <c r="AE49" s="21">
        <f>Обшая56[[#This Row],[Итого маржа]]/(Обшая56[[#This Row],[Сумма реал-и ТМЗ ( за вычетом доставки )]]/100)</f>
        <v>18.339032730825597</v>
      </c>
      <c r="AF49" s="36">
        <f t="shared" si="1"/>
        <v>168.92999999999995</v>
      </c>
      <c r="AG49" s="22">
        <v>39</v>
      </c>
      <c r="AH49" s="28">
        <f>Обшая56[[#This Row],[З/п (%)]]+Обшая56[[#This Row],[Бонус]]</f>
        <v>207.92999999999995</v>
      </c>
      <c r="AI49" s="35">
        <f>Обшая56[[#This Row],[Итого маржа]]-Обшая56[[#This Row],[З/п (%)]]</f>
        <v>957.26999999999987</v>
      </c>
      <c r="AJ49" s="38"/>
    </row>
    <row r="50" spans="1:36" s="182" customFormat="1" ht="30" x14ac:dyDescent="0.25">
      <c r="A50" s="163" t="s">
        <v>125</v>
      </c>
      <c r="B50" s="164">
        <v>43346</v>
      </c>
      <c r="C50" s="165">
        <v>1992</v>
      </c>
      <c r="D50" s="166" t="s">
        <v>135</v>
      </c>
      <c r="E50" s="167" t="s">
        <v>151</v>
      </c>
      <c r="F50" s="39">
        <v>15</v>
      </c>
      <c r="G50" s="39">
        <v>16.779</v>
      </c>
      <c r="H50" s="169" t="s">
        <v>315</v>
      </c>
      <c r="I50" s="170">
        <v>17028.259999999998</v>
      </c>
      <c r="J50" s="170">
        <v>1000</v>
      </c>
      <c r="K50" s="171">
        <f>Обшая56[[#This Row],[Итого реализация]]-Обшая56[[#This Row],[Стоимость доставки]]</f>
        <v>16028.259999999998</v>
      </c>
      <c r="L50" s="158"/>
      <c r="M50" s="172"/>
      <c r="N50" s="171">
        <v>17028.259999999998</v>
      </c>
      <c r="O50" s="173">
        <v>43346</v>
      </c>
      <c r="P50" s="158"/>
      <c r="Q50" s="158"/>
      <c r="R50" s="171">
        <f>Обшая56[Итого реализация]-Обшая56[Наличные]-Обшая56[Терминал]-Обшая56[Безнал]</f>
        <v>0</v>
      </c>
      <c r="S50" s="158"/>
      <c r="T50" s="175"/>
      <c r="U50" s="175"/>
      <c r="V50" s="175"/>
      <c r="W50" s="176">
        <v>43350</v>
      </c>
      <c r="X50" s="176" t="s">
        <v>103</v>
      </c>
      <c r="Y50" s="175" t="s">
        <v>131</v>
      </c>
      <c r="Z50" s="177">
        <f>Обшая56[Стоимость доставки]</f>
        <v>1000</v>
      </c>
      <c r="AA50" s="177"/>
      <c r="AB50" s="178">
        <f>Обшая56[Итого реализация]</f>
        <v>17028.259999999998</v>
      </c>
      <c r="AC50" s="178">
        <f t="shared" si="0"/>
        <v>0</v>
      </c>
      <c r="AD50" s="178">
        <f>Обшая56[[#This Row],[Итого реализ-я]]-Обшая56[[#This Row],[Стоимость доставки2]]-Обшая56[[#This Row],[Переменные расходы]]-Обшая56[[#This Row],[Закуп]]</f>
        <v>16028.259999999998</v>
      </c>
      <c r="AE50" s="178">
        <f>Обшая56[[#This Row],[Итого маржа]]/(Обшая56[[#This Row],[Сумма реал-и ТМЗ ( за вычетом доставки )]]/100)</f>
        <v>100</v>
      </c>
      <c r="AF50" s="171">
        <f t="shared" si="1"/>
        <v>2404.2389999999996</v>
      </c>
      <c r="AG50" s="22">
        <v>40</v>
      </c>
      <c r="AH50" s="28">
        <f>Обшая56[[#This Row],[З/п (%)]]+Обшая56[[#This Row],[Бонус]]</f>
        <v>2444.2389999999996</v>
      </c>
      <c r="AI50" s="180">
        <f>Обшая56[[#This Row],[Итого маржа]]-Обшая56[[#This Row],[З/п (%)]]</f>
        <v>13624.020999999999</v>
      </c>
      <c r="AJ50" s="181"/>
    </row>
    <row r="51" spans="1:36" ht="30" x14ac:dyDescent="0.25">
      <c r="A51" s="62" t="s">
        <v>125</v>
      </c>
      <c r="B51" s="29">
        <v>43347</v>
      </c>
      <c r="C51" s="63">
        <v>1994</v>
      </c>
      <c r="D51" s="64" t="s">
        <v>135</v>
      </c>
      <c r="E51" s="65" t="s">
        <v>151</v>
      </c>
      <c r="F51" s="25">
        <v>15</v>
      </c>
      <c r="G51" s="25">
        <v>2.0760000000000001</v>
      </c>
      <c r="H51" s="24" t="s">
        <v>316</v>
      </c>
      <c r="I51" s="41">
        <v>7142.54</v>
      </c>
      <c r="J51" s="41">
        <v>2840</v>
      </c>
      <c r="K51" s="34">
        <f>Обшая56[[#This Row],[Итого реализация]]-Обшая56[[#This Row],[Стоимость доставки]]</f>
        <v>4302.54</v>
      </c>
      <c r="L51" s="66"/>
      <c r="M51" s="141"/>
      <c r="N51" s="26"/>
      <c r="O51" s="150"/>
      <c r="P51" s="66"/>
      <c r="Q51" s="66"/>
      <c r="R51" s="26">
        <f>Обшая56[Итого реализация]-Обшая56[Наличные]-Обшая56[Терминал]-Обшая56[Безнал]</f>
        <v>7142.54</v>
      </c>
      <c r="S51" s="67">
        <v>3036.13</v>
      </c>
      <c r="T51" s="68" t="s">
        <v>317</v>
      </c>
      <c r="U51" s="68" t="s">
        <v>181</v>
      </c>
      <c r="V51" s="68"/>
      <c r="W51" s="27">
        <v>43350</v>
      </c>
      <c r="X51" s="27" t="s">
        <v>103</v>
      </c>
      <c r="Y51" s="30" t="s">
        <v>233</v>
      </c>
      <c r="Z51" s="23">
        <f>Обшая56[Стоимость доставки]</f>
        <v>2840</v>
      </c>
      <c r="AA51" s="23"/>
      <c r="AB51" s="21">
        <f>Обшая56[Итого реализация]</f>
        <v>7142.54</v>
      </c>
      <c r="AC51" s="21">
        <f t="shared" si="0"/>
        <v>3036.13</v>
      </c>
      <c r="AD51" s="21">
        <f>Обшая56[[#This Row],[Итого реализ-я]]-Обшая56[[#This Row],[Стоимость доставки2]]-Обшая56[[#This Row],[Переменные расходы]]-Обшая56[[#This Row],[Закуп]]</f>
        <v>1266.4099999999999</v>
      </c>
      <c r="AE51" s="21">
        <f>Обшая56[[#This Row],[Итого маржа]]/(Обшая56[[#This Row],[Сумма реал-и ТМЗ ( за вычетом доставки )]]/100)</f>
        <v>29.434008748320757</v>
      </c>
      <c r="AF51" s="36">
        <f t="shared" si="1"/>
        <v>189.96149999999997</v>
      </c>
      <c r="AG51" s="22">
        <v>41</v>
      </c>
      <c r="AH51" s="28">
        <f>Обшая56[[#This Row],[З/п (%)]]+Обшая56[[#This Row],[Бонус]]</f>
        <v>230.96149999999997</v>
      </c>
      <c r="AI51" s="35">
        <f>Обшая56[[#This Row],[Итого маржа]]-Обшая56[[#This Row],[З/п (%)]]</f>
        <v>1076.4485</v>
      </c>
      <c r="AJ51" s="38"/>
    </row>
    <row r="52" spans="1:36" s="182" customFormat="1" x14ac:dyDescent="0.25">
      <c r="A52" s="163" t="s">
        <v>125</v>
      </c>
      <c r="B52" s="164">
        <v>43347</v>
      </c>
      <c r="C52" s="165">
        <v>1995</v>
      </c>
      <c r="D52" s="166" t="s">
        <v>126</v>
      </c>
      <c r="E52" s="167" t="s">
        <v>146</v>
      </c>
      <c r="F52" s="39">
        <v>15</v>
      </c>
      <c r="G52" s="39">
        <v>1.85</v>
      </c>
      <c r="H52" s="169" t="s">
        <v>318</v>
      </c>
      <c r="I52" s="170">
        <v>9157.5</v>
      </c>
      <c r="J52" s="170"/>
      <c r="K52" s="171">
        <f>Обшая56[[#This Row],[Итого реализация]]-Обшая56[[#This Row],[Стоимость доставки]]</f>
        <v>9157.5</v>
      </c>
      <c r="L52" s="158"/>
      <c r="M52" s="172"/>
      <c r="N52" s="171"/>
      <c r="O52" s="173"/>
      <c r="P52" s="158"/>
      <c r="Q52" s="158"/>
      <c r="R52" s="171">
        <f>Обшая56[Итого реализация]-Обшая56[Наличные]-Обшая56[Терминал]-Обшая56[Безнал]</f>
        <v>9157.5</v>
      </c>
      <c r="S52" s="158"/>
      <c r="T52" s="175"/>
      <c r="U52" s="175"/>
      <c r="V52" s="175"/>
      <c r="W52" s="176"/>
      <c r="X52" s="176"/>
      <c r="Y52" s="175"/>
      <c r="Z52" s="177">
        <f>Обшая56[Стоимость доставки]</f>
        <v>0</v>
      </c>
      <c r="AA52" s="177"/>
      <c r="AB52" s="178">
        <f>Обшая56[Итого реализация]</f>
        <v>9157.5</v>
      </c>
      <c r="AC52" s="178">
        <f t="shared" si="0"/>
        <v>0</v>
      </c>
      <c r="AD52" s="178">
        <f>Обшая56[[#This Row],[Итого реализ-я]]-Обшая56[[#This Row],[Стоимость доставки2]]-Обшая56[[#This Row],[Переменные расходы]]-Обшая56[[#This Row],[Закуп]]</f>
        <v>9157.5</v>
      </c>
      <c r="AE52" s="178">
        <f>Обшая56[[#This Row],[Итого маржа]]/(Обшая56[[#This Row],[Сумма реал-и ТМЗ ( за вычетом доставки )]]/100)</f>
        <v>100</v>
      </c>
      <c r="AF52" s="171">
        <f t="shared" si="1"/>
        <v>1373.625</v>
      </c>
      <c r="AG52" s="22">
        <v>42</v>
      </c>
      <c r="AH52" s="28">
        <f>Обшая56[[#This Row],[З/п (%)]]+Обшая56[[#This Row],[Бонус]]</f>
        <v>1415.625</v>
      </c>
      <c r="AI52" s="180">
        <f>Обшая56[[#This Row],[Итого маржа]]-Обшая56[[#This Row],[З/п (%)]]</f>
        <v>7783.875</v>
      </c>
      <c r="AJ52" s="181"/>
    </row>
    <row r="53" spans="1:36" ht="60" x14ac:dyDescent="0.25">
      <c r="A53" s="62" t="s">
        <v>125</v>
      </c>
      <c r="B53" s="29">
        <v>43347</v>
      </c>
      <c r="C53" s="63">
        <v>1996</v>
      </c>
      <c r="D53" s="64" t="s">
        <v>134</v>
      </c>
      <c r="E53" s="65" t="s">
        <v>156</v>
      </c>
      <c r="F53" s="25">
        <v>15</v>
      </c>
      <c r="G53" s="25" t="s">
        <v>320</v>
      </c>
      <c r="H53" s="24" t="s">
        <v>319</v>
      </c>
      <c r="I53" s="41">
        <v>50318.41</v>
      </c>
      <c r="J53" s="41">
        <v>0.01</v>
      </c>
      <c r="K53" s="34">
        <f>Обшая56[[#This Row],[Итого реализация]]-Обшая56[[#This Row],[Стоимость доставки]]</f>
        <v>50318.400000000001</v>
      </c>
      <c r="L53" s="66"/>
      <c r="M53" s="141"/>
      <c r="N53" s="26">
        <v>49618.400000000001</v>
      </c>
      <c r="O53" s="150">
        <v>43347</v>
      </c>
      <c r="P53" s="66"/>
      <c r="Q53" s="66"/>
      <c r="R53" s="26">
        <f>Обшая56[Итого реализация]-Обшая56[Наличные]-Обшая56[Терминал]-Обшая56[Безнал]</f>
        <v>700.01000000000204</v>
      </c>
      <c r="S53" s="67">
        <v>38959</v>
      </c>
      <c r="T53" s="68" t="s">
        <v>321</v>
      </c>
      <c r="U53" s="68" t="s">
        <v>179</v>
      </c>
      <c r="V53" s="68"/>
      <c r="W53" s="27">
        <v>43350</v>
      </c>
      <c r="X53" s="27" t="s">
        <v>103</v>
      </c>
      <c r="Y53" s="30" t="s">
        <v>131</v>
      </c>
      <c r="Z53" s="23">
        <f>Обшая56[Стоимость доставки]</f>
        <v>0.01</v>
      </c>
      <c r="AA53" s="23">
        <v>1000</v>
      </c>
      <c r="AB53" s="21">
        <f>Обшая56[Итого реализация]</f>
        <v>50318.41</v>
      </c>
      <c r="AC53" s="21">
        <f t="shared" si="0"/>
        <v>38959</v>
      </c>
      <c r="AD53" s="21">
        <f>Обшая56[[#This Row],[Итого реализ-я]]-Обшая56[[#This Row],[Стоимость доставки2]]-Обшая56[[#This Row],[Переменные расходы]]-Обшая56[[#This Row],[Закуп]]</f>
        <v>10359.400000000001</v>
      </c>
      <c r="AE53" s="21">
        <f>Обшая56[[#This Row],[Итого маржа]]/(Обшая56[[#This Row],[Сумма реал-и ТМЗ ( за вычетом доставки )]]/100)</f>
        <v>20.587697542052215</v>
      </c>
      <c r="AF53" s="36">
        <f t="shared" si="1"/>
        <v>1553.9100000000003</v>
      </c>
      <c r="AG53" s="22">
        <v>43</v>
      </c>
      <c r="AH53" s="28">
        <f>Обшая56[[#This Row],[З/п (%)]]+Обшая56[[#This Row],[Бонус]]</f>
        <v>1596.9100000000003</v>
      </c>
      <c r="AI53" s="35">
        <f>Обшая56[[#This Row],[Итого маржа]]-Обшая56[[#This Row],[З/п (%)]]</f>
        <v>8805.4900000000016</v>
      </c>
      <c r="AJ53" s="38"/>
    </row>
    <row r="54" spans="1:36" ht="30" x14ac:dyDescent="0.25">
      <c r="A54" s="62" t="s">
        <v>125</v>
      </c>
      <c r="B54" s="29">
        <v>43347</v>
      </c>
      <c r="C54" s="63">
        <v>1997</v>
      </c>
      <c r="D54" s="64" t="s">
        <v>126</v>
      </c>
      <c r="E54" s="65" t="s">
        <v>127</v>
      </c>
      <c r="F54" s="25">
        <v>15</v>
      </c>
      <c r="G54" s="25" t="s">
        <v>324</v>
      </c>
      <c r="H54" s="24" t="s">
        <v>322</v>
      </c>
      <c r="I54" s="41">
        <v>54024</v>
      </c>
      <c r="J54" s="41">
        <v>1800</v>
      </c>
      <c r="K54" s="34">
        <f>Обшая56[[#This Row],[Итого реализация]]-Обшая56[[#This Row],[Стоимость доставки]]</f>
        <v>52224</v>
      </c>
      <c r="L54" s="66"/>
      <c r="M54" s="141"/>
      <c r="N54" s="26">
        <v>54024</v>
      </c>
      <c r="O54" s="150">
        <v>43347</v>
      </c>
      <c r="P54" s="66"/>
      <c r="Q54" s="66"/>
      <c r="R54" s="26">
        <f>Обшая56[Итого реализация]-Обшая56[Наличные]-Обшая56[Терминал]-Обшая56[Безнал]</f>
        <v>0</v>
      </c>
      <c r="S54" s="67">
        <v>33354.339999999997</v>
      </c>
      <c r="T54" s="68" t="s">
        <v>323</v>
      </c>
      <c r="U54" s="68" t="s">
        <v>202</v>
      </c>
      <c r="V54" s="68"/>
      <c r="W54" s="27">
        <v>43348</v>
      </c>
      <c r="X54" s="27" t="s">
        <v>103</v>
      </c>
      <c r="Y54" s="30" t="s">
        <v>233</v>
      </c>
      <c r="Z54" s="23">
        <f>Обшая56[Стоимость доставки]</f>
        <v>1800</v>
      </c>
      <c r="AA54" s="23"/>
      <c r="AB54" s="21">
        <f>Обшая56[Итого реализация]</f>
        <v>54024</v>
      </c>
      <c r="AC54" s="21">
        <f t="shared" si="0"/>
        <v>33354.339999999997</v>
      </c>
      <c r="AD54" s="21">
        <f>Обшая56[[#This Row],[Итого реализ-я]]-Обшая56[[#This Row],[Стоимость доставки2]]-Обшая56[[#This Row],[Переменные расходы]]-Обшая56[[#This Row],[Закуп]]</f>
        <v>18869.660000000003</v>
      </c>
      <c r="AE54" s="21">
        <f>Обшая56[[#This Row],[Итого маржа]]/(Обшая56[[#This Row],[Сумма реал-и ТМЗ ( за вычетом доставки )]]/100)</f>
        <v>36.132161458333343</v>
      </c>
      <c r="AF54" s="36">
        <f t="shared" si="1"/>
        <v>2830.4490000000001</v>
      </c>
      <c r="AG54" s="22">
        <v>44</v>
      </c>
      <c r="AH54" s="28">
        <f>Обшая56[[#This Row],[З/п (%)]]+Обшая56[[#This Row],[Бонус]]</f>
        <v>2874.4490000000001</v>
      </c>
      <c r="AI54" s="35">
        <f>Обшая56[[#This Row],[Итого маржа]]-Обшая56[[#This Row],[З/п (%)]]</f>
        <v>16039.211000000003</v>
      </c>
      <c r="AJ54" s="38"/>
    </row>
    <row r="55" spans="1:36" s="182" customFormat="1" ht="45" x14ac:dyDescent="0.25">
      <c r="A55" s="163" t="s">
        <v>125</v>
      </c>
      <c r="B55" s="164">
        <v>43347</v>
      </c>
      <c r="C55" s="165">
        <v>1998</v>
      </c>
      <c r="D55" s="166" t="s">
        <v>135</v>
      </c>
      <c r="E55" s="167" t="s">
        <v>151</v>
      </c>
      <c r="F55" s="39">
        <v>15</v>
      </c>
      <c r="G55" s="39" t="s">
        <v>326</v>
      </c>
      <c r="H55" s="169" t="s">
        <v>325</v>
      </c>
      <c r="I55" s="170">
        <v>83919.1</v>
      </c>
      <c r="J55" s="170">
        <v>3380</v>
      </c>
      <c r="K55" s="171">
        <f>Обшая56[[#This Row],[Итого реализация]]-Обшая56[[#This Row],[Стоимость доставки]]</f>
        <v>80539.100000000006</v>
      </c>
      <c r="L55" s="158">
        <v>83919.1</v>
      </c>
      <c r="M55" s="172">
        <v>43347</v>
      </c>
      <c r="N55" s="171"/>
      <c r="O55" s="173"/>
      <c r="P55" s="158"/>
      <c r="Q55" s="158"/>
      <c r="R55" s="171">
        <f>Обшая56[Итого реализация]-Обшая56[Наличные]-Обшая56[Терминал]-Обшая56[Безнал]</f>
        <v>0</v>
      </c>
      <c r="S55" s="158"/>
      <c r="T55" s="175"/>
      <c r="U55" s="175"/>
      <c r="V55" s="175"/>
      <c r="W55" s="176"/>
      <c r="X55" s="176"/>
      <c r="Y55" s="175" t="s">
        <v>233</v>
      </c>
      <c r="Z55" s="177">
        <f>Обшая56[Стоимость доставки]</f>
        <v>3380</v>
      </c>
      <c r="AA55" s="177"/>
      <c r="AB55" s="178">
        <f>Обшая56[Итого реализация]</f>
        <v>83919.1</v>
      </c>
      <c r="AC55" s="178">
        <f t="shared" si="0"/>
        <v>0</v>
      </c>
      <c r="AD55" s="178">
        <f>Обшая56[[#This Row],[Итого реализ-я]]-Обшая56[[#This Row],[Стоимость доставки2]]-Обшая56[[#This Row],[Переменные расходы]]-Обшая56[[#This Row],[Закуп]]</f>
        <v>80539.100000000006</v>
      </c>
      <c r="AE55" s="178">
        <f>Обшая56[[#This Row],[Итого маржа]]/(Обшая56[[#This Row],[Сумма реал-и ТМЗ ( за вычетом доставки )]]/100)</f>
        <v>100</v>
      </c>
      <c r="AF55" s="171">
        <f t="shared" si="1"/>
        <v>12080.865</v>
      </c>
      <c r="AG55" s="22">
        <v>45</v>
      </c>
      <c r="AH55" s="28">
        <f>Обшая56[[#This Row],[З/п (%)]]+Обшая56[[#This Row],[Бонус]]</f>
        <v>12125.865</v>
      </c>
      <c r="AI55" s="180">
        <f>Обшая56[[#This Row],[Итого маржа]]-Обшая56[[#This Row],[З/п (%)]]</f>
        <v>68458.235000000001</v>
      </c>
      <c r="AJ55" s="181"/>
    </row>
    <row r="56" spans="1:36" ht="30" x14ac:dyDescent="0.25">
      <c r="A56" s="62" t="s">
        <v>125</v>
      </c>
      <c r="B56" s="29">
        <v>43347</v>
      </c>
      <c r="C56" s="63">
        <v>2000</v>
      </c>
      <c r="D56" s="64" t="s">
        <v>137</v>
      </c>
      <c r="E56" s="65" t="s">
        <v>145</v>
      </c>
      <c r="F56" s="25">
        <v>15</v>
      </c>
      <c r="G56" s="25">
        <v>16</v>
      </c>
      <c r="H56" s="24" t="s">
        <v>327</v>
      </c>
      <c r="I56" s="41">
        <v>8197</v>
      </c>
      <c r="J56" s="41">
        <v>1000</v>
      </c>
      <c r="K56" s="34">
        <f>Обшая56[[#This Row],[Итого реализация]]-Обшая56[[#This Row],[Стоимость доставки]]</f>
        <v>7197</v>
      </c>
      <c r="L56" s="66"/>
      <c r="M56" s="141"/>
      <c r="N56" s="26">
        <v>8197</v>
      </c>
      <c r="O56" s="150">
        <v>43347</v>
      </c>
      <c r="P56" s="66"/>
      <c r="Q56" s="66"/>
      <c r="R56" s="26">
        <f>Обшая56[Итого реализация]-Обшая56[Наличные]-Обшая56[Терминал]-Обшая56[Безнал]</f>
        <v>0</v>
      </c>
      <c r="S56" s="67">
        <v>3368</v>
      </c>
      <c r="T56" s="68" t="s">
        <v>328</v>
      </c>
      <c r="U56" s="68" t="s">
        <v>181</v>
      </c>
      <c r="V56" s="68"/>
      <c r="W56" s="27">
        <v>43349</v>
      </c>
      <c r="X56" s="27" t="s">
        <v>103</v>
      </c>
      <c r="Y56" s="30" t="s">
        <v>131</v>
      </c>
      <c r="Z56" s="23">
        <f>Обшая56[Стоимость доставки]</f>
        <v>1000</v>
      </c>
      <c r="AA56" s="23"/>
      <c r="AB56" s="21">
        <f>Обшая56[Итого реализация]</f>
        <v>8197</v>
      </c>
      <c r="AC56" s="21">
        <f t="shared" si="0"/>
        <v>3368</v>
      </c>
      <c r="AD56" s="21">
        <f>Обшая56[[#This Row],[Итого реализ-я]]-Обшая56[[#This Row],[Стоимость доставки2]]-Обшая56[[#This Row],[Переменные расходы]]-Обшая56[[#This Row],[Закуп]]</f>
        <v>3829</v>
      </c>
      <c r="AE56" s="21">
        <f>Обшая56[[#This Row],[Итого маржа]]/(Обшая56[[#This Row],[Сумма реал-и ТМЗ ( за вычетом доставки )]]/100)</f>
        <v>53.202723356954287</v>
      </c>
      <c r="AF56" s="36">
        <f t="shared" si="1"/>
        <v>574.35</v>
      </c>
      <c r="AG56" s="22">
        <v>46</v>
      </c>
      <c r="AH56" s="28">
        <f>Обшая56[[#This Row],[З/п (%)]]+Обшая56[[#This Row],[Бонус]]</f>
        <v>620.35</v>
      </c>
      <c r="AI56" s="35">
        <f>Обшая56[[#This Row],[Итого маржа]]-Обшая56[[#This Row],[З/п (%)]]</f>
        <v>3254.65</v>
      </c>
      <c r="AJ56" s="38"/>
    </row>
    <row r="57" spans="1:36" x14ac:dyDescent="0.25">
      <c r="A57" s="62" t="s">
        <v>125</v>
      </c>
      <c r="B57" s="29">
        <v>43347</v>
      </c>
      <c r="C57" s="63">
        <v>2001</v>
      </c>
      <c r="D57" s="64" t="s">
        <v>329</v>
      </c>
      <c r="E57" s="65" t="s">
        <v>159</v>
      </c>
      <c r="F57" s="25">
        <v>15</v>
      </c>
      <c r="G57" s="25">
        <v>57.36</v>
      </c>
      <c r="H57" s="24" t="s">
        <v>330</v>
      </c>
      <c r="I57" s="41">
        <v>139384.79999999999</v>
      </c>
      <c r="J57" s="41"/>
      <c r="K57" s="34">
        <f>Обшая56[[#This Row],[Итого реализация]]-Обшая56[[#This Row],[Стоимость доставки]]</f>
        <v>139384.79999999999</v>
      </c>
      <c r="L57" s="66">
        <v>15000</v>
      </c>
      <c r="M57" s="141">
        <v>43347</v>
      </c>
      <c r="N57" s="26">
        <v>124384.8</v>
      </c>
      <c r="O57" s="150">
        <v>43349</v>
      </c>
      <c r="P57" s="66"/>
      <c r="Q57" s="66"/>
      <c r="R57" s="26">
        <f>Обшая56[Итого реализация]-Обшая56[Наличные]-Обшая56[Терминал]-Обшая56[Безнал]</f>
        <v>-1.4551915228366852E-11</v>
      </c>
      <c r="S57" s="67">
        <v>123317.55</v>
      </c>
      <c r="T57" s="68" t="s">
        <v>331</v>
      </c>
      <c r="U57" s="68" t="s">
        <v>207</v>
      </c>
      <c r="V57" s="68"/>
      <c r="W57" s="27">
        <v>43350</v>
      </c>
      <c r="X57" s="27" t="s">
        <v>103</v>
      </c>
      <c r="Y57" s="30" t="s">
        <v>221</v>
      </c>
      <c r="Z57" s="23">
        <f>Обшая56[Стоимость доставки]</f>
        <v>0</v>
      </c>
      <c r="AA57" s="23"/>
      <c r="AB57" s="21">
        <f>Обшая56[Итого реализация]</f>
        <v>139384.79999999999</v>
      </c>
      <c r="AC57" s="21">
        <f t="shared" si="0"/>
        <v>123317.55</v>
      </c>
      <c r="AD57" s="21">
        <f>Обшая56[[#This Row],[Итого реализ-я]]-Обшая56[[#This Row],[Стоимость доставки2]]-Обшая56[[#This Row],[Переменные расходы]]-Обшая56[[#This Row],[Закуп]]</f>
        <v>16067.249999999985</v>
      </c>
      <c r="AE57" s="21">
        <f>Обшая56[[#This Row],[Итого маржа]]/(Обшая56[[#This Row],[Сумма реал-и ТМЗ ( за вычетом доставки )]]/100)</f>
        <v>11.527261222170557</v>
      </c>
      <c r="AF57" s="36">
        <f t="shared" si="1"/>
        <v>2410.0874999999978</v>
      </c>
      <c r="AG57" s="22">
        <v>47</v>
      </c>
      <c r="AH57" s="28">
        <f>Обшая56[[#This Row],[З/п (%)]]+Обшая56[[#This Row],[Бонус]]</f>
        <v>2457.0874999999978</v>
      </c>
      <c r="AI57" s="35">
        <f>Обшая56[[#This Row],[Итого маржа]]-Обшая56[[#This Row],[З/п (%)]]</f>
        <v>13657.162499999988</v>
      </c>
      <c r="AJ57" s="38"/>
    </row>
    <row r="58" spans="1:36" s="223" customFormat="1" ht="45" x14ac:dyDescent="0.25">
      <c r="A58" s="205" t="s">
        <v>125</v>
      </c>
      <c r="B58" s="206">
        <v>43288</v>
      </c>
      <c r="C58" s="207">
        <v>1134</v>
      </c>
      <c r="D58" s="208" t="s">
        <v>139</v>
      </c>
      <c r="E58" s="209" t="s">
        <v>150</v>
      </c>
      <c r="F58" s="210">
        <v>15</v>
      </c>
      <c r="G58" s="210" t="s">
        <v>332</v>
      </c>
      <c r="H58" s="211" t="s">
        <v>333</v>
      </c>
      <c r="I58" s="212">
        <v>186520</v>
      </c>
      <c r="J58" s="212"/>
      <c r="K58" s="213">
        <f>Обшая56[[#This Row],[Итого реализация]]-Обшая56[[#This Row],[Стоимость доставки]]</f>
        <v>186520</v>
      </c>
      <c r="L58" s="214">
        <v>186520</v>
      </c>
      <c r="M58" s="215" t="s">
        <v>772</v>
      </c>
      <c r="N58" s="213"/>
      <c r="O58" s="216"/>
      <c r="P58" s="214"/>
      <c r="Q58" s="214"/>
      <c r="R58" s="213">
        <f>Обшая56[Итого реализация]-Обшая56[Наличные]-Обшая56[Терминал]-Обшая56[Безнал]</f>
        <v>0</v>
      </c>
      <c r="S58" s="214">
        <v>170479.2</v>
      </c>
      <c r="T58" s="217" t="s">
        <v>334</v>
      </c>
      <c r="U58" s="217" t="s">
        <v>170</v>
      </c>
      <c r="V58" s="217"/>
      <c r="W58" s="218">
        <v>43352</v>
      </c>
      <c r="X58" s="218" t="s">
        <v>103</v>
      </c>
      <c r="Y58" s="217" t="s">
        <v>221</v>
      </c>
      <c r="Z58" s="219">
        <f>Обшая56[Стоимость доставки]</f>
        <v>0</v>
      </c>
      <c r="AA58" s="219"/>
      <c r="AB58" s="220">
        <f>Обшая56[Итого реализация]</f>
        <v>186520</v>
      </c>
      <c r="AC58" s="220">
        <f t="shared" si="0"/>
        <v>170479.2</v>
      </c>
      <c r="AD58" s="220">
        <f>Обшая56[[#This Row],[Итого реализ-я]]-Обшая56[[#This Row],[Стоимость доставки2]]-Обшая56[[#This Row],[Переменные расходы]]-Обшая56[[#This Row],[Закуп]]</f>
        <v>16040.799999999988</v>
      </c>
      <c r="AE58" s="220">
        <f>Обшая56[[#This Row],[Итого маржа]]/(Обшая56[[#This Row],[Сумма реал-и ТМЗ ( за вычетом доставки )]]/100)</f>
        <v>8.6000428908427988</v>
      </c>
      <c r="AF58" s="213">
        <f t="shared" si="1"/>
        <v>2406.1199999999981</v>
      </c>
      <c r="AG58" s="22">
        <v>48</v>
      </c>
      <c r="AH58" s="28">
        <f>Обшая56[[#This Row],[З/п (%)]]+Обшая56[[#This Row],[Бонус]]</f>
        <v>2454.1199999999981</v>
      </c>
      <c r="AI58" s="221">
        <f>Обшая56[[#This Row],[Итого маржа]]-Обшая56[[#This Row],[З/п (%)]]</f>
        <v>13634.679999999989</v>
      </c>
      <c r="AJ58" s="222"/>
    </row>
    <row r="59" spans="1:36" ht="30" x14ac:dyDescent="0.25">
      <c r="A59" s="62" t="s">
        <v>125</v>
      </c>
      <c r="B59" s="29">
        <v>43340</v>
      </c>
      <c r="C59" s="63">
        <v>1902</v>
      </c>
      <c r="D59" s="64" t="s">
        <v>137</v>
      </c>
      <c r="E59" s="65" t="s">
        <v>336</v>
      </c>
      <c r="F59" s="25">
        <v>15</v>
      </c>
      <c r="G59" s="25" t="s">
        <v>338</v>
      </c>
      <c r="H59" s="24" t="s">
        <v>337</v>
      </c>
      <c r="I59" s="41">
        <v>70665.36</v>
      </c>
      <c r="J59" s="41"/>
      <c r="K59" s="34">
        <f>Обшая56[[#This Row],[Итого реализация]]-Обшая56[[#This Row],[Стоимость доставки]]</f>
        <v>70665.36</v>
      </c>
      <c r="L59" s="66">
        <v>70665.36</v>
      </c>
      <c r="M59" s="141">
        <v>43347</v>
      </c>
      <c r="N59" s="26"/>
      <c r="O59" s="150"/>
      <c r="P59" s="66"/>
      <c r="Q59" s="66"/>
      <c r="R59" s="26">
        <f>Обшая56[Итого реализация]-Обшая56[Наличные]-Обшая56[Терминал]-Обшая56[Безнал]</f>
        <v>0</v>
      </c>
      <c r="S59" s="67">
        <v>31114</v>
      </c>
      <c r="T59" s="68" t="s">
        <v>339</v>
      </c>
      <c r="U59" s="68" t="s">
        <v>203</v>
      </c>
      <c r="V59" s="68"/>
      <c r="W59" s="27">
        <v>43349</v>
      </c>
      <c r="X59" s="27" t="s">
        <v>103</v>
      </c>
      <c r="Y59" s="30" t="s">
        <v>221</v>
      </c>
      <c r="Z59" s="23">
        <f>Обшая56[Стоимость доставки]</f>
        <v>0</v>
      </c>
      <c r="AA59" s="23"/>
      <c r="AB59" s="21">
        <f>Обшая56[Итого реализация]</f>
        <v>70665.36</v>
      </c>
      <c r="AC59" s="21">
        <f t="shared" si="0"/>
        <v>31114</v>
      </c>
      <c r="AD59" s="21">
        <f>Обшая56[[#This Row],[Итого реализ-я]]-Обшая56[[#This Row],[Стоимость доставки2]]-Обшая56[[#This Row],[Переменные расходы]]-Обшая56[[#This Row],[Закуп]]</f>
        <v>39551.360000000001</v>
      </c>
      <c r="AE59" s="21">
        <f>Обшая56[[#This Row],[Итого маржа]]/(Обшая56[[#This Row],[Сумма реал-и ТМЗ ( за вычетом доставки )]]/100)</f>
        <v>55.969940576259717</v>
      </c>
      <c r="AF59" s="36">
        <f t="shared" si="1"/>
        <v>5932.7040000000006</v>
      </c>
      <c r="AG59" s="22">
        <v>49</v>
      </c>
      <c r="AH59" s="28">
        <f>Обшая56[[#This Row],[З/п (%)]]+Обшая56[[#This Row],[Бонус]]</f>
        <v>5981.7040000000006</v>
      </c>
      <c r="AI59" s="35">
        <f>Обшая56[[#This Row],[Итого маржа]]-Обшая56[[#This Row],[З/п (%)]]</f>
        <v>33618.656000000003</v>
      </c>
      <c r="AJ59" s="38"/>
    </row>
    <row r="60" spans="1:36" ht="30" x14ac:dyDescent="0.25">
      <c r="A60" s="62" t="s">
        <v>125</v>
      </c>
      <c r="B60" s="29">
        <v>43344</v>
      </c>
      <c r="C60" s="63">
        <v>1954</v>
      </c>
      <c r="D60" s="64" t="s">
        <v>137</v>
      </c>
      <c r="E60" s="65" t="s">
        <v>145</v>
      </c>
      <c r="F60" s="25">
        <v>15</v>
      </c>
      <c r="G60" s="25"/>
      <c r="H60" s="24" t="s">
        <v>340</v>
      </c>
      <c r="I60" s="41">
        <v>1660</v>
      </c>
      <c r="J60" s="41">
        <v>1660</v>
      </c>
      <c r="K60" s="34">
        <f>Обшая56[[#This Row],[Итого реализация]]-Обшая56[[#This Row],[Стоимость доставки]]</f>
        <v>0</v>
      </c>
      <c r="L60" s="66">
        <v>1660</v>
      </c>
      <c r="M60" s="141">
        <v>43344</v>
      </c>
      <c r="N60" s="26"/>
      <c r="O60" s="150"/>
      <c r="P60" s="66"/>
      <c r="Q60" s="66"/>
      <c r="R60" s="26">
        <f>Обшая56[Итого реализация]-Обшая56[Наличные]-Обшая56[Терминал]-Обшая56[Безнал]</f>
        <v>0</v>
      </c>
      <c r="S60" s="67"/>
      <c r="T60" s="68"/>
      <c r="U60" s="68"/>
      <c r="V60" s="68"/>
      <c r="W60" s="27"/>
      <c r="X60" s="27"/>
      <c r="Y60" s="30" t="s">
        <v>233</v>
      </c>
      <c r="Z60" s="23">
        <f>Обшая56[Стоимость доставки]</f>
        <v>1660</v>
      </c>
      <c r="AA60" s="23"/>
      <c r="AB60" s="21">
        <f>Обшая56[Итого реализация]</f>
        <v>1660</v>
      </c>
      <c r="AC60" s="21">
        <f t="shared" si="0"/>
        <v>0</v>
      </c>
      <c r="AD6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" s="21" t="e">
        <f>Обшая56[[#This Row],[Итого маржа]]/(Обшая56[[#This Row],[Сумма реал-и ТМЗ ( за вычетом доставки )]]/100)</f>
        <v>#DIV/0!</v>
      </c>
      <c r="AF60" s="36">
        <f t="shared" si="1"/>
        <v>0</v>
      </c>
      <c r="AG60" s="22">
        <v>50</v>
      </c>
      <c r="AH60" s="28">
        <f>Обшая56[[#This Row],[З/п (%)]]+Обшая56[[#This Row],[Бонус]]</f>
        <v>50</v>
      </c>
      <c r="AI60" s="35">
        <f>Обшая56[[#This Row],[Итого маржа]]-Обшая56[[#This Row],[З/п (%)]]</f>
        <v>0</v>
      </c>
      <c r="AJ60" s="38"/>
    </row>
    <row r="61" spans="1:36" ht="30" customHeight="1" x14ac:dyDescent="0.25">
      <c r="A61" s="62" t="s">
        <v>125</v>
      </c>
      <c r="B61" s="29">
        <v>43278</v>
      </c>
      <c r="C61" s="63">
        <v>1037</v>
      </c>
      <c r="D61" s="64" t="s">
        <v>139</v>
      </c>
      <c r="E61" s="65" t="s">
        <v>150</v>
      </c>
      <c r="F61" s="25">
        <v>15</v>
      </c>
      <c r="G61" s="25">
        <v>129.72</v>
      </c>
      <c r="H61" s="24" t="s">
        <v>341</v>
      </c>
      <c r="I61" s="41">
        <v>302377</v>
      </c>
      <c r="J61" s="41"/>
      <c r="K61" s="34">
        <f>Обшая56[[#This Row],[Итого реализация]]-Обшая56[[#This Row],[Стоимость доставки]]</f>
        <v>302377</v>
      </c>
      <c r="L61" s="66">
        <v>302377</v>
      </c>
      <c r="M61" s="141" t="s">
        <v>342</v>
      </c>
      <c r="N61" s="26"/>
      <c r="O61" s="150"/>
      <c r="P61" s="66"/>
      <c r="Q61" s="66"/>
      <c r="R61" s="26">
        <f>Обшая56[Итого реализация]-Обшая56[Наличные]-Обшая56[Терминал]-Обшая56[Безнал]</f>
        <v>0</v>
      </c>
      <c r="S61" s="67">
        <v>258142.8</v>
      </c>
      <c r="T61" s="68" t="s">
        <v>343</v>
      </c>
      <c r="U61" s="68" t="s">
        <v>173</v>
      </c>
      <c r="V61" s="68"/>
      <c r="W61" s="27">
        <v>43347</v>
      </c>
      <c r="X61" s="27" t="s">
        <v>103</v>
      </c>
      <c r="Y61" s="30" t="s">
        <v>221</v>
      </c>
      <c r="Z61" s="23">
        <f>Обшая56[Стоимость доставки]</f>
        <v>0</v>
      </c>
      <c r="AA61" s="23"/>
      <c r="AB61" s="21">
        <f>Обшая56[Итого реализация]</f>
        <v>302377</v>
      </c>
      <c r="AC61" s="21">
        <f t="shared" si="0"/>
        <v>258142.8</v>
      </c>
      <c r="AD61" s="21">
        <f>Обшая56[[#This Row],[Итого реализ-я]]-Обшая56[[#This Row],[Стоимость доставки2]]-Обшая56[[#This Row],[Переменные расходы]]-Обшая56[[#This Row],[Закуп]]</f>
        <v>44234.200000000012</v>
      </c>
      <c r="AE61" s="21">
        <f>Обшая56[[#This Row],[Итого маржа]]/(Обшая56[[#This Row],[Сумма реал-и ТМЗ ( за вычетом доставки )]]/100)</f>
        <v>14.62882428227015</v>
      </c>
      <c r="AF61" s="36">
        <f t="shared" si="1"/>
        <v>6635.1300000000019</v>
      </c>
      <c r="AG61" s="22">
        <v>51</v>
      </c>
      <c r="AH61" s="28">
        <f>Обшая56[[#This Row],[З/п (%)]]+Обшая56[[#This Row],[Бонус]]</f>
        <v>6686.1300000000019</v>
      </c>
      <c r="AI61" s="35">
        <f>Обшая56[[#This Row],[Итого маржа]]-Обшая56[[#This Row],[З/п (%)]]</f>
        <v>37599.070000000007</v>
      </c>
      <c r="AJ61" s="38"/>
    </row>
    <row r="62" spans="1:36" ht="45" x14ac:dyDescent="0.25">
      <c r="A62" s="62" t="s">
        <v>125</v>
      </c>
      <c r="B62" s="29">
        <v>43337</v>
      </c>
      <c r="C62" s="63">
        <v>1843</v>
      </c>
      <c r="D62" s="64" t="s">
        <v>126</v>
      </c>
      <c r="E62" s="65" t="s">
        <v>127</v>
      </c>
      <c r="F62" s="25">
        <v>15</v>
      </c>
      <c r="G62" s="25" t="s">
        <v>347</v>
      </c>
      <c r="H62" s="24" t="s">
        <v>344</v>
      </c>
      <c r="I62" s="41">
        <v>22861.200000000001</v>
      </c>
      <c r="J62" s="41"/>
      <c r="K62" s="34">
        <f>Обшая56[[#This Row],[Итого реализация]]-Обшая56[[#This Row],[Стоимость доставки]]</f>
        <v>22861.200000000001</v>
      </c>
      <c r="L62" s="66">
        <v>13000</v>
      </c>
      <c r="M62" s="141">
        <v>43337</v>
      </c>
      <c r="N62" s="26">
        <v>9861.2000000000007</v>
      </c>
      <c r="O62" s="150">
        <v>43344</v>
      </c>
      <c r="P62" s="66"/>
      <c r="Q62" s="66"/>
      <c r="R62" s="26">
        <f>Обшая56[Итого реализация]-Обшая56[Наличные]-Обшая56[Терминал]-Обшая56[Безнал]</f>
        <v>0</v>
      </c>
      <c r="S62" s="67">
        <v>14797.6</v>
      </c>
      <c r="T62" s="68" t="s">
        <v>345</v>
      </c>
      <c r="U62" s="68" t="s">
        <v>190</v>
      </c>
      <c r="V62" s="68"/>
      <c r="W62" s="27">
        <v>43349</v>
      </c>
      <c r="X62" s="27" t="s">
        <v>103</v>
      </c>
      <c r="Y62" s="30" t="s">
        <v>221</v>
      </c>
      <c r="Z62" s="23">
        <f>Обшая56[Стоимость доставки]</f>
        <v>0</v>
      </c>
      <c r="AA62" s="23"/>
      <c r="AB62" s="21">
        <f>Обшая56[Итого реализация]</f>
        <v>22861.200000000001</v>
      </c>
      <c r="AC62" s="21">
        <f t="shared" si="0"/>
        <v>14797.6</v>
      </c>
      <c r="AD62" s="21">
        <f>Обшая56[[#This Row],[Итого реализ-я]]-Обшая56[[#This Row],[Стоимость доставки2]]-Обшая56[[#This Row],[Переменные расходы]]-Обшая56[[#This Row],[Закуп]]</f>
        <v>8063.6</v>
      </c>
      <c r="AE62" s="21">
        <f>Обшая56[[#This Row],[Итого маржа]]/(Обшая56[[#This Row],[Сумма реал-и ТМЗ ( за вычетом доставки )]]/100)</f>
        <v>35.27198922191311</v>
      </c>
      <c r="AF62" s="36">
        <f t="shared" si="1"/>
        <v>1209.54</v>
      </c>
      <c r="AG62" s="22">
        <v>52</v>
      </c>
      <c r="AH62" s="28">
        <f>Обшая56[[#This Row],[З/п (%)]]+Обшая56[[#This Row],[Бонус]]</f>
        <v>1261.54</v>
      </c>
      <c r="AI62" s="35">
        <f>Обшая56[[#This Row],[Итого маржа]]-Обшая56[[#This Row],[З/п (%)]]</f>
        <v>6854.06</v>
      </c>
      <c r="AJ62" s="38"/>
    </row>
    <row r="63" spans="1:36" x14ac:dyDescent="0.25">
      <c r="A63" s="62" t="s">
        <v>125</v>
      </c>
      <c r="B63" s="29">
        <v>43324</v>
      </c>
      <c r="C63" s="63">
        <v>1656</v>
      </c>
      <c r="D63" s="64" t="s">
        <v>139</v>
      </c>
      <c r="E63" s="65" t="s">
        <v>150</v>
      </c>
      <c r="F63" s="25">
        <v>15</v>
      </c>
      <c r="G63" s="25">
        <v>11.52</v>
      </c>
      <c r="H63" s="24" t="s">
        <v>346</v>
      </c>
      <c r="I63" s="41">
        <v>12672</v>
      </c>
      <c r="J63" s="41"/>
      <c r="K63" s="34">
        <f>Обшая56[[#This Row],[Итого реализация]]-Обшая56[[#This Row],[Стоимость доставки]]</f>
        <v>12672</v>
      </c>
      <c r="L63" s="66">
        <v>6000</v>
      </c>
      <c r="M63" s="141">
        <v>43324</v>
      </c>
      <c r="N63" s="26">
        <v>6672</v>
      </c>
      <c r="O63" s="150">
        <v>43346</v>
      </c>
      <c r="P63" s="66"/>
      <c r="Q63" s="66"/>
      <c r="R63" s="26">
        <f>Обшая56[Итого реализация]-Обшая56[Наличные]-Обшая56[Терминал]-Обшая56[Безнал]</f>
        <v>0</v>
      </c>
      <c r="S63" s="67">
        <v>10022.4</v>
      </c>
      <c r="T63" s="68" t="s">
        <v>348</v>
      </c>
      <c r="U63" s="68" t="s">
        <v>170</v>
      </c>
      <c r="V63" s="68"/>
      <c r="W63" s="27">
        <v>43346</v>
      </c>
      <c r="X63" s="27" t="s">
        <v>103</v>
      </c>
      <c r="Y63" s="30" t="s">
        <v>221</v>
      </c>
      <c r="Z63" s="23">
        <f>Обшая56[Стоимость доставки]</f>
        <v>0</v>
      </c>
      <c r="AA63" s="23"/>
      <c r="AB63" s="21">
        <f>Обшая56[Итого реализация]</f>
        <v>12672</v>
      </c>
      <c r="AC63" s="21">
        <f t="shared" si="0"/>
        <v>10022.4</v>
      </c>
      <c r="AD63" s="21">
        <f>Обшая56[[#This Row],[Итого реализ-я]]-Обшая56[[#This Row],[Стоимость доставки2]]-Обшая56[[#This Row],[Переменные расходы]]-Обшая56[[#This Row],[Закуп]]</f>
        <v>2649.6000000000004</v>
      </c>
      <c r="AE63" s="21">
        <f>Обшая56[[#This Row],[Итого маржа]]/(Обшая56[[#This Row],[Сумма реал-и ТМЗ ( за вычетом доставки )]]/100)</f>
        <v>20.909090909090914</v>
      </c>
      <c r="AF63" s="36">
        <f t="shared" si="1"/>
        <v>397.44000000000005</v>
      </c>
      <c r="AG63" s="22">
        <v>53</v>
      </c>
      <c r="AH63" s="28">
        <f>Обшая56[[#This Row],[З/п (%)]]+Обшая56[[#This Row],[Бонус]]</f>
        <v>450.44000000000005</v>
      </c>
      <c r="AI63" s="35">
        <f>Обшая56[[#This Row],[Итого маржа]]-Обшая56[[#This Row],[З/п (%)]]</f>
        <v>2252.1600000000003</v>
      </c>
      <c r="AJ63" s="38"/>
    </row>
    <row r="64" spans="1:36" ht="30" x14ac:dyDescent="0.25">
      <c r="A64" s="62" t="s">
        <v>125</v>
      </c>
      <c r="B64" s="29">
        <v>43343</v>
      </c>
      <c r="C64" s="63">
        <v>1931</v>
      </c>
      <c r="D64" s="64" t="s">
        <v>126</v>
      </c>
      <c r="E64" s="65" t="s">
        <v>127</v>
      </c>
      <c r="F64" s="25">
        <v>15</v>
      </c>
      <c r="G64" s="25">
        <v>3</v>
      </c>
      <c r="H64" s="24" t="s">
        <v>349</v>
      </c>
      <c r="I64" s="41">
        <v>1950</v>
      </c>
      <c r="J64" s="41"/>
      <c r="K64" s="34">
        <f>Обшая56[[#This Row],[Итого реализация]]-Обшая56[[#This Row],[Стоимость доставки]]</f>
        <v>1950</v>
      </c>
      <c r="L64" s="66"/>
      <c r="M64" s="141"/>
      <c r="N64" s="26">
        <v>1950</v>
      </c>
      <c r="O64" s="150">
        <v>43347</v>
      </c>
      <c r="P64" s="66"/>
      <c r="Q64" s="66"/>
      <c r="R64" s="26">
        <f>Обшая56[Итого реализация]-Обшая56[Наличные]-Обшая56[Терминал]-Обшая56[Безнал]</f>
        <v>0</v>
      </c>
      <c r="S64" s="67">
        <v>990</v>
      </c>
      <c r="T64" s="68" t="s">
        <v>350</v>
      </c>
      <c r="U64" s="68" t="s">
        <v>163</v>
      </c>
      <c r="V64" s="68"/>
      <c r="W64" s="27">
        <v>43347</v>
      </c>
      <c r="X64" s="27" t="s">
        <v>103</v>
      </c>
      <c r="Y64" s="30" t="s">
        <v>221</v>
      </c>
      <c r="Z64" s="23">
        <f>Обшая56[Стоимость доставки]</f>
        <v>0</v>
      </c>
      <c r="AA64" s="23"/>
      <c r="AB64" s="21">
        <f>Обшая56[Итого реализация]</f>
        <v>1950</v>
      </c>
      <c r="AC64" s="21">
        <f t="shared" si="0"/>
        <v>990</v>
      </c>
      <c r="AD64" s="21">
        <f>Обшая56[[#This Row],[Итого реализ-я]]-Обшая56[[#This Row],[Стоимость доставки2]]-Обшая56[[#This Row],[Переменные расходы]]-Обшая56[[#This Row],[Закуп]]</f>
        <v>960</v>
      </c>
      <c r="AE64" s="21">
        <f>Обшая56[[#This Row],[Итого маржа]]/(Обшая56[[#This Row],[Сумма реал-и ТМЗ ( за вычетом доставки )]]/100)</f>
        <v>49.230769230769234</v>
      </c>
      <c r="AF64" s="36">
        <f t="shared" si="1"/>
        <v>144</v>
      </c>
      <c r="AG64" s="22">
        <v>54</v>
      </c>
      <c r="AH64" s="28">
        <f>Обшая56[[#This Row],[З/п (%)]]+Обшая56[[#This Row],[Бонус]]</f>
        <v>198</v>
      </c>
      <c r="AI64" s="35">
        <f>Обшая56[[#This Row],[Итого маржа]]-Обшая56[[#This Row],[З/п (%)]]</f>
        <v>816</v>
      </c>
      <c r="AJ64" s="38"/>
    </row>
    <row r="65" spans="1:36" ht="30" x14ac:dyDescent="0.25">
      <c r="A65" s="62" t="s">
        <v>125</v>
      </c>
      <c r="B65" s="29">
        <v>43326</v>
      </c>
      <c r="C65" s="63">
        <v>1689</v>
      </c>
      <c r="D65" s="64" t="s">
        <v>134</v>
      </c>
      <c r="E65" s="65" t="s">
        <v>156</v>
      </c>
      <c r="F65" s="25">
        <v>15</v>
      </c>
      <c r="G65" s="25" t="s">
        <v>351</v>
      </c>
      <c r="H65" s="24" t="s">
        <v>352</v>
      </c>
      <c r="I65" s="41">
        <v>106169.61</v>
      </c>
      <c r="J65" s="41">
        <v>800</v>
      </c>
      <c r="K65" s="34">
        <f>Обшая56[[#This Row],[Итого реализация]]-Обшая56[[#This Row],[Стоимость доставки]]</f>
        <v>105369.61</v>
      </c>
      <c r="L65" s="66">
        <v>50000</v>
      </c>
      <c r="M65" s="141">
        <v>43326</v>
      </c>
      <c r="N65" s="26">
        <v>56169.61</v>
      </c>
      <c r="O65" s="150">
        <v>43344</v>
      </c>
      <c r="P65" s="66"/>
      <c r="Q65" s="66"/>
      <c r="R65" s="26">
        <f>Обшая56[Итого реализация]-Обшая56[Наличные]-Обшая56[Терминал]-Обшая56[Безнал]</f>
        <v>0</v>
      </c>
      <c r="S65" s="67">
        <v>83892.08</v>
      </c>
      <c r="T65" s="68" t="s">
        <v>252</v>
      </c>
      <c r="U65" s="68" t="s">
        <v>171</v>
      </c>
      <c r="V65" s="68"/>
      <c r="W65" s="27">
        <v>43348</v>
      </c>
      <c r="X65" s="27" t="s">
        <v>103</v>
      </c>
      <c r="Y65" s="30" t="s">
        <v>131</v>
      </c>
      <c r="Z65" s="23">
        <f>Обшая56[Стоимость доставки]</f>
        <v>800</v>
      </c>
      <c r="AA65" s="23"/>
      <c r="AB65" s="21">
        <f>Обшая56[Итого реализация]</f>
        <v>106169.61</v>
      </c>
      <c r="AC65" s="21">
        <f t="shared" si="0"/>
        <v>83892.08</v>
      </c>
      <c r="AD65" s="21">
        <f>Обшая56[[#This Row],[Итого реализ-я]]-Обшая56[[#This Row],[Стоимость доставки2]]-Обшая56[[#This Row],[Переменные расходы]]-Обшая56[[#This Row],[Закуп]]</f>
        <v>21477.53</v>
      </c>
      <c r="AE65" s="21">
        <f>Обшая56[[#This Row],[Итого маржа]]/(Обшая56[[#This Row],[Сумма реал-и ТМЗ ( за вычетом доставки )]]/100)</f>
        <v>20.383040233327232</v>
      </c>
      <c r="AF65" s="36">
        <f t="shared" si="1"/>
        <v>3221.6294999999996</v>
      </c>
      <c r="AG65" s="22">
        <v>55</v>
      </c>
      <c r="AH65" s="28">
        <f>Обшая56[[#This Row],[З/п (%)]]+Обшая56[[#This Row],[Бонус]]</f>
        <v>3276.6294999999996</v>
      </c>
      <c r="AI65" s="35">
        <f>Обшая56[[#This Row],[Итого маржа]]-Обшая56[[#This Row],[З/п (%)]]</f>
        <v>18255.9005</v>
      </c>
      <c r="AJ65" s="38"/>
    </row>
    <row r="66" spans="1:36" ht="30" x14ac:dyDescent="0.25">
      <c r="A66" s="62" t="s">
        <v>125</v>
      </c>
      <c r="B66" s="29">
        <v>43340</v>
      </c>
      <c r="C66" s="63">
        <v>1891</v>
      </c>
      <c r="D66" s="64" t="s">
        <v>134</v>
      </c>
      <c r="E66" s="65" t="s">
        <v>156</v>
      </c>
      <c r="F66" s="25">
        <v>15</v>
      </c>
      <c r="G66" s="25">
        <v>13.391999999999999</v>
      </c>
      <c r="H66" s="24" t="s">
        <v>353</v>
      </c>
      <c r="I66" s="41">
        <v>29704</v>
      </c>
      <c r="J66" s="41"/>
      <c r="K66" s="34">
        <f>Обшая56[[#This Row],[Итого реализация]]-Обшая56[[#This Row],[Стоимость доставки]]</f>
        <v>29704</v>
      </c>
      <c r="L66" s="66"/>
      <c r="M66" s="141"/>
      <c r="N66" s="26">
        <v>29704</v>
      </c>
      <c r="O66" s="150" t="s">
        <v>354</v>
      </c>
      <c r="P66" s="66"/>
      <c r="Q66" s="66"/>
      <c r="R66" s="26">
        <f>Обшая56[Итого реализация]-Обшая56[Наличные]-Обшая56[Терминал]-Обшая56[Безнал]</f>
        <v>0</v>
      </c>
      <c r="S66" s="67">
        <v>21987</v>
      </c>
      <c r="T66" s="68" t="s">
        <v>355</v>
      </c>
      <c r="U66" s="68" t="s">
        <v>198</v>
      </c>
      <c r="V66" s="68"/>
      <c r="W66" s="27">
        <v>43346</v>
      </c>
      <c r="X66" s="27" t="s">
        <v>103</v>
      </c>
      <c r="Y66" s="30"/>
      <c r="Z66" s="23">
        <f>Обшая56[Стоимость доставки]</f>
        <v>0</v>
      </c>
      <c r="AA66" s="23"/>
      <c r="AB66" s="21">
        <f>Обшая56[Итого реализация]</f>
        <v>29704</v>
      </c>
      <c r="AC66" s="21">
        <f t="shared" si="0"/>
        <v>21987</v>
      </c>
      <c r="AD66" s="21">
        <f>Обшая56[[#This Row],[Итого реализ-я]]-Обшая56[[#This Row],[Стоимость доставки2]]-Обшая56[[#This Row],[Переменные расходы]]-Обшая56[[#This Row],[Закуп]]</f>
        <v>7717</v>
      </c>
      <c r="AE66" s="21">
        <f>Обшая56[[#This Row],[Итого маржа]]/(Обшая56[[#This Row],[Сумма реал-и ТМЗ ( за вычетом доставки )]]/100)</f>
        <v>25.979666038244005</v>
      </c>
      <c r="AF66" s="36">
        <f t="shared" si="1"/>
        <v>1157.55</v>
      </c>
      <c r="AG66" s="22">
        <v>56</v>
      </c>
      <c r="AH66" s="28">
        <f>Обшая56[[#This Row],[З/п (%)]]+Обшая56[[#This Row],[Бонус]]</f>
        <v>1213.55</v>
      </c>
      <c r="AI66" s="35">
        <f>Обшая56[[#This Row],[Итого маржа]]-Обшая56[[#This Row],[З/п (%)]]</f>
        <v>6559.45</v>
      </c>
      <c r="AJ66" s="38"/>
    </row>
    <row r="67" spans="1:36" ht="45" x14ac:dyDescent="0.25">
      <c r="A67" s="62" t="s">
        <v>125</v>
      </c>
      <c r="B67" s="29">
        <v>43320</v>
      </c>
      <c r="C67" s="63">
        <v>1154</v>
      </c>
      <c r="D67" s="64" t="s">
        <v>136</v>
      </c>
      <c r="E67" s="65" t="s">
        <v>153</v>
      </c>
      <c r="F67" s="25">
        <v>15</v>
      </c>
      <c r="G67" s="25" t="s">
        <v>357</v>
      </c>
      <c r="H67" s="24" t="s">
        <v>356</v>
      </c>
      <c r="I67" s="41">
        <v>134841.85999999999</v>
      </c>
      <c r="J67" s="41">
        <v>4920</v>
      </c>
      <c r="K67" s="34">
        <f>Обшая56[[#This Row],[Итого реализация]]-Обшая56[[#This Row],[Стоимость доставки]]</f>
        <v>129921.85999999999</v>
      </c>
      <c r="L67" s="66">
        <v>1000</v>
      </c>
      <c r="M67" s="141">
        <v>43289</v>
      </c>
      <c r="N67" s="26">
        <v>133841.85999999999</v>
      </c>
      <c r="O67" s="150">
        <v>43344</v>
      </c>
      <c r="P67" s="66"/>
      <c r="Q67" s="66"/>
      <c r="R67" s="26">
        <f>Обшая56[Итого реализация]-Обшая56[Наличные]-Обшая56[Терминал]-Обшая56[Безнал]</f>
        <v>0</v>
      </c>
      <c r="S67" s="67">
        <v>114283.14</v>
      </c>
      <c r="T67" s="68" t="s">
        <v>358</v>
      </c>
      <c r="U67" s="68" t="s">
        <v>163</v>
      </c>
      <c r="V67" s="68"/>
      <c r="W67" s="27">
        <v>43348</v>
      </c>
      <c r="X67" s="27" t="s">
        <v>103</v>
      </c>
      <c r="Y67" s="30" t="s">
        <v>233</v>
      </c>
      <c r="Z67" s="23">
        <f>Обшая56[Стоимость доставки]</f>
        <v>4920</v>
      </c>
      <c r="AA67" s="23"/>
      <c r="AB67" s="21">
        <f>Обшая56[Итого реализация]</f>
        <v>134841.85999999999</v>
      </c>
      <c r="AC67" s="21">
        <f t="shared" si="0"/>
        <v>114283.14</v>
      </c>
      <c r="AD67" s="21">
        <f>Обшая56[[#This Row],[Итого реализ-я]]-Обшая56[[#This Row],[Стоимость доставки2]]-Обшая56[[#This Row],[Переменные расходы]]-Обшая56[[#This Row],[Закуп]]</f>
        <v>15638.719999999987</v>
      </c>
      <c r="AE67" s="21">
        <f>Обшая56[[#This Row],[Итого маржа]]/(Обшая56[[#This Row],[Сумма реал-и ТМЗ ( за вычетом доставки )]]/100)</f>
        <v>12.037019790203118</v>
      </c>
      <c r="AF67" s="36">
        <f t="shared" si="1"/>
        <v>2345.8079999999982</v>
      </c>
      <c r="AG67" s="22">
        <v>57</v>
      </c>
      <c r="AH67" s="28">
        <f>Обшая56[[#This Row],[З/п (%)]]+Обшая56[[#This Row],[Бонус]]</f>
        <v>2402.8079999999982</v>
      </c>
      <c r="AI67" s="35">
        <f>Обшая56[[#This Row],[Итого маржа]]-Обшая56[[#This Row],[З/п (%)]]</f>
        <v>13292.911999999989</v>
      </c>
      <c r="AJ67" s="38"/>
    </row>
    <row r="68" spans="1:36" ht="30" x14ac:dyDescent="0.25">
      <c r="A68" s="62" t="s">
        <v>125</v>
      </c>
      <c r="B68" s="29">
        <v>43340</v>
      </c>
      <c r="C68" s="63">
        <v>1906</v>
      </c>
      <c r="D68" s="64" t="s">
        <v>136</v>
      </c>
      <c r="E68" s="65" t="s">
        <v>148</v>
      </c>
      <c r="F68" s="25">
        <v>15</v>
      </c>
      <c r="G68" s="25">
        <v>91.542000000000002</v>
      </c>
      <c r="H68" s="24" t="s">
        <v>359</v>
      </c>
      <c r="I68" s="41">
        <v>153875.14000000001</v>
      </c>
      <c r="J68" s="41">
        <v>1000</v>
      </c>
      <c r="K68" s="34">
        <f>Обшая56[[#This Row],[Итого реализация]]-Обшая56[[#This Row],[Стоимость доставки]]</f>
        <v>152875.14000000001</v>
      </c>
      <c r="L68" s="66"/>
      <c r="M68" s="141"/>
      <c r="N68" s="26">
        <v>153875.14000000001</v>
      </c>
      <c r="O68" s="150" t="s">
        <v>360</v>
      </c>
      <c r="P68" s="66"/>
      <c r="Q68" s="66"/>
      <c r="R68" s="26">
        <f>Обшая56[Итого реализация]-Обшая56[Наличные]-Обшая56[Терминал]-Обшая56[Безнал]</f>
        <v>0</v>
      </c>
      <c r="S68" s="67">
        <v>134839.98000000001</v>
      </c>
      <c r="T68" s="68" t="s">
        <v>361</v>
      </c>
      <c r="U68" s="68" t="s">
        <v>163</v>
      </c>
      <c r="V68" s="68"/>
      <c r="W68" s="27">
        <v>43350</v>
      </c>
      <c r="X68" s="27" t="s">
        <v>103</v>
      </c>
      <c r="Y68" s="30" t="s">
        <v>131</v>
      </c>
      <c r="Z68" s="23">
        <f>Обшая56[Стоимость доставки]</f>
        <v>1000</v>
      </c>
      <c r="AA68" s="23"/>
      <c r="AB68" s="21">
        <f>Обшая56[Итого реализация]</f>
        <v>153875.14000000001</v>
      </c>
      <c r="AC68" s="21">
        <f t="shared" si="0"/>
        <v>134839.98000000001</v>
      </c>
      <c r="AD68" s="21">
        <f>Обшая56[[#This Row],[Итого реализ-я]]-Обшая56[[#This Row],[Стоимость доставки2]]-Обшая56[[#This Row],[Переменные расходы]]-Обшая56[[#This Row],[Закуп]]</f>
        <v>18035.160000000003</v>
      </c>
      <c r="AE68" s="21">
        <f>Обшая56[[#This Row],[Итого маржа]]/(Обшая56[[#This Row],[Сумма реал-и ТМЗ ( за вычетом доставки )]]/100)</f>
        <v>11.797313807856531</v>
      </c>
      <c r="AF68" s="36">
        <f t="shared" si="1"/>
        <v>2705.2740000000003</v>
      </c>
      <c r="AG68" s="22">
        <v>58</v>
      </c>
      <c r="AH68" s="28">
        <f>Обшая56[[#This Row],[З/п (%)]]+Обшая56[[#This Row],[Бонус]]</f>
        <v>2763.2740000000003</v>
      </c>
      <c r="AI68" s="35">
        <f>Обшая56[[#This Row],[Итого маржа]]-Обшая56[[#This Row],[З/п (%)]]</f>
        <v>15329.886000000002</v>
      </c>
      <c r="AJ68" s="38"/>
    </row>
    <row r="69" spans="1:36" ht="45" x14ac:dyDescent="0.25">
      <c r="A69" s="62" t="s">
        <v>125</v>
      </c>
      <c r="B69" s="29">
        <v>43343</v>
      </c>
      <c r="C69" s="63">
        <v>1942</v>
      </c>
      <c r="D69" s="64" t="s">
        <v>136</v>
      </c>
      <c r="E69" s="65" t="s">
        <v>362</v>
      </c>
      <c r="F69" s="25">
        <v>15</v>
      </c>
      <c r="G69" s="25" t="s">
        <v>365</v>
      </c>
      <c r="H69" s="24" t="s">
        <v>364</v>
      </c>
      <c r="I69" s="41">
        <v>73275.8</v>
      </c>
      <c r="J69" s="41">
        <v>1000</v>
      </c>
      <c r="K69" s="34">
        <f>Обшая56[[#This Row],[Итого реализация]]-Обшая56[[#This Row],[Стоимость доставки]]</f>
        <v>72275.8</v>
      </c>
      <c r="L69" s="66"/>
      <c r="M69" s="141"/>
      <c r="N69" s="26">
        <v>73275.8</v>
      </c>
      <c r="O69" s="150">
        <v>43345</v>
      </c>
      <c r="P69" s="66"/>
      <c r="Q69" s="66"/>
      <c r="R69" s="26">
        <f>Обшая56[Итого реализация]-Обшая56[Наличные]-Обшая56[Терминал]-Обшая56[Безнал]</f>
        <v>0</v>
      </c>
      <c r="S69" s="67">
        <v>58098</v>
      </c>
      <c r="T69" s="68" t="s">
        <v>366</v>
      </c>
      <c r="U69" s="68" t="s">
        <v>215</v>
      </c>
      <c r="V69" s="68"/>
      <c r="W69" s="27">
        <v>43358</v>
      </c>
      <c r="X69" s="27" t="s">
        <v>103</v>
      </c>
      <c r="Y69" s="30" t="s">
        <v>131</v>
      </c>
      <c r="Z69" s="23">
        <f>Обшая56[Стоимость доставки]</f>
        <v>1000</v>
      </c>
      <c r="AA69" s="23"/>
      <c r="AB69" s="21">
        <f>Обшая56[Итого реализация]</f>
        <v>73275.8</v>
      </c>
      <c r="AC69" s="21">
        <f t="shared" si="0"/>
        <v>58098</v>
      </c>
      <c r="AD69" s="21">
        <f>Обшая56[[#This Row],[Итого реализ-я]]-Обшая56[[#This Row],[Стоимость доставки2]]-Обшая56[[#This Row],[Переменные расходы]]-Обшая56[[#This Row],[Закуп]]</f>
        <v>14177.800000000003</v>
      </c>
      <c r="AE69" s="21">
        <f>Обшая56[[#This Row],[Итого маржа]]/(Обшая56[[#This Row],[Сумма реал-и ТМЗ ( за вычетом доставки )]]/100)</f>
        <v>19.616247762044836</v>
      </c>
      <c r="AF69" s="36">
        <f t="shared" si="1"/>
        <v>2126.6700000000005</v>
      </c>
      <c r="AG69" s="22">
        <v>59</v>
      </c>
      <c r="AH69" s="28">
        <f>Обшая56[[#This Row],[З/п (%)]]+Обшая56[[#This Row],[Бонус]]</f>
        <v>2185.6700000000005</v>
      </c>
      <c r="AI69" s="35">
        <f>Обшая56[[#This Row],[Итого маржа]]-Обшая56[[#This Row],[З/п (%)]]</f>
        <v>12051.130000000003</v>
      </c>
      <c r="AJ69" s="38"/>
    </row>
    <row r="70" spans="1:36" x14ac:dyDescent="0.25">
      <c r="A70" s="62" t="s">
        <v>125</v>
      </c>
      <c r="B70" s="29">
        <v>43348</v>
      </c>
      <c r="C70" s="63">
        <v>2002</v>
      </c>
      <c r="D70" s="64" t="s">
        <v>140</v>
      </c>
      <c r="E70" s="65" t="s">
        <v>154</v>
      </c>
      <c r="F70" s="25">
        <v>15</v>
      </c>
      <c r="G70" s="25">
        <v>25</v>
      </c>
      <c r="H70" s="24" t="s">
        <v>367</v>
      </c>
      <c r="I70" s="41">
        <v>11500</v>
      </c>
      <c r="J70" s="41"/>
      <c r="K70" s="34">
        <f>Обшая56[[#This Row],[Итого реализация]]-Обшая56[[#This Row],[Стоимость доставки]]</f>
        <v>11500</v>
      </c>
      <c r="L70" s="66">
        <v>11500</v>
      </c>
      <c r="M70" s="141">
        <v>43348</v>
      </c>
      <c r="N70" s="26"/>
      <c r="O70" s="150"/>
      <c r="P70" s="66"/>
      <c r="Q70" s="66"/>
      <c r="R70" s="26">
        <f>Обшая56[Итого реализация]-Обшая56[Наличные]-Обшая56[Терминал]-Обшая56[Безнал]</f>
        <v>0</v>
      </c>
      <c r="S70" s="67">
        <v>7625</v>
      </c>
      <c r="T70" s="68" t="s">
        <v>368</v>
      </c>
      <c r="U70" s="68" t="s">
        <v>176</v>
      </c>
      <c r="V70" s="68"/>
      <c r="W70" s="27">
        <v>43350</v>
      </c>
      <c r="X70" s="27" t="s">
        <v>103</v>
      </c>
      <c r="Y70" s="30" t="s">
        <v>221</v>
      </c>
      <c r="Z70" s="23">
        <f>Обшая56[Стоимость доставки]</f>
        <v>0</v>
      </c>
      <c r="AA70" s="23"/>
      <c r="AB70" s="21">
        <f>Обшая56[Итого реализация]</f>
        <v>11500</v>
      </c>
      <c r="AC70" s="21">
        <f t="shared" si="0"/>
        <v>7625</v>
      </c>
      <c r="AD70" s="21">
        <f>Обшая56[[#This Row],[Итого реализ-я]]-Обшая56[[#This Row],[Стоимость доставки2]]-Обшая56[[#This Row],[Переменные расходы]]-Обшая56[[#This Row],[Закуп]]</f>
        <v>3875</v>
      </c>
      <c r="AE70" s="21">
        <f>Обшая56[[#This Row],[Итого маржа]]/(Обшая56[[#This Row],[Сумма реал-и ТМЗ ( за вычетом доставки )]]/100)</f>
        <v>33.695652173913047</v>
      </c>
      <c r="AF70" s="36">
        <f t="shared" si="1"/>
        <v>581.25</v>
      </c>
      <c r="AG70" s="22">
        <v>60</v>
      </c>
      <c r="AH70" s="28">
        <f>Обшая56[[#This Row],[З/п (%)]]+Обшая56[[#This Row],[Бонус]]</f>
        <v>641.25</v>
      </c>
      <c r="AI70" s="35">
        <f>Обшая56[[#This Row],[Итого маржа]]-Обшая56[[#This Row],[З/п (%)]]</f>
        <v>3293.75</v>
      </c>
      <c r="AJ70" s="38"/>
    </row>
    <row r="71" spans="1:36" ht="30" x14ac:dyDescent="0.25">
      <c r="A71" s="62" t="s">
        <v>125</v>
      </c>
      <c r="B71" s="29">
        <v>43348</v>
      </c>
      <c r="C71" s="63">
        <v>2003</v>
      </c>
      <c r="D71" s="64" t="s">
        <v>126</v>
      </c>
      <c r="E71" s="65" t="s">
        <v>127</v>
      </c>
      <c r="F71" s="25">
        <v>15</v>
      </c>
      <c r="G71" s="25" t="s">
        <v>370</v>
      </c>
      <c r="H71" s="24" t="s">
        <v>369</v>
      </c>
      <c r="I71" s="41">
        <v>32231</v>
      </c>
      <c r="J71" s="41"/>
      <c r="K71" s="34">
        <f>Обшая56[[#This Row],[Итого реализация]]-Обшая56[[#This Row],[Стоимость доставки]]</f>
        <v>32231</v>
      </c>
      <c r="L71" s="66"/>
      <c r="M71" s="141"/>
      <c r="N71" s="26">
        <v>32231</v>
      </c>
      <c r="O71" s="150">
        <v>43348</v>
      </c>
      <c r="P71" s="66"/>
      <c r="Q71" s="66"/>
      <c r="R71" s="26">
        <f>Обшая56[Итого реализация]-Обшая56[Наличные]-Обшая56[Терминал]-Обшая56[Безнал]</f>
        <v>0</v>
      </c>
      <c r="S71" s="67">
        <v>21814</v>
      </c>
      <c r="T71" s="68" t="s">
        <v>371</v>
      </c>
      <c r="U71" s="68" t="s">
        <v>190</v>
      </c>
      <c r="V71" s="68"/>
      <c r="W71" s="27">
        <v>43353</v>
      </c>
      <c r="X71" s="27" t="s">
        <v>103</v>
      </c>
      <c r="Y71" s="30" t="s">
        <v>221</v>
      </c>
      <c r="Z71" s="23">
        <f>Обшая56[Стоимость доставки]</f>
        <v>0</v>
      </c>
      <c r="AA71" s="23"/>
      <c r="AB71" s="21">
        <f>Обшая56[Итого реализация]</f>
        <v>32231</v>
      </c>
      <c r="AC71" s="21">
        <f t="shared" si="0"/>
        <v>21814</v>
      </c>
      <c r="AD71" s="21">
        <f>Обшая56[[#This Row],[Итого реализ-я]]-Обшая56[[#This Row],[Стоимость доставки2]]-Обшая56[[#This Row],[Переменные расходы]]-Обшая56[[#This Row],[Закуп]]</f>
        <v>10417</v>
      </c>
      <c r="AE71" s="21">
        <f>Обшая56[[#This Row],[Итого маржа]]/(Обшая56[[#This Row],[Сумма реал-и ТМЗ ( за вычетом доставки )]]/100)</f>
        <v>32.319816325897428</v>
      </c>
      <c r="AF71" s="36">
        <f t="shared" si="1"/>
        <v>1562.55</v>
      </c>
      <c r="AG71" s="22">
        <v>61</v>
      </c>
      <c r="AH71" s="28">
        <f>Обшая56[[#This Row],[З/п (%)]]+Обшая56[[#This Row],[Бонус]]</f>
        <v>1623.55</v>
      </c>
      <c r="AI71" s="35">
        <f>Обшая56[[#This Row],[Итого маржа]]-Обшая56[[#This Row],[З/п (%)]]</f>
        <v>8854.4500000000007</v>
      </c>
      <c r="AJ71" s="38"/>
    </row>
    <row r="72" spans="1:36" ht="30" x14ac:dyDescent="0.25">
      <c r="A72" s="62" t="s">
        <v>125</v>
      </c>
      <c r="B72" s="29">
        <v>43348</v>
      </c>
      <c r="C72" s="63">
        <v>2004</v>
      </c>
      <c r="D72" s="64" t="s">
        <v>134</v>
      </c>
      <c r="E72" s="65" t="s">
        <v>156</v>
      </c>
      <c r="F72" s="25">
        <v>15</v>
      </c>
      <c r="G72" s="25" t="s">
        <v>373</v>
      </c>
      <c r="H72" s="24" t="s">
        <v>372</v>
      </c>
      <c r="I72" s="41">
        <v>19625.400000000001</v>
      </c>
      <c r="J72" s="41">
        <v>1000</v>
      </c>
      <c r="K72" s="34">
        <f>Обшая56[[#This Row],[Итого реализация]]-Обшая56[[#This Row],[Стоимость доставки]]</f>
        <v>18625.400000000001</v>
      </c>
      <c r="L72" s="66"/>
      <c r="M72" s="141"/>
      <c r="N72" s="26">
        <v>19625.400000000001</v>
      </c>
      <c r="O72" s="150">
        <v>43348</v>
      </c>
      <c r="P72" s="66"/>
      <c r="Q72" s="66"/>
      <c r="R72" s="26">
        <f>Обшая56[Итого реализация]-Обшая56[Наличные]-Обшая56[Терминал]-Обшая56[Безнал]</f>
        <v>0</v>
      </c>
      <c r="S72" s="67">
        <v>11660.72</v>
      </c>
      <c r="T72" s="68" t="s">
        <v>374</v>
      </c>
      <c r="U72" s="68" t="s">
        <v>178</v>
      </c>
      <c r="V72" s="68"/>
      <c r="W72" s="27">
        <v>43350</v>
      </c>
      <c r="X72" s="27" t="s">
        <v>103</v>
      </c>
      <c r="Y72" s="30" t="s">
        <v>131</v>
      </c>
      <c r="Z72" s="23">
        <f>Обшая56[Стоимость доставки]</f>
        <v>1000</v>
      </c>
      <c r="AA72" s="23"/>
      <c r="AB72" s="21">
        <f>Обшая56[Итого реализация]</f>
        <v>19625.400000000001</v>
      </c>
      <c r="AC72" s="21">
        <f t="shared" si="0"/>
        <v>11660.72</v>
      </c>
      <c r="AD72" s="21">
        <f>Обшая56[[#This Row],[Итого реализ-я]]-Обшая56[[#This Row],[Стоимость доставки2]]-Обшая56[[#This Row],[Переменные расходы]]-Обшая56[[#This Row],[Закуп]]</f>
        <v>6964.6800000000021</v>
      </c>
      <c r="AE72" s="21">
        <f>Обшая56[[#This Row],[Итого маржа]]/(Обшая56[[#This Row],[Сумма реал-и ТМЗ ( за вычетом доставки )]]/100)</f>
        <v>37.393451952709746</v>
      </c>
      <c r="AF72" s="36">
        <f t="shared" si="1"/>
        <v>1044.7020000000002</v>
      </c>
      <c r="AG72" s="22">
        <v>62</v>
      </c>
      <c r="AH72" s="28">
        <f>Обшая56[[#This Row],[З/п (%)]]+Обшая56[[#This Row],[Бонус]]</f>
        <v>1106.7020000000002</v>
      </c>
      <c r="AI72" s="35">
        <f>Обшая56[[#This Row],[Итого маржа]]-Обшая56[[#This Row],[З/п (%)]]</f>
        <v>5919.9780000000019</v>
      </c>
      <c r="AJ72" s="38"/>
    </row>
    <row r="73" spans="1:36" s="182" customFormat="1" ht="45" x14ac:dyDescent="0.25">
      <c r="A73" s="163" t="s">
        <v>125</v>
      </c>
      <c r="B73" s="164">
        <v>43348</v>
      </c>
      <c r="C73" s="165">
        <v>2005</v>
      </c>
      <c r="D73" s="166" t="s">
        <v>126</v>
      </c>
      <c r="E73" s="167" t="s">
        <v>375</v>
      </c>
      <c r="F73" s="39">
        <v>15</v>
      </c>
      <c r="G73" s="39" t="s">
        <v>376</v>
      </c>
      <c r="H73" s="169" t="s">
        <v>377</v>
      </c>
      <c r="I73" s="170">
        <v>88226.6</v>
      </c>
      <c r="J73" s="170"/>
      <c r="K73" s="171">
        <f>Обшая56[[#This Row],[Итого реализация]]-Обшая56[[#This Row],[Стоимость доставки]]</f>
        <v>88226.6</v>
      </c>
      <c r="L73" s="158">
        <v>30000</v>
      </c>
      <c r="M73" s="172">
        <v>43348</v>
      </c>
      <c r="N73" s="171"/>
      <c r="O73" s="173"/>
      <c r="P73" s="158"/>
      <c r="Q73" s="158"/>
      <c r="R73" s="171">
        <f>Обшая56[Итого реализация]-Обшая56[Наличные]-Обшая56[Терминал]-Обшая56[Безнал]</f>
        <v>58226.600000000006</v>
      </c>
      <c r="S73" s="158"/>
      <c r="T73" s="175"/>
      <c r="U73" s="175"/>
      <c r="V73" s="175"/>
      <c r="W73" s="176"/>
      <c r="X73" s="176"/>
      <c r="Y73" s="175"/>
      <c r="Z73" s="177">
        <f>Обшая56[Стоимость доставки]</f>
        <v>0</v>
      </c>
      <c r="AA73" s="177"/>
      <c r="AB73" s="178">
        <f>Обшая56[Итого реализация]</f>
        <v>88226.6</v>
      </c>
      <c r="AC73" s="178">
        <f t="shared" si="0"/>
        <v>0</v>
      </c>
      <c r="AD73" s="178">
        <f>Обшая56[[#This Row],[Итого реализ-я]]-Обшая56[[#This Row],[Стоимость доставки2]]-Обшая56[[#This Row],[Переменные расходы]]-Обшая56[[#This Row],[Закуп]]</f>
        <v>88226.6</v>
      </c>
      <c r="AE73" s="178">
        <f>Обшая56[[#This Row],[Итого маржа]]/(Обшая56[[#This Row],[Сумма реал-и ТМЗ ( за вычетом доставки )]]/100)</f>
        <v>100</v>
      </c>
      <c r="AF73" s="171">
        <f t="shared" si="1"/>
        <v>13233.99</v>
      </c>
      <c r="AG73" s="22">
        <v>63</v>
      </c>
      <c r="AH73" s="28">
        <f>Обшая56[[#This Row],[З/п (%)]]+Обшая56[[#This Row],[Бонус]]</f>
        <v>13296.99</v>
      </c>
      <c r="AI73" s="180">
        <f>Обшая56[[#This Row],[Итого маржа]]-Обшая56[[#This Row],[З/п (%)]]</f>
        <v>74992.61</v>
      </c>
      <c r="AJ73" s="181"/>
    </row>
    <row r="74" spans="1:36" ht="45" x14ac:dyDescent="0.25">
      <c r="A74" s="62" t="s">
        <v>125</v>
      </c>
      <c r="B74" s="29">
        <v>43348</v>
      </c>
      <c r="C74" s="63">
        <v>2006</v>
      </c>
      <c r="D74" s="64" t="s">
        <v>126</v>
      </c>
      <c r="E74" s="65" t="s">
        <v>127</v>
      </c>
      <c r="F74" s="25">
        <v>15</v>
      </c>
      <c r="G74" s="148" t="s">
        <v>378</v>
      </c>
      <c r="H74" s="24" t="s">
        <v>379</v>
      </c>
      <c r="I74" s="41">
        <v>31410</v>
      </c>
      <c r="J74" s="41"/>
      <c r="K74" s="34">
        <f>Обшая56[[#This Row],[Итого реализация]]-Обшая56[[#This Row],[Стоимость доставки]]</f>
        <v>31410</v>
      </c>
      <c r="L74" s="66"/>
      <c r="M74" s="141"/>
      <c r="N74" s="26">
        <v>31410</v>
      </c>
      <c r="O74" s="150">
        <v>43348</v>
      </c>
      <c r="P74" s="66"/>
      <c r="Q74" s="66"/>
      <c r="R74" s="26">
        <f>Обшая56[Итого реализация]-Обшая56[Наличные]-Обшая56[Терминал]-Обшая56[Безнал]</f>
        <v>0</v>
      </c>
      <c r="S74" s="67">
        <v>25070.3</v>
      </c>
      <c r="T74" s="68" t="s">
        <v>380</v>
      </c>
      <c r="U74" s="68" t="s">
        <v>163</v>
      </c>
      <c r="V74" s="68"/>
      <c r="W74" s="27">
        <v>43353</v>
      </c>
      <c r="X74" s="27" t="s">
        <v>103</v>
      </c>
      <c r="Y74" s="30" t="s">
        <v>221</v>
      </c>
      <c r="Z74" s="23">
        <f>Обшая56[Стоимость доставки]</f>
        <v>0</v>
      </c>
      <c r="AA74" s="23"/>
      <c r="AB74" s="21">
        <f>Обшая56[Итого реализация]</f>
        <v>31410</v>
      </c>
      <c r="AC74" s="21">
        <f t="shared" si="0"/>
        <v>25070.3</v>
      </c>
      <c r="AD74" s="21">
        <f>Обшая56[[#This Row],[Итого реализ-я]]-Обшая56[[#This Row],[Стоимость доставки2]]-Обшая56[[#This Row],[Переменные расходы]]-Обшая56[[#This Row],[Закуп]]</f>
        <v>6339.7000000000007</v>
      </c>
      <c r="AE74" s="21">
        <f>Обшая56[[#This Row],[Итого маржа]]/(Обшая56[[#This Row],[Сумма реал-и ТМЗ ( за вычетом доставки )]]/100)</f>
        <v>20.183699458771091</v>
      </c>
      <c r="AF74" s="36">
        <f t="shared" si="1"/>
        <v>950.95500000000015</v>
      </c>
      <c r="AG74" s="22">
        <v>64</v>
      </c>
      <c r="AH74" s="28">
        <f>Обшая56[[#This Row],[З/п (%)]]+Обшая56[[#This Row],[Бонус]]</f>
        <v>1014.9550000000002</v>
      </c>
      <c r="AI74" s="35">
        <f>Обшая56[[#This Row],[Итого маржа]]-Обшая56[[#This Row],[З/п (%)]]</f>
        <v>5388.7450000000008</v>
      </c>
      <c r="AJ74" s="38"/>
    </row>
    <row r="75" spans="1:36" ht="60" x14ac:dyDescent="0.25">
      <c r="A75" s="62" t="s">
        <v>125</v>
      </c>
      <c r="B75" s="29">
        <v>43348</v>
      </c>
      <c r="C75" s="63">
        <v>2007</v>
      </c>
      <c r="D75" s="64" t="s">
        <v>140</v>
      </c>
      <c r="E75" s="65" t="s">
        <v>381</v>
      </c>
      <c r="F75" s="25">
        <v>15</v>
      </c>
      <c r="G75" s="148" t="s">
        <v>383</v>
      </c>
      <c r="H75" s="24" t="s">
        <v>382</v>
      </c>
      <c r="I75" s="41">
        <v>85971.16</v>
      </c>
      <c r="J75" s="41">
        <v>1000</v>
      </c>
      <c r="K75" s="34">
        <f>Обшая56[[#This Row],[Итого реализация]]-Обшая56[[#This Row],[Стоимость доставки]]</f>
        <v>84971.16</v>
      </c>
      <c r="L75" s="66"/>
      <c r="M75" s="141"/>
      <c r="N75" s="26">
        <v>85971.16</v>
      </c>
      <c r="O75" s="150">
        <v>43348</v>
      </c>
      <c r="P75" s="66"/>
      <c r="Q75" s="66"/>
      <c r="R75" s="26">
        <f>Обшая56[Итого реализация]-Обшая56[Наличные]-Обшая56[Терминал]-Обшая56[Безнал]</f>
        <v>0</v>
      </c>
      <c r="S75" s="67">
        <v>65972.11</v>
      </c>
      <c r="T75" s="68" t="s">
        <v>384</v>
      </c>
      <c r="U75" s="68" t="s">
        <v>178</v>
      </c>
      <c r="V75" s="68"/>
      <c r="W75" s="27">
        <v>43369</v>
      </c>
      <c r="X75" s="27" t="s">
        <v>103</v>
      </c>
      <c r="Y75" s="30" t="s">
        <v>131</v>
      </c>
      <c r="Z75" s="23">
        <f>Обшая56[Стоимость доставки]</f>
        <v>1000</v>
      </c>
      <c r="AA75" s="23"/>
      <c r="AB75" s="21">
        <f>Обшая56[Итого реализация]</f>
        <v>85971.16</v>
      </c>
      <c r="AC75" s="21">
        <f t="shared" ref="AC75:AC138" si="2">S75</f>
        <v>65972.11</v>
      </c>
      <c r="AD75" s="21">
        <f>Обшая56[[#This Row],[Итого реализ-я]]-Обшая56[[#This Row],[Стоимость доставки2]]-Обшая56[[#This Row],[Переменные расходы]]-Обшая56[[#This Row],[Закуп]]</f>
        <v>18999.050000000003</v>
      </c>
      <c r="AE75" s="21">
        <f>Обшая56[[#This Row],[Итого маржа]]/(Обшая56[[#This Row],[Сумма реал-и ТМЗ ( за вычетом доставки )]]/100)</f>
        <v>22.359409945680394</v>
      </c>
      <c r="AF75" s="36">
        <f t="shared" ref="AF75:AF138" si="3">AD75*F75/100</f>
        <v>2849.8575000000005</v>
      </c>
      <c r="AG75" s="22">
        <v>65</v>
      </c>
      <c r="AH75" s="28">
        <f>Обшая56[[#This Row],[З/п (%)]]+Обшая56[[#This Row],[Бонус]]</f>
        <v>2914.8575000000005</v>
      </c>
      <c r="AI75" s="35">
        <f>Обшая56[[#This Row],[Итого маржа]]-Обшая56[[#This Row],[З/п (%)]]</f>
        <v>16149.192500000003</v>
      </c>
      <c r="AJ75" s="38"/>
    </row>
    <row r="76" spans="1:36" x14ac:dyDescent="0.25">
      <c r="A76" s="62" t="s">
        <v>125</v>
      </c>
      <c r="B76" s="29">
        <v>43348</v>
      </c>
      <c r="C76" s="63">
        <v>2008</v>
      </c>
      <c r="D76" s="64" t="s">
        <v>140</v>
      </c>
      <c r="E76" s="65" t="s">
        <v>158</v>
      </c>
      <c r="F76" s="25">
        <v>15</v>
      </c>
      <c r="G76" s="148">
        <v>1</v>
      </c>
      <c r="H76" s="24" t="s">
        <v>385</v>
      </c>
      <c r="I76" s="41">
        <v>990</v>
      </c>
      <c r="J76" s="41"/>
      <c r="K76" s="34">
        <f>Обшая56[[#This Row],[Итого реализация]]-Обшая56[[#This Row],[Стоимость доставки]]</f>
        <v>990</v>
      </c>
      <c r="L76" s="66"/>
      <c r="M76" s="141"/>
      <c r="N76" s="26">
        <v>990</v>
      </c>
      <c r="O76" s="150">
        <v>43348</v>
      </c>
      <c r="P76" s="66"/>
      <c r="Q76" s="66"/>
      <c r="R76" s="26">
        <f>Обшая56[Итого реализация]-Обшая56[Наличные]-Обшая56[Терминал]-Обшая56[Безнал]</f>
        <v>0</v>
      </c>
      <c r="S76" s="67">
        <v>550</v>
      </c>
      <c r="T76" s="68"/>
      <c r="U76" s="68" t="s">
        <v>190</v>
      </c>
      <c r="V76" s="68"/>
      <c r="W76" s="27">
        <v>43349</v>
      </c>
      <c r="X76" s="27" t="s">
        <v>103</v>
      </c>
      <c r="Y76" s="30" t="s">
        <v>221</v>
      </c>
      <c r="Z76" s="23">
        <f>Обшая56[Стоимость доставки]</f>
        <v>0</v>
      </c>
      <c r="AA76" s="23"/>
      <c r="AB76" s="21">
        <f>Обшая56[Итого реализация]</f>
        <v>990</v>
      </c>
      <c r="AC76" s="21">
        <f t="shared" si="2"/>
        <v>550</v>
      </c>
      <c r="AD76" s="21">
        <f>Обшая56[[#This Row],[Итого реализ-я]]-Обшая56[[#This Row],[Стоимость доставки2]]-Обшая56[[#This Row],[Переменные расходы]]-Обшая56[[#This Row],[Закуп]]</f>
        <v>440</v>
      </c>
      <c r="AE76" s="21">
        <f>Обшая56[[#This Row],[Итого маржа]]/(Обшая56[[#This Row],[Сумма реал-и ТМЗ ( за вычетом доставки )]]/100)</f>
        <v>44.444444444444443</v>
      </c>
      <c r="AF76" s="36">
        <f t="shared" si="3"/>
        <v>66</v>
      </c>
      <c r="AG76" s="22">
        <v>66</v>
      </c>
      <c r="AH76" s="28">
        <f>Обшая56[[#This Row],[З/п (%)]]+Обшая56[[#This Row],[Бонус]]</f>
        <v>132</v>
      </c>
      <c r="AI76" s="35">
        <f>Обшая56[[#This Row],[Итого маржа]]-Обшая56[[#This Row],[З/п (%)]]</f>
        <v>374</v>
      </c>
      <c r="AJ76" s="38"/>
    </row>
    <row r="77" spans="1:36" ht="30" x14ac:dyDescent="0.25">
      <c r="A77" s="62" t="s">
        <v>125</v>
      </c>
      <c r="B77" s="29">
        <v>43348</v>
      </c>
      <c r="C77" s="63">
        <v>2009</v>
      </c>
      <c r="D77" s="64" t="s">
        <v>136</v>
      </c>
      <c r="E77" s="65" t="s">
        <v>146</v>
      </c>
      <c r="F77" s="25">
        <v>15</v>
      </c>
      <c r="G77" s="148">
        <v>17.28</v>
      </c>
      <c r="H77" s="24" t="s">
        <v>386</v>
      </c>
      <c r="I77" s="41">
        <v>30988.720000000001</v>
      </c>
      <c r="J77" s="41">
        <v>1630</v>
      </c>
      <c r="K77" s="34">
        <f>Обшая56[[#This Row],[Итого реализация]]-Обшая56[[#This Row],[Стоимость доставки]]</f>
        <v>29358.720000000001</v>
      </c>
      <c r="L77" s="66"/>
      <c r="M77" s="141"/>
      <c r="N77" s="26">
        <v>44504.46</v>
      </c>
      <c r="O77" s="150">
        <v>43119</v>
      </c>
      <c r="P77" s="66"/>
      <c r="Q77" s="66"/>
      <c r="R77" s="26">
        <f>Обшая56[Итого реализация]-Обшая56[Наличные]-Обшая56[Терминал]-Обшая56[Безнал]</f>
        <v>-13515.739999999998</v>
      </c>
      <c r="S77" s="67">
        <v>18272.48</v>
      </c>
      <c r="T77" s="68" t="s">
        <v>387</v>
      </c>
      <c r="U77" s="68" t="s">
        <v>217</v>
      </c>
      <c r="V77" s="68"/>
      <c r="W77" s="27">
        <v>43355</v>
      </c>
      <c r="X77" s="27" t="s">
        <v>103</v>
      </c>
      <c r="Y77" s="30" t="s">
        <v>233</v>
      </c>
      <c r="Z77" s="23">
        <f>Обшая56[Стоимость доставки]</f>
        <v>1630</v>
      </c>
      <c r="AA77" s="23"/>
      <c r="AB77" s="21">
        <f>Обшая56[Итого реализация]</f>
        <v>30988.720000000001</v>
      </c>
      <c r="AC77" s="21">
        <f t="shared" si="2"/>
        <v>18272.48</v>
      </c>
      <c r="AD77" s="21">
        <f>Обшая56[[#This Row],[Итого реализ-я]]-Обшая56[[#This Row],[Стоимость доставки2]]-Обшая56[[#This Row],[Переменные расходы]]-Обшая56[[#This Row],[Закуп]]</f>
        <v>11086.240000000002</v>
      </c>
      <c r="AE77" s="21">
        <f>Обшая56[[#This Row],[Итого маржа]]/(Обшая56[[#This Row],[Сумма реал-и ТМЗ ( за вычетом доставки )]]/100)</f>
        <v>37.761319294574157</v>
      </c>
      <c r="AF77" s="36">
        <f t="shared" si="3"/>
        <v>1662.9360000000004</v>
      </c>
      <c r="AG77" s="22">
        <v>67</v>
      </c>
      <c r="AH77" s="28">
        <f>Обшая56[[#This Row],[З/п (%)]]+Обшая56[[#This Row],[Бонус]]</f>
        <v>1729.9360000000004</v>
      </c>
      <c r="AI77" s="35">
        <f>Обшая56[[#This Row],[Итого маржа]]-Обшая56[[#This Row],[З/п (%)]]</f>
        <v>9423.3040000000019</v>
      </c>
      <c r="AJ77" s="38"/>
    </row>
    <row r="78" spans="1:36" ht="30" x14ac:dyDescent="0.25">
      <c r="A78" s="62" t="s">
        <v>125</v>
      </c>
      <c r="B78" s="29">
        <v>43348</v>
      </c>
      <c r="C78" s="63">
        <v>2010</v>
      </c>
      <c r="D78" s="64" t="s">
        <v>137</v>
      </c>
      <c r="E78" s="65" t="s">
        <v>145</v>
      </c>
      <c r="F78" s="25">
        <v>15</v>
      </c>
      <c r="G78" s="148" t="s">
        <v>388</v>
      </c>
      <c r="H78" s="24" t="s">
        <v>389</v>
      </c>
      <c r="I78" s="41">
        <v>85788</v>
      </c>
      <c r="J78" s="41">
        <v>2400</v>
      </c>
      <c r="K78" s="34">
        <f>Обшая56[[#This Row],[Итого реализация]]-Обшая56[[#This Row],[Стоимость доставки]]</f>
        <v>83388</v>
      </c>
      <c r="L78" s="66">
        <v>85788</v>
      </c>
      <c r="M78" s="141">
        <v>43348</v>
      </c>
      <c r="N78" s="26"/>
      <c r="O78" s="150"/>
      <c r="P78" s="66"/>
      <c r="Q78" s="66"/>
      <c r="R78" s="26">
        <f>Обшая56[Итого реализация]-Обшая56[Наличные]-Обшая56[Терминал]-Обшая56[Безнал]</f>
        <v>0</v>
      </c>
      <c r="S78" s="67">
        <v>69132.800000000003</v>
      </c>
      <c r="T78" s="68" t="s">
        <v>390</v>
      </c>
      <c r="U78" s="68" t="s">
        <v>171</v>
      </c>
      <c r="V78" s="68"/>
      <c r="W78" s="27">
        <v>43350</v>
      </c>
      <c r="X78" s="27" t="s">
        <v>103</v>
      </c>
      <c r="Y78" s="30" t="s">
        <v>233</v>
      </c>
      <c r="Z78" s="23">
        <f>Обшая56[Стоимость доставки]</f>
        <v>2400</v>
      </c>
      <c r="AA78" s="23"/>
      <c r="AB78" s="21">
        <f>Обшая56[Итого реализация]</f>
        <v>85788</v>
      </c>
      <c r="AC78" s="21">
        <f t="shared" si="2"/>
        <v>69132.800000000003</v>
      </c>
      <c r="AD78" s="21">
        <f>Обшая56[[#This Row],[Итого реализ-я]]-Обшая56[[#This Row],[Стоимость доставки2]]-Обшая56[[#This Row],[Переменные расходы]]-Обшая56[[#This Row],[Закуп]]</f>
        <v>14255.199999999997</v>
      </c>
      <c r="AE78" s="21">
        <f>Обшая56[[#This Row],[Итого маржа]]/(Обшая56[[#This Row],[Сумма реал-и ТМЗ ( за вычетом доставки )]]/100)</f>
        <v>17.095025663164961</v>
      </c>
      <c r="AF78" s="36">
        <f t="shared" si="3"/>
        <v>2138.2799999999993</v>
      </c>
      <c r="AG78" s="22">
        <v>68</v>
      </c>
      <c r="AH78" s="28">
        <f>Обшая56[[#This Row],[З/п (%)]]+Обшая56[[#This Row],[Бонус]]</f>
        <v>2206.2799999999993</v>
      </c>
      <c r="AI78" s="35">
        <f>Обшая56[[#This Row],[Итого маржа]]-Обшая56[[#This Row],[З/п (%)]]</f>
        <v>12116.919999999998</v>
      </c>
      <c r="AJ78" s="38"/>
    </row>
    <row r="79" spans="1:36" x14ac:dyDescent="0.25">
      <c r="A79" s="62" t="s">
        <v>125</v>
      </c>
      <c r="B79" s="29">
        <v>43348</v>
      </c>
      <c r="C79" s="63">
        <v>2011</v>
      </c>
      <c r="D79" s="64" t="s">
        <v>142</v>
      </c>
      <c r="E79" s="65" t="s">
        <v>148</v>
      </c>
      <c r="F79" s="25">
        <v>15</v>
      </c>
      <c r="G79" s="148">
        <v>2.2400000000000002</v>
      </c>
      <c r="H79" s="24" t="s">
        <v>391</v>
      </c>
      <c r="I79" s="41">
        <v>3830.4</v>
      </c>
      <c r="J79" s="41"/>
      <c r="K79" s="34">
        <f>Обшая56[[#This Row],[Итого реализация]]-Обшая56[[#This Row],[Стоимость доставки]]</f>
        <v>3830.4</v>
      </c>
      <c r="L79" s="66">
        <v>3830.4</v>
      </c>
      <c r="M79" s="141">
        <v>43348</v>
      </c>
      <c r="N79" s="26"/>
      <c r="O79" s="150"/>
      <c r="P79" s="66"/>
      <c r="Q79" s="66"/>
      <c r="R79" s="26">
        <f>Обшая56[Итого реализация]-Обшая56[Наличные]-Обшая56[Терминал]-Обшая56[Безнал]</f>
        <v>0</v>
      </c>
      <c r="S79" s="67">
        <v>3223.36</v>
      </c>
      <c r="T79" s="68" t="s">
        <v>392</v>
      </c>
      <c r="U79" s="68" t="s">
        <v>171</v>
      </c>
      <c r="V79" s="68"/>
      <c r="W79" s="27">
        <v>43350</v>
      </c>
      <c r="X79" s="27" t="s">
        <v>103</v>
      </c>
      <c r="Y79" s="30" t="s">
        <v>221</v>
      </c>
      <c r="Z79" s="23">
        <f>Обшая56[Стоимость доставки]</f>
        <v>0</v>
      </c>
      <c r="AA79" s="23"/>
      <c r="AB79" s="21">
        <f>Обшая56[Итого реализация]</f>
        <v>3830.4</v>
      </c>
      <c r="AC79" s="21">
        <f t="shared" si="2"/>
        <v>3223.36</v>
      </c>
      <c r="AD79" s="21">
        <f>Обшая56[[#This Row],[Итого реализ-я]]-Обшая56[[#This Row],[Стоимость доставки2]]-Обшая56[[#This Row],[Переменные расходы]]-Обшая56[[#This Row],[Закуп]]</f>
        <v>607.04</v>
      </c>
      <c r="AE79" s="21">
        <f>Обшая56[[#This Row],[Итого маржа]]/(Обшая56[[#This Row],[Сумма реал-и ТМЗ ( за вычетом доставки )]]/100)</f>
        <v>15.847953216374266</v>
      </c>
      <c r="AF79" s="36">
        <f t="shared" si="3"/>
        <v>91.055999999999983</v>
      </c>
      <c r="AG79" s="22">
        <v>69</v>
      </c>
      <c r="AH79" s="28">
        <f>Обшая56[[#This Row],[З/п (%)]]+Обшая56[[#This Row],[Бонус]]</f>
        <v>160.05599999999998</v>
      </c>
      <c r="AI79" s="35">
        <f>Обшая56[[#This Row],[Итого маржа]]-Обшая56[[#This Row],[З/п (%)]]</f>
        <v>515.98399999999992</v>
      </c>
      <c r="AJ79" s="38"/>
    </row>
    <row r="80" spans="1:36" x14ac:dyDescent="0.25">
      <c r="A80" s="62" t="s">
        <v>125</v>
      </c>
      <c r="B80" s="29">
        <v>43348</v>
      </c>
      <c r="C80" s="63">
        <v>2012</v>
      </c>
      <c r="D80" s="64" t="s">
        <v>136</v>
      </c>
      <c r="E80" s="65" t="s">
        <v>153</v>
      </c>
      <c r="F80" s="25">
        <v>15</v>
      </c>
      <c r="G80" s="148">
        <v>3.84</v>
      </c>
      <c r="H80" s="24" t="s">
        <v>393</v>
      </c>
      <c r="I80" s="41">
        <v>4634.88</v>
      </c>
      <c r="J80" s="41"/>
      <c r="K80" s="34">
        <f>Обшая56[[#This Row],[Итого реализация]]-Обшая56[[#This Row],[Стоимость доставки]]</f>
        <v>4634.88</v>
      </c>
      <c r="L80" s="66">
        <v>4634.88</v>
      </c>
      <c r="M80" s="141">
        <v>43349</v>
      </c>
      <c r="N80" s="26"/>
      <c r="O80" s="150"/>
      <c r="P80" s="66"/>
      <c r="Q80" s="66"/>
      <c r="R80" s="26">
        <f>Обшая56[Итого реализация]-Обшая56[Наличные]-Обшая56[Терминал]-Обшая56[Безнал]</f>
        <v>0</v>
      </c>
      <c r="S80" s="67">
        <v>3519.2</v>
      </c>
      <c r="T80" s="68" t="s">
        <v>394</v>
      </c>
      <c r="U80" s="68" t="s">
        <v>217</v>
      </c>
      <c r="V80" s="68"/>
      <c r="W80" s="27">
        <v>43353</v>
      </c>
      <c r="X80" s="27" t="s">
        <v>103</v>
      </c>
      <c r="Y80" s="30" t="s">
        <v>221</v>
      </c>
      <c r="Z80" s="23">
        <f>Обшая56[Стоимость доставки]</f>
        <v>0</v>
      </c>
      <c r="AA80" s="23"/>
      <c r="AB80" s="21">
        <f>Обшая56[Итого реализация]</f>
        <v>4634.88</v>
      </c>
      <c r="AC80" s="21">
        <f t="shared" si="2"/>
        <v>3519.2</v>
      </c>
      <c r="AD80" s="21">
        <f>Обшая56[[#This Row],[Итого реализ-я]]-Обшая56[[#This Row],[Стоимость доставки2]]-Обшая56[[#This Row],[Переменные расходы]]-Обшая56[[#This Row],[Закуп]]</f>
        <v>1115.6800000000003</v>
      </c>
      <c r="AE80" s="21">
        <f>Обшая56[[#This Row],[Итого маржа]]/(Обшая56[[#This Row],[Сумма реал-и ТМЗ ( за вычетом доставки )]]/100)</f>
        <v>24.071389119027899</v>
      </c>
      <c r="AF80" s="36">
        <f t="shared" si="3"/>
        <v>167.35200000000003</v>
      </c>
      <c r="AG80" s="22">
        <v>70</v>
      </c>
      <c r="AH80" s="28">
        <f>Обшая56[[#This Row],[З/п (%)]]+Обшая56[[#This Row],[Бонус]]</f>
        <v>237.35200000000003</v>
      </c>
      <c r="AI80" s="35">
        <f>Обшая56[[#This Row],[Итого маржа]]-Обшая56[[#This Row],[З/п (%)]]</f>
        <v>948.3280000000002</v>
      </c>
      <c r="AJ80" s="38"/>
    </row>
    <row r="81" spans="1:36" ht="30" x14ac:dyDescent="0.25">
      <c r="A81" s="62" t="s">
        <v>125</v>
      </c>
      <c r="B81" s="29">
        <v>43348</v>
      </c>
      <c r="C81" s="63">
        <v>2013</v>
      </c>
      <c r="D81" s="64" t="s">
        <v>126</v>
      </c>
      <c r="E81" s="65" t="s">
        <v>127</v>
      </c>
      <c r="F81" s="25">
        <v>15</v>
      </c>
      <c r="G81" s="148">
        <v>49.25</v>
      </c>
      <c r="H81" s="24" t="s">
        <v>395</v>
      </c>
      <c r="I81" s="41">
        <v>76830</v>
      </c>
      <c r="J81" s="41"/>
      <c r="K81" s="34">
        <f>Обшая56[[#This Row],[Итого реализация]]-Обшая56[[#This Row],[Стоимость доставки]]</f>
        <v>76830</v>
      </c>
      <c r="L81" s="66">
        <v>76830</v>
      </c>
      <c r="M81" s="141">
        <v>43348</v>
      </c>
      <c r="N81" s="26"/>
      <c r="O81" s="150"/>
      <c r="P81" s="66"/>
      <c r="Q81" s="66"/>
      <c r="R81" s="26">
        <f>Обшая56[Итого реализация]-Обшая56[Наличные]-Обшая56[Терминал]-Обшая56[Безнал]</f>
        <v>0</v>
      </c>
      <c r="S81" s="67">
        <v>51853.62</v>
      </c>
      <c r="T81" s="68" t="s">
        <v>399</v>
      </c>
      <c r="U81" s="68" t="s">
        <v>217</v>
      </c>
      <c r="V81" s="68"/>
      <c r="W81" s="27">
        <v>43353</v>
      </c>
      <c r="X81" s="27" t="s">
        <v>103</v>
      </c>
      <c r="Y81" s="30" t="s">
        <v>131</v>
      </c>
      <c r="Z81" s="23">
        <f>Обшая56[Стоимость доставки]</f>
        <v>0</v>
      </c>
      <c r="AA81" s="23"/>
      <c r="AB81" s="21">
        <f>Обшая56[Итого реализация]</f>
        <v>76830</v>
      </c>
      <c r="AC81" s="21">
        <f t="shared" si="2"/>
        <v>51853.62</v>
      </c>
      <c r="AD81" s="21">
        <f>Обшая56[[#This Row],[Итого реализ-я]]-Обшая56[[#This Row],[Стоимость доставки2]]-Обшая56[[#This Row],[Переменные расходы]]-Обшая56[[#This Row],[Закуп]]</f>
        <v>24976.379999999997</v>
      </c>
      <c r="AE81" s="21">
        <f>Обшая56[[#This Row],[Итого маржа]]/(Обшая56[[#This Row],[Сумма реал-и ТМЗ ( за вычетом доставки )]]/100)</f>
        <v>32.508629441624365</v>
      </c>
      <c r="AF81" s="36">
        <f t="shared" si="3"/>
        <v>3746.4569999999994</v>
      </c>
      <c r="AG81" s="22">
        <v>71</v>
      </c>
      <c r="AH81" s="28">
        <f>Обшая56[[#This Row],[З/п (%)]]+Обшая56[[#This Row],[Бонус]]</f>
        <v>3817.4569999999994</v>
      </c>
      <c r="AI81" s="35">
        <f>Обшая56[[#This Row],[Итого маржа]]-Обшая56[[#This Row],[З/п (%)]]</f>
        <v>21229.922999999999</v>
      </c>
      <c r="AJ81" s="38"/>
    </row>
    <row r="82" spans="1:36" ht="30" x14ac:dyDescent="0.25">
      <c r="A82" s="62" t="s">
        <v>125</v>
      </c>
      <c r="B82" s="29">
        <v>43348</v>
      </c>
      <c r="C82" s="63">
        <v>2013</v>
      </c>
      <c r="D82" s="64" t="s">
        <v>126</v>
      </c>
      <c r="E82" s="65" t="s">
        <v>127</v>
      </c>
      <c r="F82" s="25">
        <v>15</v>
      </c>
      <c r="G82" s="148" t="s">
        <v>397</v>
      </c>
      <c r="H82" s="24" t="s">
        <v>396</v>
      </c>
      <c r="I82" s="41">
        <v>83196</v>
      </c>
      <c r="J82" s="41">
        <v>1000</v>
      </c>
      <c r="K82" s="34">
        <f>Обшая56[[#This Row],[Итого реализация]]-Обшая56[[#This Row],[Стоимость доставки]]</f>
        <v>82196</v>
      </c>
      <c r="L82" s="66">
        <v>83196</v>
      </c>
      <c r="M82" s="141" t="s">
        <v>756</v>
      </c>
      <c r="N82" s="26"/>
      <c r="O82" s="150"/>
      <c r="P82" s="66"/>
      <c r="Q82" s="66"/>
      <c r="R82" s="26">
        <f>Обшая56[Итого реализация]-Обшая56[Наличные]-Обшая56[Терминал]-Обшая56[Безнал]</f>
        <v>0</v>
      </c>
      <c r="S82" s="67">
        <v>66103.520000000004</v>
      </c>
      <c r="T82" s="68" t="s">
        <v>398</v>
      </c>
      <c r="U82" s="68" t="s">
        <v>171</v>
      </c>
      <c r="V82" s="68"/>
      <c r="W82" s="27">
        <v>43353</v>
      </c>
      <c r="X82" s="27" t="s">
        <v>103</v>
      </c>
      <c r="Y82" s="30" t="s">
        <v>400</v>
      </c>
      <c r="Z82" s="23">
        <f>Обшая56[Стоимость доставки]</f>
        <v>1000</v>
      </c>
      <c r="AA82" s="23"/>
      <c r="AB82" s="21">
        <f>Обшая56[Итого реализация]</f>
        <v>83196</v>
      </c>
      <c r="AC82" s="21">
        <f t="shared" si="2"/>
        <v>66103.520000000004</v>
      </c>
      <c r="AD82" s="21">
        <f>Обшая56[[#This Row],[Итого реализ-я]]-Обшая56[[#This Row],[Стоимость доставки2]]-Обшая56[[#This Row],[Переменные расходы]]-Обшая56[[#This Row],[Закуп]]</f>
        <v>16092.479999999996</v>
      </c>
      <c r="AE82" s="21">
        <f>Обшая56[[#This Row],[Итого маржа]]/(Обшая56[[#This Row],[Сумма реал-и ТМЗ ( за вычетом доставки )]]/100)</f>
        <v>19.578178986812006</v>
      </c>
      <c r="AF82" s="36">
        <f t="shared" si="3"/>
        <v>2413.8719999999994</v>
      </c>
      <c r="AG82" s="22">
        <v>72</v>
      </c>
      <c r="AH82" s="28">
        <f>Обшая56[[#This Row],[З/п (%)]]+Обшая56[[#This Row],[Бонус]]</f>
        <v>2485.8719999999994</v>
      </c>
      <c r="AI82" s="35">
        <f>Обшая56[[#This Row],[Итого маржа]]-Обшая56[[#This Row],[З/п (%)]]</f>
        <v>13678.607999999997</v>
      </c>
      <c r="AJ82" s="38"/>
    </row>
    <row r="83" spans="1:36" x14ac:dyDescent="0.25">
      <c r="A83" s="62" t="s">
        <v>125</v>
      </c>
      <c r="B83" s="29">
        <v>43348</v>
      </c>
      <c r="C83" s="63">
        <v>2014</v>
      </c>
      <c r="D83" s="64" t="s">
        <v>140</v>
      </c>
      <c r="E83" s="65" t="s">
        <v>362</v>
      </c>
      <c r="F83" s="25">
        <v>15</v>
      </c>
      <c r="G83" s="148">
        <v>13.741</v>
      </c>
      <c r="H83" s="24" t="s">
        <v>401</v>
      </c>
      <c r="I83" s="41">
        <v>24733.8</v>
      </c>
      <c r="J83" s="41"/>
      <c r="K83" s="34">
        <f>Обшая56[[#This Row],[Итого реализация]]-Обшая56[[#This Row],[Стоимость доставки]]</f>
        <v>24733.8</v>
      </c>
      <c r="L83" s="66"/>
      <c r="M83" s="141"/>
      <c r="N83" s="26">
        <v>24733.8</v>
      </c>
      <c r="O83" s="150">
        <v>43349</v>
      </c>
      <c r="P83" s="66"/>
      <c r="Q83" s="66"/>
      <c r="R83" s="26">
        <f>Обшая56[Итого реализация]-Обшая56[Наличные]-Обшая56[Терминал]-Обшая56[Безнал]</f>
        <v>0</v>
      </c>
      <c r="S83" s="67">
        <v>20482</v>
      </c>
      <c r="T83" s="68" t="s">
        <v>402</v>
      </c>
      <c r="U83" s="68" t="s">
        <v>198</v>
      </c>
      <c r="V83" s="68"/>
      <c r="W83" s="27">
        <v>43353</v>
      </c>
      <c r="X83" s="27" t="s">
        <v>103</v>
      </c>
      <c r="Y83" s="30" t="s">
        <v>221</v>
      </c>
      <c r="Z83" s="23">
        <f>Обшая56[Стоимость доставки]</f>
        <v>0</v>
      </c>
      <c r="AA83" s="23"/>
      <c r="AB83" s="21">
        <f>Обшая56[Итого реализация]</f>
        <v>24733.8</v>
      </c>
      <c r="AC83" s="21">
        <f t="shared" si="2"/>
        <v>20482</v>
      </c>
      <c r="AD83" s="21">
        <f>Обшая56[[#This Row],[Итого реализ-я]]-Обшая56[[#This Row],[Стоимость доставки2]]-Обшая56[[#This Row],[Переменные расходы]]-Обшая56[[#This Row],[Закуп]]</f>
        <v>4251.7999999999993</v>
      </c>
      <c r="AE83" s="21">
        <f>Обшая56[[#This Row],[Итого маржа]]/(Обшая56[[#This Row],[Сумма реал-и ТМЗ ( за вычетом доставки )]]/100)</f>
        <v>17.190241693552949</v>
      </c>
      <c r="AF83" s="36">
        <f t="shared" si="3"/>
        <v>637.76999999999987</v>
      </c>
      <c r="AG83" s="22">
        <v>73</v>
      </c>
      <c r="AH83" s="28">
        <f>Обшая56[[#This Row],[З/п (%)]]+Обшая56[[#This Row],[Бонус]]</f>
        <v>710.76999999999987</v>
      </c>
      <c r="AI83" s="35">
        <f>Обшая56[[#This Row],[Итого маржа]]-Обшая56[[#This Row],[З/п (%)]]</f>
        <v>3614.0299999999993</v>
      </c>
      <c r="AJ83" s="38"/>
    </row>
    <row r="84" spans="1:36" ht="30" x14ac:dyDescent="0.25">
      <c r="A84" s="62" t="s">
        <v>125</v>
      </c>
      <c r="B84" s="29">
        <v>43349</v>
      </c>
      <c r="C84" s="63">
        <v>2016</v>
      </c>
      <c r="D84" s="64" t="s">
        <v>140</v>
      </c>
      <c r="E84" s="65" t="s">
        <v>403</v>
      </c>
      <c r="F84" s="25">
        <v>15</v>
      </c>
      <c r="G84" s="148">
        <v>27</v>
      </c>
      <c r="H84" s="24" t="s">
        <v>404</v>
      </c>
      <c r="I84" s="41">
        <v>38610</v>
      </c>
      <c r="J84" s="41"/>
      <c r="K84" s="34">
        <f>Обшая56[[#This Row],[Итого реализация]]-Обшая56[[#This Row],[Стоимость доставки]]</f>
        <v>38610</v>
      </c>
      <c r="L84" s="66"/>
      <c r="M84" s="141"/>
      <c r="N84" s="26"/>
      <c r="O84" s="150"/>
      <c r="P84" s="66">
        <v>38610</v>
      </c>
      <c r="Q84" s="141">
        <v>43350</v>
      </c>
      <c r="R84" s="26">
        <f>Обшая56[Итого реализация]-Обшая56[Наличные]-Обшая56[Терминал]-Обшая56[Безнал]</f>
        <v>0</v>
      </c>
      <c r="S84" s="67">
        <v>28845.18</v>
      </c>
      <c r="T84" s="68" t="s">
        <v>405</v>
      </c>
      <c r="U84" s="68" t="s">
        <v>202</v>
      </c>
      <c r="V84" s="68"/>
      <c r="W84" s="27">
        <v>43353</v>
      </c>
      <c r="X84" s="27" t="s">
        <v>103</v>
      </c>
      <c r="Y84" s="30" t="s">
        <v>221</v>
      </c>
      <c r="Z84" s="23">
        <f>Обшая56[Стоимость доставки]</f>
        <v>0</v>
      </c>
      <c r="AA84" s="23"/>
      <c r="AB84" s="21">
        <f>Обшая56[Итого реализация]</f>
        <v>38610</v>
      </c>
      <c r="AC84" s="21">
        <f t="shared" si="2"/>
        <v>28845.18</v>
      </c>
      <c r="AD84" s="21">
        <f>Обшая56[[#This Row],[Итого реализ-я]]-Обшая56[[#This Row],[Стоимость доставки2]]-Обшая56[[#This Row],[Переменные расходы]]-Обшая56[[#This Row],[Закуп]]</f>
        <v>9764.82</v>
      </c>
      <c r="AE84" s="21">
        <f>Обшая56[[#This Row],[Итого маржа]]/(Обшая56[[#This Row],[Сумма реал-и ТМЗ ( за вычетом доставки )]]/100)</f>
        <v>25.290909090909089</v>
      </c>
      <c r="AF84" s="36">
        <f t="shared" si="3"/>
        <v>1464.723</v>
      </c>
      <c r="AG84" s="22">
        <v>74</v>
      </c>
      <c r="AH84" s="28">
        <f>Обшая56[[#This Row],[З/п (%)]]+Обшая56[[#This Row],[Бонус]]</f>
        <v>1538.723</v>
      </c>
      <c r="AI84" s="35">
        <f>Обшая56[[#This Row],[Итого маржа]]-Обшая56[[#This Row],[З/п (%)]]</f>
        <v>8300.0969999999998</v>
      </c>
      <c r="AJ84" s="38"/>
    </row>
    <row r="85" spans="1:36" ht="30" x14ac:dyDescent="0.25">
      <c r="A85" s="62" t="s">
        <v>125</v>
      </c>
      <c r="B85" s="29">
        <v>43349</v>
      </c>
      <c r="C85" s="63">
        <v>2017</v>
      </c>
      <c r="D85" s="64" t="s">
        <v>134</v>
      </c>
      <c r="E85" s="65" t="s">
        <v>156</v>
      </c>
      <c r="F85" s="25">
        <v>15</v>
      </c>
      <c r="G85" s="148">
        <v>11.2</v>
      </c>
      <c r="H85" s="24" t="s">
        <v>406</v>
      </c>
      <c r="I85" s="41">
        <v>23160</v>
      </c>
      <c r="J85" s="41">
        <v>1350</v>
      </c>
      <c r="K85" s="34">
        <f>Обшая56[[#This Row],[Итого реализация]]-Обшая56[[#This Row],[Стоимость доставки]]</f>
        <v>21810</v>
      </c>
      <c r="L85" s="66"/>
      <c r="M85" s="141"/>
      <c r="N85" s="26">
        <v>23160</v>
      </c>
      <c r="O85" s="150">
        <v>43349</v>
      </c>
      <c r="P85" s="66"/>
      <c r="Q85" s="66"/>
      <c r="R85" s="26">
        <f>Обшая56[Итого реализация]-Обшая56[Наличные]-Обшая56[Терминал]-Обшая56[Безнал]</f>
        <v>0</v>
      </c>
      <c r="S85" s="67">
        <v>16339.8</v>
      </c>
      <c r="T85" s="68" t="s">
        <v>407</v>
      </c>
      <c r="U85" s="68" t="s">
        <v>171</v>
      </c>
      <c r="V85" s="68"/>
      <c r="W85" s="27">
        <v>43353</v>
      </c>
      <c r="X85" s="27" t="s">
        <v>103</v>
      </c>
      <c r="Y85" s="30" t="s">
        <v>233</v>
      </c>
      <c r="Z85" s="23">
        <v>1350</v>
      </c>
      <c r="AA85" s="23"/>
      <c r="AB85" s="21">
        <f>Обшая56[Итого реализация]</f>
        <v>23160</v>
      </c>
      <c r="AC85" s="21">
        <f t="shared" si="2"/>
        <v>16339.8</v>
      </c>
      <c r="AD85" s="21">
        <f>Обшая56[[#This Row],[Итого реализ-я]]-Обшая56[[#This Row],[Стоимость доставки2]]-Обшая56[[#This Row],[Переменные расходы]]-Обшая56[[#This Row],[Закуп]]</f>
        <v>5470.2000000000007</v>
      </c>
      <c r="AE85" s="21">
        <f>Обшая56[[#This Row],[Итого маржа]]/(Обшая56[[#This Row],[Сумма реал-и ТМЗ ( за вычетом доставки )]]/100)</f>
        <v>25.081155433287488</v>
      </c>
      <c r="AF85" s="36">
        <f t="shared" si="3"/>
        <v>820.5300000000002</v>
      </c>
      <c r="AG85" s="22">
        <v>75</v>
      </c>
      <c r="AH85" s="28">
        <f>Обшая56[[#This Row],[З/п (%)]]+Обшая56[[#This Row],[Бонус]]</f>
        <v>895.5300000000002</v>
      </c>
      <c r="AI85" s="35">
        <f>Обшая56[[#This Row],[Итого маржа]]-Обшая56[[#This Row],[З/п (%)]]</f>
        <v>4649.67</v>
      </c>
      <c r="AJ85" s="38"/>
    </row>
    <row r="86" spans="1:36" ht="30" x14ac:dyDescent="0.25">
      <c r="A86" s="62" t="s">
        <v>125</v>
      </c>
      <c r="B86" s="29">
        <v>43349</v>
      </c>
      <c r="C86" s="63">
        <v>2018</v>
      </c>
      <c r="D86" s="64" t="s">
        <v>140</v>
      </c>
      <c r="E86" s="65" t="s">
        <v>363</v>
      </c>
      <c r="F86" s="25">
        <v>15</v>
      </c>
      <c r="G86" s="148">
        <v>19.8</v>
      </c>
      <c r="H86" s="24" t="s">
        <v>718</v>
      </c>
      <c r="I86" s="41">
        <v>35539.019999999997</v>
      </c>
      <c r="J86" s="41"/>
      <c r="K86" s="34">
        <f>Обшая56[[#This Row],[Итого реализация]]-Обшая56[[#This Row],[Стоимость доставки]]</f>
        <v>35539.019999999997</v>
      </c>
      <c r="L86" s="66">
        <v>35539.019999999997</v>
      </c>
      <c r="M86" s="141">
        <v>43349</v>
      </c>
      <c r="N86" s="26"/>
      <c r="O86" s="150"/>
      <c r="P86" s="66"/>
      <c r="Q86" s="66"/>
      <c r="R86" s="26">
        <f>Обшая56[Итого реализация]-Обшая56[Наличные]-Обшая56[Терминал]-Обшая56[Безнал]</f>
        <v>0</v>
      </c>
      <c r="S86" s="67">
        <v>28616.94</v>
      </c>
      <c r="T86" s="68" t="s">
        <v>408</v>
      </c>
      <c r="U86" s="68" t="s">
        <v>215</v>
      </c>
      <c r="V86" s="68"/>
      <c r="W86" s="27">
        <v>43355</v>
      </c>
      <c r="X86" s="27" t="s">
        <v>103</v>
      </c>
      <c r="Y86" s="30" t="s">
        <v>221</v>
      </c>
      <c r="Z86" s="23">
        <f>Обшая56[Стоимость доставки]</f>
        <v>0</v>
      </c>
      <c r="AA86" s="23"/>
      <c r="AB86" s="21">
        <f>Обшая56[Итого реализация]</f>
        <v>35539.019999999997</v>
      </c>
      <c r="AC86" s="21">
        <f t="shared" si="2"/>
        <v>28616.94</v>
      </c>
      <c r="AD86" s="21">
        <f>Обшая56[[#This Row],[Итого реализ-я]]-Обшая56[[#This Row],[Стоимость доставки2]]-Обшая56[[#This Row],[Переменные расходы]]-Обшая56[[#This Row],[Закуп]]</f>
        <v>6922.0799999999981</v>
      </c>
      <c r="AE86" s="21">
        <f>Обшая56[[#This Row],[Итого маржа]]/(Обшая56[[#This Row],[Сумма реал-и ТМЗ ( за вычетом доставки )]]/100)</f>
        <v>19.477408212156661</v>
      </c>
      <c r="AF86" s="36">
        <f t="shared" si="3"/>
        <v>1038.3119999999997</v>
      </c>
      <c r="AG86" s="22">
        <v>76</v>
      </c>
      <c r="AH86" s="28">
        <f>Обшая56[[#This Row],[З/п (%)]]+Обшая56[[#This Row],[Бонус]]</f>
        <v>1114.3119999999997</v>
      </c>
      <c r="AI86" s="35">
        <f>Обшая56[[#This Row],[Итого маржа]]-Обшая56[[#This Row],[З/п (%)]]</f>
        <v>5883.7679999999982</v>
      </c>
      <c r="AJ86" s="38"/>
    </row>
    <row r="87" spans="1:36" ht="30" x14ac:dyDescent="0.25">
      <c r="A87" s="62" t="s">
        <v>125</v>
      </c>
      <c r="B87" s="29">
        <v>43349</v>
      </c>
      <c r="C87" s="63">
        <v>2019</v>
      </c>
      <c r="D87" s="64" t="s">
        <v>134</v>
      </c>
      <c r="E87" s="65" t="s">
        <v>156</v>
      </c>
      <c r="F87" s="25">
        <v>15</v>
      </c>
      <c r="G87" s="148">
        <v>7.8659999999999997</v>
      </c>
      <c r="H87" s="24" t="s">
        <v>409</v>
      </c>
      <c r="I87" s="41">
        <v>11583.7</v>
      </c>
      <c r="J87" s="41">
        <v>1000</v>
      </c>
      <c r="K87" s="34">
        <f>Обшая56[[#This Row],[Итого реализация]]-Обшая56[[#This Row],[Стоимость доставки]]</f>
        <v>10583.7</v>
      </c>
      <c r="L87" s="66">
        <v>11583.7</v>
      </c>
      <c r="M87" s="141">
        <v>43349</v>
      </c>
      <c r="N87" s="26"/>
      <c r="O87" s="150"/>
      <c r="P87" s="66"/>
      <c r="Q87" s="66"/>
      <c r="R87" s="26">
        <f>Обшая56[Итого реализация]-Обшая56[Наличные]-Обшая56[Терминал]-Обшая56[Безнал]</f>
        <v>0</v>
      </c>
      <c r="S87" s="67">
        <v>9030.18</v>
      </c>
      <c r="T87" s="68" t="s">
        <v>410</v>
      </c>
      <c r="U87" s="68" t="s">
        <v>179</v>
      </c>
      <c r="V87" s="68"/>
      <c r="W87" s="27">
        <v>43355</v>
      </c>
      <c r="X87" s="27" t="s">
        <v>103</v>
      </c>
      <c r="Y87" s="30" t="s">
        <v>131</v>
      </c>
      <c r="Z87" s="23">
        <f>Обшая56[Стоимость доставки]</f>
        <v>1000</v>
      </c>
      <c r="AA87" s="23"/>
      <c r="AB87" s="21">
        <f>Обшая56[Итого реализация]</f>
        <v>11583.7</v>
      </c>
      <c r="AC87" s="21">
        <f t="shared" si="2"/>
        <v>9030.18</v>
      </c>
      <c r="AD87" s="21">
        <f>Обшая56[[#This Row],[Итого реализ-я]]-Обшая56[[#This Row],[Стоимость доставки2]]-Обшая56[[#This Row],[Переменные расходы]]-Обшая56[[#This Row],[Закуп]]</f>
        <v>1553.5200000000004</v>
      </c>
      <c r="AE87" s="21">
        <f>Обшая56[[#This Row],[Итого маржа]]/(Обшая56[[#This Row],[Сумма реал-и ТМЗ ( за вычетом доставки )]]/100)</f>
        <v>14.678420590152786</v>
      </c>
      <c r="AF87" s="36">
        <f t="shared" si="3"/>
        <v>233.02800000000008</v>
      </c>
      <c r="AG87" s="22">
        <v>77</v>
      </c>
      <c r="AH87" s="28">
        <f>Обшая56[[#This Row],[З/п (%)]]+Обшая56[[#This Row],[Бонус]]</f>
        <v>310.02800000000008</v>
      </c>
      <c r="AI87" s="35">
        <f>Обшая56[[#This Row],[Итого маржа]]-Обшая56[[#This Row],[З/п (%)]]</f>
        <v>1320.4920000000004</v>
      </c>
      <c r="AJ87" s="38"/>
    </row>
    <row r="88" spans="1:36" x14ac:dyDescent="0.25">
      <c r="A88" s="62" t="s">
        <v>125</v>
      </c>
      <c r="B88" s="29">
        <v>43349</v>
      </c>
      <c r="C88" s="63">
        <v>2020</v>
      </c>
      <c r="D88" s="64" t="s">
        <v>137</v>
      </c>
      <c r="E88" s="65" t="s">
        <v>157</v>
      </c>
      <c r="F88" s="25">
        <v>15</v>
      </c>
      <c r="G88" s="148"/>
      <c r="H88" s="24" t="s">
        <v>411</v>
      </c>
      <c r="I88" s="41">
        <v>3540</v>
      </c>
      <c r="J88" s="41"/>
      <c r="K88" s="34">
        <f>Обшая56[[#This Row],[Итого реализация]]-Обшая56[[#This Row],[Стоимость доставки]]</f>
        <v>3540</v>
      </c>
      <c r="L88" s="66"/>
      <c r="M88" s="141"/>
      <c r="N88" s="26">
        <v>3540</v>
      </c>
      <c r="O88" s="150">
        <v>43349</v>
      </c>
      <c r="P88" s="66"/>
      <c r="Q88" s="66"/>
      <c r="R88" s="26">
        <f>Обшая56[Итого реализация]-Обшая56[Наличные]-Обшая56[Терминал]-Обшая56[Безнал]</f>
        <v>0</v>
      </c>
      <c r="S88" s="67">
        <v>1063.92</v>
      </c>
      <c r="T88" s="68" t="s">
        <v>412</v>
      </c>
      <c r="U88" s="68" t="s">
        <v>196</v>
      </c>
      <c r="V88" s="68"/>
      <c r="W88" s="27">
        <v>43357</v>
      </c>
      <c r="X88" s="27" t="s">
        <v>103</v>
      </c>
      <c r="Y88" s="30" t="s">
        <v>221</v>
      </c>
      <c r="Z88" s="23">
        <f>Обшая56[Стоимость доставки]</f>
        <v>0</v>
      </c>
      <c r="AA88" s="23"/>
      <c r="AB88" s="21">
        <f>Обшая56[Итого реализация]</f>
        <v>3540</v>
      </c>
      <c r="AC88" s="21">
        <f t="shared" si="2"/>
        <v>1063.92</v>
      </c>
      <c r="AD88" s="21">
        <f>Обшая56[[#This Row],[Итого реализ-я]]-Обшая56[[#This Row],[Стоимость доставки2]]-Обшая56[[#This Row],[Переменные расходы]]-Обшая56[[#This Row],[Закуп]]</f>
        <v>2476.08</v>
      </c>
      <c r="AE88" s="21">
        <f>Обшая56[[#This Row],[Итого маржа]]/(Обшая56[[#This Row],[Сумма реал-и ТМЗ ( за вычетом доставки )]]/100)</f>
        <v>69.945762711864404</v>
      </c>
      <c r="AF88" s="36">
        <f t="shared" si="3"/>
        <v>371.41199999999998</v>
      </c>
      <c r="AG88" s="22">
        <v>78</v>
      </c>
      <c r="AH88" s="28">
        <f>Обшая56[[#This Row],[З/п (%)]]+Обшая56[[#This Row],[Бонус]]</f>
        <v>449.41199999999998</v>
      </c>
      <c r="AI88" s="35">
        <f>Обшая56[[#This Row],[Итого маржа]]-Обшая56[[#This Row],[З/п (%)]]</f>
        <v>2104.6680000000001</v>
      </c>
      <c r="AJ88" s="38"/>
    </row>
    <row r="89" spans="1:36" x14ac:dyDescent="0.25">
      <c r="A89" s="62" t="s">
        <v>125</v>
      </c>
      <c r="B89" s="29">
        <v>43349</v>
      </c>
      <c r="C89" s="63">
        <v>2021</v>
      </c>
      <c r="D89" s="64" t="s">
        <v>126</v>
      </c>
      <c r="E89" s="65" t="s">
        <v>145</v>
      </c>
      <c r="F89" s="25">
        <v>15</v>
      </c>
      <c r="G89" s="148">
        <v>1.9119999999999999</v>
      </c>
      <c r="H89" s="24" t="s">
        <v>413</v>
      </c>
      <c r="I89" s="41">
        <v>4885</v>
      </c>
      <c r="J89" s="41"/>
      <c r="K89" s="34">
        <f>Обшая56[[#This Row],[Итого реализация]]-Обшая56[[#This Row],[Стоимость доставки]]</f>
        <v>4885</v>
      </c>
      <c r="L89" s="66">
        <v>4885</v>
      </c>
      <c r="M89" s="141">
        <v>43350</v>
      </c>
      <c r="N89" s="26"/>
      <c r="O89" s="150"/>
      <c r="P89" s="66"/>
      <c r="Q89" s="66"/>
      <c r="R89" s="26">
        <f>Обшая56[Итого реализация]-Обшая56[Наличные]-Обшая56[Терминал]-Обшая56[Безнал]</f>
        <v>0</v>
      </c>
      <c r="S89" s="67">
        <v>4110.8</v>
      </c>
      <c r="T89" s="68" t="s">
        <v>414</v>
      </c>
      <c r="U89" s="68" t="s">
        <v>207</v>
      </c>
      <c r="V89" s="68"/>
      <c r="W89" s="27">
        <v>43350</v>
      </c>
      <c r="X89" s="27" t="s">
        <v>103</v>
      </c>
      <c r="Y89" s="30" t="s">
        <v>221</v>
      </c>
      <c r="Z89" s="23">
        <f>Обшая56[Стоимость доставки]</f>
        <v>0</v>
      </c>
      <c r="AA89" s="23"/>
      <c r="AB89" s="21">
        <f>Обшая56[Итого реализация]</f>
        <v>4885</v>
      </c>
      <c r="AC89" s="21">
        <f t="shared" si="2"/>
        <v>4110.8</v>
      </c>
      <c r="AD89" s="21">
        <f>Обшая56[[#This Row],[Итого реализ-я]]-Обшая56[[#This Row],[Стоимость доставки2]]-Обшая56[[#This Row],[Переменные расходы]]-Обшая56[[#This Row],[Закуп]]</f>
        <v>774.19999999999982</v>
      </c>
      <c r="AE89" s="21">
        <f>Обшая56[[#This Row],[Итого маржа]]/(Обшая56[[#This Row],[Сумма реал-и ТМЗ ( за вычетом доставки )]]/100)</f>
        <v>15.848515864892525</v>
      </c>
      <c r="AF89" s="36">
        <f t="shared" si="3"/>
        <v>116.12999999999997</v>
      </c>
      <c r="AG89" s="22">
        <v>79</v>
      </c>
      <c r="AH89" s="28">
        <f>Обшая56[[#This Row],[З/п (%)]]+Обшая56[[#This Row],[Бонус]]</f>
        <v>195.12999999999997</v>
      </c>
      <c r="AI89" s="35">
        <f>Обшая56[[#This Row],[Итого маржа]]-Обшая56[[#This Row],[З/п (%)]]</f>
        <v>658.06999999999982</v>
      </c>
      <c r="AJ89" s="38"/>
    </row>
    <row r="90" spans="1:36" x14ac:dyDescent="0.25">
      <c r="A90" s="62" t="s">
        <v>125</v>
      </c>
      <c r="B90" s="29">
        <v>43349</v>
      </c>
      <c r="C90" s="63">
        <v>2022</v>
      </c>
      <c r="D90" s="64" t="s">
        <v>126</v>
      </c>
      <c r="E90" s="65" t="s">
        <v>127</v>
      </c>
      <c r="F90" s="25">
        <v>15</v>
      </c>
      <c r="G90" s="148">
        <v>1.98</v>
      </c>
      <c r="H90" s="24" t="s">
        <v>415</v>
      </c>
      <c r="I90" s="41">
        <v>5148</v>
      </c>
      <c r="J90" s="41"/>
      <c r="K90" s="34">
        <f>Обшая56[[#This Row],[Итого реализация]]-Обшая56[[#This Row],[Стоимость доставки]]</f>
        <v>5148</v>
      </c>
      <c r="L90" s="66"/>
      <c r="M90" s="141"/>
      <c r="N90" s="26">
        <v>5148</v>
      </c>
      <c r="O90" s="150">
        <v>43349</v>
      </c>
      <c r="P90" s="66"/>
      <c r="Q90" s="66"/>
      <c r="R90" s="26">
        <f>Обшая56[Итого реализация]-Обшая56[Наличные]-Обшая56[Терминал]-Обшая56[Безнал]</f>
        <v>0</v>
      </c>
      <c r="S90" s="67">
        <v>4534.2</v>
      </c>
      <c r="T90" s="68"/>
      <c r="U90" s="68" t="s">
        <v>173</v>
      </c>
      <c r="V90" s="68"/>
      <c r="W90" s="27">
        <v>43349</v>
      </c>
      <c r="X90" s="27" t="s">
        <v>103</v>
      </c>
      <c r="Y90" s="30" t="s">
        <v>221</v>
      </c>
      <c r="Z90" s="23">
        <f>Обшая56[Стоимость доставки]</f>
        <v>0</v>
      </c>
      <c r="AA90" s="23"/>
      <c r="AB90" s="21">
        <f>Обшая56[Итого реализация]</f>
        <v>5148</v>
      </c>
      <c r="AC90" s="21">
        <f t="shared" si="2"/>
        <v>4534.2</v>
      </c>
      <c r="AD90" s="21">
        <f>Обшая56[[#This Row],[Итого реализ-я]]-Обшая56[[#This Row],[Стоимость доставки2]]-Обшая56[[#This Row],[Переменные расходы]]-Обшая56[[#This Row],[Закуп]]</f>
        <v>613.80000000000018</v>
      </c>
      <c r="AE90" s="21">
        <f>Обшая56[[#This Row],[Итого маржа]]/(Обшая56[[#This Row],[Сумма реал-и ТМЗ ( за вычетом доставки )]]/100)</f>
        <v>11.923076923076927</v>
      </c>
      <c r="AF90" s="36">
        <f t="shared" si="3"/>
        <v>92.070000000000036</v>
      </c>
      <c r="AG90" s="22">
        <v>80</v>
      </c>
      <c r="AH90" s="28">
        <f>Обшая56[[#This Row],[З/п (%)]]+Обшая56[[#This Row],[Бонус]]</f>
        <v>172.07000000000005</v>
      </c>
      <c r="AI90" s="35">
        <f>Обшая56[[#This Row],[Итого маржа]]-Обшая56[[#This Row],[З/п (%)]]</f>
        <v>521.73000000000013</v>
      </c>
      <c r="AJ90" s="38"/>
    </row>
    <row r="91" spans="1:36" x14ac:dyDescent="0.25">
      <c r="A91" s="62" t="s">
        <v>125</v>
      </c>
      <c r="B91" s="29">
        <v>43349</v>
      </c>
      <c r="C91" s="63">
        <v>2023</v>
      </c>
      <c r="D91" s="64" t="s">
        <v>126</v>
      </c>
      <c r="E91" s="65" t="s">
        <v>127</v>
      </c>
      <c r="F91" s="25">
        <v>15</v>
      </c>
      <c r="G91" s="148">
        <v>4</v>
      </c>
      <c r="H91" s="24" t="s">
        <v>416</v>
      </c>
      <c r="I91" s="41">
        <v>400</v>
      </c>
      <c r="J91" s="41"/>
      <c r="K91" s="34">
        <f>Обшая56[[#This Row],[Итого реализация]]-Обшая56[[#This Row],[Стоимость доставки]]</f>
        <v>400</v>
      </c>
      <c r="L91" s="66">
        <v>400</v>
      </c>
      <c r="M91" s="141">
        <v>43350</v>
      </c>
      <c r="N91" s="26"/>
      <c r="O91" s="150"/>
      <c r="P91" s="66"/>
      <c r="Q91" s="66"/>
      <c r="R91" s="26">
        <f>Обшая56[Итого реализация]-Обшая56[Наличные]-Обшая56[Терминал]-Обшая56[Безнал]</f>
        <v>0</v>
      </c>
      <c r="S91" s="67">
        <v>76</v>
      </c>
      <c r="T91" s="68" t="s">
        <v>417</v>
      </c>
      <c r="U91" s="68" t="s">
        <v>190</v>
      </c>
      <c r="V91" s="68"/>
      <c r="W91" s="27">
        <v>43349</v>
      </c>
      <c r="X91" s="27" t="s">
        <v>103</v>
      </c>
      <c r="Y91" s="30" t="s">
        <v>221</v>
      </c>
      <c r="Z91" s="23">
        <f>Обшая56[Стоимость доставки]</f>
        <v>0</v>
      </c>
      <c r="AA91" s="23"/>
      <c r="AB91" s="21">
        <f>Обшая56[Итого реализация]</f>
        <v>400</v>
      </c>
      <c r="AC91" s="21">
        <f t="shared" si="2"/>
        <v>76</v>
      </c>
      <c r="AD91" s="21">
        <f>Обшая56[[#This Row],[Итого реализ-я]]-Обшая56[[#This Row],[Стоимость доставки2]]-Обшая56[[#This Row],[Переменные расходы]]-Обшая56[[#This Row],[Закуп]]</f>
        <v>324</v>
      </c>
      <c r="AE91" s="21">
        <f>Обшая56[[#This Row],[Итого маржа]]/(Обшая56[[#This Row],[Сумма реал-и ТМЗ ( за вычетом доставки )]]/100)</f>
        <v>81</v>
      </c>
      <c r="AF91" s="36">
        <f t="shared" si="3"/>
        <v>48.6</v>
      </c>
      <c r="AG91" s="22">
        <v>81</v>
      </c>
      <c r="AH91" s="28">
        <f>Обшая56[[#This Row],[З/п (%)]]+Обшая56[[#This Row],[Бонус]]</f>
        <v>129.6</v>
      </c>
      <c r="AI91" s="35">
        <f>Обшая56[[#This Row],[Итого маржа]]-Обшая56[[#This Row],[З/п (%)]]</f>
        <v>275.39999999999998</v>
      </c>
      <c r="AJ91" s="38"/>
    </row>
    <row r="92" spans="1:36" ht="30" x14ac:dyDescent="0.25">
      <c r="A92" s="62" t="s">
        <v>125</v>
      </c>
      <c r="B92" s="29">
        <v>43349</v>
      </c>
      <c r="C92" s="63">
        <v>2024</v>
      </c>
      <c r="D92" s="64" t="s">
        <v>135</v>
      </c>
      <c r="E92" s="65" t="s">
        <v>151</v>
      </c>
      <c r="F92" s="25">
        <v>15</v>
      </c>
      <c r="G92" s="160" t="s">
        <v>419</v>
      </c>
      <c r="H92" s="24" t="s">
        <v>418</v>
      </c>
      <c r="I92" s="41">
        <v>14200</v>
      </c>
      <c r="J92" s="41">
        <v>1000</v>
      </c>
      <c r="K92" s="34">
        <f>Обшая56[[#This Row],[Итого реализация]]-Обшая56[[#This Row],[Стоимость доставки]]</f>
        <v>13200</v>
      </c>
      <c r="L92" s="66">
        <v>1000</v>
      </c>
      <c r="M92" s="141">
        <v>43356</v>
      </c>
      <c r="N92" s="26">
        <v>13200</v>
      </c>
      <c r="O92" s="150">
        <v>43349</v>
      </c>
      <c r="P92" s="66"/>
      <c r="Q92" s="66"/>
      <c r="R92" s="26">
        <f>Обшая56[Итого реализация]-Обшая56[Наличные]-Обшая56[Терминал]-Обшая56[Безнал]</f>
        <v>0</v>
      </c>
      <c r="S92" s="67">
        <v>9540</v>
      </c>
      <c r="T92" s="68" t="s">
        <v>420</v>
      </c>
      <c r="U92" s="68" t="s">
        <v>163</v>
      </c>
      <c r="V92" s="68"/>
      <c r="W92" s="27">
        <v>43356</v>
      </c>
      <c r="X92" s="27" t="s">
        <v>103</v>
      </c>
      <c r="Y92" s="30" t="s">
        <v>131</v>
      </c>
      <c r="Z92" s="23">
        <f>Обшая56[Стоимость доставки]</f>
        <v>1000</v>
      </c>
      <c r="AA92" s="23"/>
      <c r="AB92" s="21">
        <f>Обшая56[Итого реализация]</f>
        <v>14200</v>
      </c>
      <c r="AC92" s="21">
        <f t="shared" si="2"/>
        <v>9540</v>
      </c>
      <c r="AD92" s="21">
        <f>Обшая56[[#This Row],[Итого реализ-я]]-Обшая56[[#This Row],[Стоимость доставки2]]-Обшая56[[#This Row],[Переменные расходы]]-Обшая56[[#This Row],[Закуп]]</f>
        <v>3660</v>
      </c>
      <c r="AE92" s="21">
        <f>Обшая56[[#This Row],[Итого маржа]]/(Обшая56[[#This Row],[Сумма реал-и ТМЗ ( за вычетом доставки )]]/100)</f>
        <v>27.727272727272727</v>
      </c>
      <c r="AF92" s="36">
        <f t="shared" si="3"/>
        <v>549</v>
      </c>
      <c r="AG92" s="22">
        <v>82</v>
      </c>
      <c r="AH92" s="28">
        <f>Обшая56[[#This Row],[З/п (%)]]+Обшая56[[#This Row],[Бонус]]</f>
        <v>631</v>
      </c>
      <c r="AI92" s="35">
        <f>Обшая56[[#This Row],[Итого маржа]]-Обшая56[[#This Row],[З/п (%)]]</f>
        <v>3111</v>
      </c>
      <c r="AJ92" s="38"/>
    </row>
    <row r="93" spans="1:36" s="182" customFormat="1" ht="30" x14ac:dyDescent="0.25">
      <c r="A93" s="163" t="s">
        <v>125</v>
      </c>
      <c r="B93" s="164">
        <v>43349</v>
      </c>
      <c r="C93" s="165">
        <v>2025</v>
      </c>
      <c r="D93" s="166" t="s">
        <v>140</v>
      </c>
      <c r="E93" s="167" t="s">
        <v>154</v>
      </c>
      <c r="F93" s="39">
        <v>15</v>
      </c>
      <c r="G93" s="168">
        <v>85.25</v>
      </c>
      <c r="H93" s="169" t="s">
        <v>421</v>
      </c>
      <c r="I93" s="170">
        <v>147651.65</v>
      </c>
      <c r="J93" s="170">
        <v>1000</v>
      </c>
      <c r="K93" s="171">
        <f>Обшая56[[#This Row],[Итого реализация]]-Обшая56[[#This Row],[Стоимость доставки]]</f>
        <v>146651.65</v>
      </c>
      <c r="L93" s="158"/>
      <c r="M93" s="172"/>
      <c r="N93" s="171"/>
      <c r="O93" s="173"/>
      <c r="P93" s="158"/>
      <c r="Q93" s="158"/>
      <c r="R93" s="171">
        <f>Обшая56[Итого реализация]-Обшая56[Наличные]-Обшая56[Терминал]-Обшая56[Безнал]</f>
        <v>147651.65</v>
      </c>
      <c r="S93" s="158"/>
      <c r="T93" s="175"/>
      <c r="U93" s="175"/>
      <c r="V93" s="175"/>
      <c r="W93" s="176"/>
      <c r="X93" s="176"/>
      <c r="Y93" s="175"/>
      <c r="Z93" s="177">
        <f>Обшая56[Стоимость доставки]</f>
        <v>1000</v>
      </c>
      <c r="AA93" s="177"/>
      <c r="AB93" s="178">
        <f>Обшая56[Итого реализация]</f>
        <v>147651.65</v>
      </c>
      <c r="AC93" s="178">
        <f t="shared" si="2"/>
        <v>0</v>
      </c>
      <c r="AD93" s="178">
        <f>Обшая56[[#This Row],[Итого реализ-я]]-Обшая56[[#This Row],[Стоимость доставки2]]-Обшая56[[#This Row],[Переменные расходы]]-Обшая56[[#This Row],[Закуп]]</f>
        <v>146651.65</v>
      </c>
      <c r="AE93" s="178">
        <f>Обшая56[[#This Row],[Итого маржа]]/(Обшая56[[#This Row],[Сумма реал-и ТМЗ ( за вычетом доставки )]]/100)</f>
        <v>100</v>
      </c>
      <c r="AF93" s="171">
        <f t="shared" si="3"/>
        <v>21997.747500000001</v>
      </c>
      <c r="AG93" s="22">
        <v>83</v>
      </c>
      <c r="AH93" s="28">
        <f>Обшая56[[#This Row],[З/п (%)]]+Обшая56[[#This Row],[Бонус]]</f>
        <v>22080.747500000001</v>
      </c>
      <c r="AI93" s="180">
        <f>Обшая56[[#This Row],[Итого маржа]]-Обшая56[[#This Row],[З/п (%)]]</f>
        <v>124653.9025</v>
      </c>
      <c r="AJ93" s="181"/>
    </row>
    <row r="94" spans="1:36" s="182" customFormat="1" x14ac:dyDescent="0.25">
      <c r="A94" s="163" t="s">
        <v>125</v>
      </c>
      <c r="B94" s="164">
        <v>43349</v>
      </c>
      <c r="C94" s="165">
        <v>2026</v>
      </c>
      <c r="D94" s="166" t="s">
        <v>139</v>
      </c>
      <c r="E94" s="167" t="s">
        <v>150</v>
      </c>
      <c r="F94" s="39">
        <v>15</v>
      </c>
      <c r="G94" s="168">
        <v>4</v>
      </c>
      <c r="H94" s="169" t="s">
        <v>422</v>
      </c>
      <c r="I94" s="170">
        <v>640</v>
      </c>
      <c r="J94" s="170"/>
      <c r="K94" s="171">
        <f>Обшая56[[#This Row],[Итого реализация]]-Обшая56[[#This Row],[Стоимость доставки]]</f>
        <v>640</v>
      </c>
      <c r="L94" s="158">
        <v>640</v>
      </c>
      <c r="M94" s="172">
        <v>43349</v>
      </c>
      <c r="N94" s="171"/>
      <c r="O94" s="173"/>
      <c r="P94" s="158"/>
      <c r="Q94" s="158"/>
      <c r="R94" s="171">
        <f>Обшая56[Итого реализация]-Обшая56[Наличные]-Обшая56[Терминал]-Обшая56[Безнал]</f>
        <v>0</v>
      </c>
      <c r="S94" s="158"/>
      <c r="T94" s="175"/>
      <c r="U94" s="175"/>
      <c r="V94" s="175"/>
      <c r="W94" s="176">
        <v>43349</v>
      </c>
      <c r="X94" s="176" t="s">
        <v>103</v>
      </c>
      <c r="Y94" s="175" t="s">
        <v>221</v>
      </c>
      <c r="Z94" s="177">
        <f>Обшая56[Стоимость доставки]</f>
        <v>0</v>
      </c>
      <c r="AA94" s="177"/>
      <c r="AB94" s="178">
        <f>Обшая56[Итого реализация]</f>
        <v>640</v>
      </c>
      <c r="AC94" s="178">
        <f t="shared" si="2"/>
        <v>0</v>
      </c>
      <c r="AD94" s="178">
        <f>Обшая56[[#This Row],[Итого реализ-я]]-Обшая56[[#This Row],[Стоимость доставки2]]-Обшая56[[#This Row],[Переменные расходы]]-Обшая56[[#This Row],[Закуп]]</f>
        <v>640</v>
      </c>
      <c r="AE94" s="178">
        <f>Обшая56[[#This Row],[Итого маржа]]/(Обшая56[[#This Row],[Сумма реал-и ТМЗ ( за вычетом доставки )]]/100)</f>
        <v>100</v>
      </c>
      <c r="AF94" s="171">
        <f t="shared" si="3"/>
        <v>96</v>
      </c>
      <c r="AG94" s="22">
        <v>84</v>
      </c>
      <c r="AH94" s="28">
        <f>Обшая56[[#This Row],[З/п (%)]]+Обшая56[[#This Row],[Бонус]]</f>
        <v>180</v>
      </c>
      <c r="AI94" s="180">
        <f>Обшая56[[#This Row],[Итого маржа]]-Обшая56[[#This Row],[З/п (%)]]</f>
        <v>544</v>
      </c>
      <c r="AJ94" s="181"/>
    </row>
    <row r="95" spans="1:36" ht="30" x14ac:dyDescent="0.25">
      <c r="A95" s="62" t="s">
        <v>125</v>
      </c>
      <c r="B95" s="29">
        <v>43349</v>
      </c>
      <c r="C95" s="63">
        <v>2027</v>
      </c>
      <c r="D95" s="64" t="s">
        <v>137</v>
      </c>
      <c r="E95" s="65" t="s">
        <v>145</v>
      </c>
      <c r="F95" s="25">
        <v>15</v>
      </c>
      <c r="G95" s="148" t="s">
        <v>424</v>
      </c>
      <c r="H95" s="24" t="s">
        <v>423</v>
      </c>
      <c r="I95" s="41">
        <v>442169</v>
      </c>
      <c r="J95" s="41">
        <v>1500</v>
      </c>
      <c r="K95" s="34">
        <f>Обшая56[[#This Row],[Итого реализация]]-Обшая56[[#This Row],[Стоимость доставки]]</f>
        <v>440669</v>
      </c>
      <c r="L95" s="66"/>
      <c r="M95" s="141"/>
      <c r="N95" s="26"/>
      <c r="O95" s="150"/>
      <c r="P95" s="66">
        <v>442169</v>
      </c>
      <c r="Q95" s="161" t="s">
        <v>425</v>
      </c>
      <c r="R95" s="26">
        <f>Обшая56[Итого реализация]-Обшая56[Наличные]-Обшая56[Терминал]-Обшая56[Безнал]</f>
        <v>0</v>
      </c>
      <c r="S95" s="67">
        <v>364451.9</v>
      </c>
      <c r="T95" s="68" t="s">
        <v>426</v>
      </c>
      <c r="U95" s="68" t="s">
        <v>171</v>
      </c>
      <c r="V95" s="68"/>
      <c r="W95" s="27">
        <v>43363</v>
      </c>
      <c r="X95" s="27" t="s">
        <v>103</v>
      </c>
      <c r="Y95" s="30" t="s">
        <v>131</v>
      </c>
      <c r="Z95" s="23">
        <f>Обшая56[Стоимость доставки]</f>
        <v>1500</v>
      </c>
      <c r="AA95" s="23"/>
      <c r="AB95" s="21">
        <f>Обшая56[Итого реализация]</f>
        <v>442169</v>
      </c>
      <c r="AC95" s="21">
        <f t="shared" si="2"/>
        <v>364451.9</v>
      </c>
      <c r="AD95" s="21">
        <f>Обшая56[[#This Row],[Итого реализ-я]]-Обшая56[[#This Row],[Стоимость доставки2]]-Обшая56[[#This Row],[Переменные расходы]]-Обшая56[[#This Row],[Закуп]]</f>
        <v>76217.099999999977</v>
      </c>
      <c r="AE95" s="21">
        <f>Обшая56[[#This Row],[Итого маржа]]/(Обшая56[[#This Row],[Сумма реал-и ТМЗ ( за вычетом доставки )]]/100)</f>
        <v>17.29577074856638</v>
      </c>
      <c r="AF95" s="36">
        <f t="shared" si="3"/>
        <v>11432.564999999995</v>
      </c>
      <c r="AG95" s="22">
        <v>85</v>
      </c>
      <c r="AH95" s="28">
        <f>Обшая56[[#This Row],[З/п (%)]]+Обшая56[[#This Row],[Бонус]]</f>
        <v>11517.564999999995</v>
      </c>
      <c r="AI95" s="35">
        <f>Обшая56[[#This Row],[Итого маржа]]-Обшая56[[#This Row],[З/п (%)]]</f>
        <v>64784.534999999982</v>
      </c>
      <c r="AJ95" s="38"/>
    </row>
    <row r="96" spans="1:36" ht="45" x14ac:dyDescent="0.25">
      <c r="A96" s="62" t="s">
        <v>125</v>
      </c>
      <c r="B96" s="29">
        <v>43349</v>
      </c>
      <c r="C96" s="63">
        <v>2028</v>
      </c>
      <c r="D96" s="64" t="s">
        <v>140</v>
      </c>
      <c r="E96" s="65" t="s">
        <v>363</v>
      </c>
      <c r="F96" s="25">
        <v>15</v>
      </c>
      <c r="G96" s="148" t="s">
        <v>428</v>
      </c>
      <c r="H96" s="24" t="s">
        <v>427</v>
      </c>
      <c r="I96" s="41">
        <v>72836.05</v>
      </c>
      <c r="J96" s="41">
        <v>2000</v>
      </c>
      <c r="K96" s="34">
        <f>Обшая56[[#This Row],[Итого реализация]]-Обшая56[[#This Row],[Стоимость доставки]]</f>
        <v>70836.05</v>
      </c>
      <c r="L96" s="66"/>
      <c r="M96" s="141"/>
      <c r="N96" s="26"/>
      <c r="O96" s="150"/>
      <c r="P96" s="66">
        <v>72836.05</v>
      </c>
      <c r="Q96" s="162" t="s">
        <v>429</v>
      </c>
      <c r="R96" s="26">
        <f>Обшая56[Итого реализация]-Обшая56[Наличные]-Обшая56[Терминал]-Обшая56[Безнал]</f>
        <v>0</v>
      </c>
      <c r="S96" s="67">
        <v>57465.46</v>
      </c>
      <c r="T96" s="68" t="s">
        <v>431</v>
      </c>
      <c r="U96" s="68" t="s">
        <v>430</v>
      </c>
      <c r="V96" s="68"/>
      <c r="W96" s="27">
        <v>43350</v>
      </c>
      <c r="X96" s="27" t="s">
        <v>103</v>
      </c>
      <c r="Y96" s="30" t="s">
        <v>131</v>
      </c>
      <c r="Z96" s="23">
        <f>Обшая56[Стоимость доставки]</f>
        <v>2000</v>
      </c>
      <c r="AA96" s="23"/>
      <c r="AB96" s="21">
        <f>Обшая56[Итого реализация]</f>
        <v>72836.05</v>
      </c>
      <c r="AC96" s="21">
        <f t="shared" si="2"/>
        <v>57465.46</v>
      </c>
      <c r="AD96" s="21">
        <f>Обшая56[[#This Row],[Итого реализ-я]]-Обшая56[[#This Row],[Стоимость доставки2]]-Обшая56[[#This Row],[Переменные расходы]]-Обшая56[[#This Row],[Закуп]]</f>
        <v>13370.590000000004</v>
      </c>
      <c r="AE96" s="21">
        <f>Обшая56[[#This Row],[Итого маржа]]/(Обшая56[[#This Row],[Сумма реал-и ТМЗ ( за вычетом доставки )]]/100)</f>
        <v>18.875403131597547</v>
      </c>
      <c r="AF96" s="36">
        <f t="shared" si="3"/>
        <v>2005.5885000000007</v>
      </c>
      <c r="AG96" s="22">
        <v>86</v>
      </c>
      <c r="AH96" s="28">
        <f>Обшая56[[#This Row],[З/п (%)]]+Обшая56[[#This Row],[Бонус]]</f>
        <v>2091.5885000000007</v>
      </c>
      <c r="AI96" s="35">
        <f>Обшая56[[#This Row],[Итого маржа]]-Обшая56[[#This Row],[З/п (%)]]</f>
        <v>11365.001500000002</v>
      </c>
      <c r="AJ96" s="38"/>
    </row>
    <row r="97" spans="1:36" x14ac:dyDescent="0.25">
      <c r="A97" s="62" t="s">
        <v>125</v>
      </c>
      <c r="B97" s="29">
        <v>43350</v>
      </c>
      <c r="C97" s="63">
        <v>2029</v>
      </c>
      <c r="D97" s="64" t="s">
        <v>135</v>
      </c>
      <c r="E97" s="65" t="s">
        <v>145</v>
      </c>
      <c r="F97" s="25">
        <v>15</v>
      </c>
      <c r="G97" s="148">
        <v>1</v>
      </c>
      <c r="H97" s="24" t="s">
        <v>432</v>
      </c>
      <c r="I97" s="41">
        <v>12000</v>
      </c>
      <c r="J97" s="41"/>
      <c r="K97" s="34">
        <f>Обшая56[[#This Row],[Итого реализация]]-Обшая56[[#This Row],[Стоимость доставки]]</f>
        <v>12000</v>
      </c>
      <c r="L97" s="66">
        <v>12000</v>
      </c>
      <c r="M97" s="141">
        <v>43350</v>
      </c>
      <c r="N97" s="26"/>
      <c r="O97" s="150"/>
      <c r="P97" s="66"/>
      <c r="Q97" s="162"/>
      <c r="R97" s="26">
        <f>Обшая56[Итого реализация]-Обшая56[Наличные]-Обшая56[Терминал]-Обшая56[Безнал]</f>
        <v>0</v>
      </c>
      <c r="S97" s="67">
        <v>8500</v>
      </c>
      <c r="T97" s="68"/>
      <c r="U97" s="68"/>
      <c r="V97" s="68"/>
      <c r="W97" s="27">
        <v>43350</v>
      </c>
      <c r="X97" s="27" t="s">
        <v>103</v>
      </c>
      <c r="Y97" s="30" t="s">
        <v>221</v>
      </c>
      <c r="Z97" s="23">
        <f>Обшая56[Стоимость доставки]</f>
        <v>0</v>
      </c>
      <c r="AA97" s="23"/>
      <c r="AB97" s="21">
        <f>Обшая56[Итого реализация]</f>
        <v>12000</v>
      </c>
      <c r="AC97" s="21">
        <f t="shared" si="2"/>
        <v>8500</v>
      </c>
      <c r="AD97" s="21">
        <f>Обшая56[[#This Row],[Итого реализ-я]]-Обшая56[[#This Row],[Стоимость доставки2]]-Обшая56[[#This Row],[Переменные расходы]]-Обшая56[[#This Row],[Закуп]]</f>
        <v>3500</v>
      </c>
      <c r="AE97" s="21">
        <f>Обшая56[[#This Row],[Итого маржа]]/(Обшая56[[#This Row],[Сумма реал-и ТМЗ ( за вычетом доставки )]]/100)</f>
        <v>29.166666666666668</v>
      </c>
      <c r="AF97" s="36">
        <f t="shared" si="3"/>
        <v>525</v>
      </c>
      <c r="AG97" s="22">
        <v>87</v>
      </c>
      <c r="AH97" s="28">
        <f>Обшая56[[#This Row],[З/п (%)]]+Обшая56[[#This Row],[Бонус]]</f>
        <v>612</v>
      </c>
      <c r="AI97" s="35">
        <f>Обшая56[[#This Row],[Итого маржа]]-Обшая56[[#This Row],[З/п (%)]]</f>
        <v>2975</v>
      </c>
      <c r="AJ97" s="38"/>
    </row>
    <row r="98" spans="1:36" ht="30" x14ac:dyDescent="0.25">
      <c r="A98" s="62" t="s">
        <v>125</v>
      </c>
      <c r="B98" s="29">
        <v>43350</v>
      </c>
      <c r="C98" s="63">
        <v>2030</v>
      </c>
      <c r="D98" s="64" t="s">
        <v>134</v>
      </c>
      <c r="E98" s="65" t="s">
        <v>156</v>
      </c>
      <c r="F98" s="25">
        <v>15</v>
      </c>
      <c r="G98" s="148">
        <v>2</v>
      </c>
      <c r="H98" s="24" t="s">
        <v>433</v>
      </c>
      <c r="I98" s="41">
        <v>800</v>
      </c>
      <c r="J98" s="41"/>
      <c r="K98" s="34">
        <f>Обшая56[[#This Row],[Итого реализация]]-Обшая56[[#This Row],[Стоимость доставки]]</f>
        <v>800</v>
      </c>
      <c r="L98" s="66"/>
      <c r="M98" s="141"/>
      <c r="N98" s="26">
        <v>800</v>
      </c>
      <c r="O98" s="150">
        <v>43350</v>
      </c>
      <c r="P98" s="66"/>
      <c r="Q98" s="162"/>
      <c r="R98" s="26">
        <f>Обшая56[Итого реализация]-Обшая56[Наличные]-Обшая56[Терминал]-Обшая56[Безнал]</f>
        <v>0</v>
      </c>
      <c r="S98" s="67">
        <v>400</v>
      </c>
      <c r="T98" s="68" t="s">
        <v>434</v>
      </c>
      <c r="U98" s="68" t="s">
        <v>161</v>
      </c>
      <c r="V98" s="68"/>
      <c r="W98" s="27">
        <v>43350</v>
      </c>
      <c r="X98" s="27" t="s">
        <v>103</v>
      </c>
      <c r="Y98" s="30" t="s">
        <v>221</v>
      </c>
      <c r="Z98" s="23">
        <f>Обшая56[Стоимость доставки]</f>
        <v>0</v>
      </c>
      <c r="AA98" s="23"/>
      <c r="AB98" s="21">
        <f>Обшая56[Итого реализация]</f>
        <v>800</v>
      </c>
      <c r="AC98" s="21">
        <f t="shared" si="2"/>
        <v>400</v>
      </c>
      <c r="AD98" s="21">
        <f>Обшая56[[#This Row],[Итого реализ-я]]-Обшая56[[#This Row],[Стоимость доставки2]]-Обшая56[[#This Row],[Переменные расходы]]-Обшая56[[#This Row],[Закуп]]</f>
        <v>400</v>
      </c>
      <c r="AE98" s="21">
        <f>Обшая56[[#This Row],[Итого маржа]]/(Обшая56[[#This Row],[Сумма реал-и ТМЗ ( за вычетом доставки )]]/100)</f>
        <v>50</v>
      </c>
      <c r="AF98" s="36">
        <f t="shared" si="3"/>
        <v>60</v>
      </c>
      <c r="AG98" s="22">
        <v>88</v>
      </c>
      <c r="AH98" s="28">
        <f>Обшая56[[#This Row],[З/п (%)]]+Обшая56[[#This Row],[Бонус]]</f>
        <v>148</v>
      </c>
      <c r="AI98" s="35">
        <f>Обшая56[[#This Row],[Итого маржа]]-Обшая56[[#This Row],[З/п (%)]]</f>
        <v>340</v>
      </c>
      <c r="AJ98" s="38"/>
    </row>
    <row r="99" spans="1:36" s="182" customFormat="1" ht="30" x14ac:dyDescent="0.25">
      <c r="A99" s="163" t="s">
        <v>125</v>
      </c>
      <c r="B99" s="164">
        <v>43350</v>
      </c>
      <c r="C99" s="165">
        <v>2031</v>
      </c>
      <c r="D99" s="166" t="s">
        <v>126</v>
      </c>
      <c r="E99" s="167" t="s">
        <v>127</v>
      </c>
      <c r="F99" s="39">
        <v>15</v>
      </c>
      <c r="G99" s="168" t="s">
        <v>435</v>
      </c>
      <c r="H99" s="169" t="s">
        <v>436</v>
      </c>
      <c r="I99" s="170">
        <v>67131.520000000004</v>
      </c>
      <c r="J99" s="170">
        <v>1840</v>
      </c>
      <c r="K99" s="171">
        <f>Обшая56[[#This Row],[Итого реализация]]-Обшая56[[#This Row],[Стоимость доставки]]</f>
        <v>65291.520000000004</v>
      </c>
      <c r="L99" s="158"/>
      <c r="M99" s="172"/>
      <c r="N99" s="171"/>
      <c r="O99" s="173"/>
      <c r="P99" s="158"/>
      <c r="Q99" s="174"/>
      <c r="R99" s="171">
        <f>Обшая56[Итого реализация]-Обшая56[Наличные]-Обшая56[Терминал]-Обшая56[Безнал]</f>
        <v>67131.520000000004</v>
      </c>
      <c r="S99" s="158"/>
      <c r="T99" s="175"/>
      <c r="U99" s="175"/>
      <c r="V99" s="175"/>
      <c r="W99" s="176"/>
      <c r="X99" s="176"/>
      <c r="Y99" s="175" t="s">
        <v>233</v>
      </c>
      <c r="Z99" s="177">
        <f>Обшая56[Стоимость доставки]</f>
        <v>1840</v>
      </c>
      <c r="AA99" s="177"/>
      <c r="AB99" s="178">
        <f>Обшая56[Итого реализация]</f>
        <v>67131.520000000004</v>
      </c>
      <c r="AC99" s="178">
        <f t="shared" si="2"/>
        <v>0</v>
      </c>
      <c r="AD99" s="178">
        <f>Обшая56[[#This Row],[Итого реализ-я]]-Обшая56[[#This Row],[Стоимость доставки2]]-Обшая56[[#This Row],[Переменные расходы]]-Обшая56[[#This Row],[Закуп]]</f>
        <v>65291.520000000004</v>
      </c>
      <c r="AE99" s="178">
        <f>Обшая56[[#This Row],[Итого маржа]]/(Обшая56[[#This Row],[Сумма реал-и ТМЗ ( за вычетом доставки )]]/100)</f>
        <v>100</v>
      </c>
      <c r="AF99" s="171">
        <f t="shared" si="3"/>
        <v>9793.728000000001</v>
      </c>
      <c r="AG99" s="171">
        <v>89</v>
      </c>
      <c r="AH99" s="179">
        <f>Обшая56[[#This Row],[З/п (%)]]+Обшая56[[#This Row],[Бонус]]</f>
        <v>9882.728000000001</v>
      </c>
      <c r="AI99" s="180">
        <f>Обшая56[[#This Row],[Итого маржа]]-Обшая56[[#This Row],[З/п (%)]]</f>
        <v>55497.792000000001</v>
      </c>
      <c r="AJ99" s="181"/>
    </row>
    <row r="100" spans="1:36" ht="30" x14ac:dyDescent="0.25">
      <c r="A100" s="62" t="s">
        <v>125</v>
      </c>
      <c r="B100" s="29">
        <v>43350</v>
      </c>
      <c r="C100" s="63">
        <v>2032</v>
      </c>
      <c r="D100" s="64" t="s">
        <v>135</v>
      </c>
      <c r="E100" s="65" t="s">
        <v>151</v>
      </c>
      <c r="F100" s="25">
        <v>15</v>
      </c>
      <c r="G100" s="160" t="s">
        <v>437</v>
      </c>
      <c r="H100" s="24" t="s">
        <v>438</v>
      </c>
      <c r="I100" s="41">
        <v>800</v>
      </c>
      <c r="J100" s="41"/>
      <c r="K100" s="34">
        <f>Обшая56[[#This Row],[Итого реализация]]-Обшая56[[#This Row],[Стоимость доставки]]</f>
        <v>800</v>
      </c>
      <c r="L100" s="66">
        <v>800</v>
      </c>
      <c r="M100" s="141">
        <v>43350</v>
      </c>
      <c r="N100" s="26"/>
      <c r="O100" s="150"/>
      <c r="P100" s="66"/>
      <c r="Q100" s="162"/>
      <c r="R100" s="26">
        <f>Обшая56[Итого реализация]-Обшая56[Наличные]-Обшая56[Терминал]-Обшая56[Безнал]</f>
        <v>0</v>
      </c>
      <c r="S100" s="67">
        <v>180</v>
      </c>
      <c r="T100" s="68"/>
      <c r="U100" s="68" t="s">
        <v>161</v>
      </c>
      <c r="V100" s="68"/>
      <c r="W100" s="27">
        <v>43350</v>
      </c>
      <c r="X100" s="27" t="s">
        <v>103</v>
      </c>
      <c r="Y100" s="30" t="s">
        <v>221</v>
      </c>
      <c r="Z100" s="23">
        <f>Обшая56[Стоимость доставки]</f>
        <v>0</v>
      </c>
      <c r="AA100" s="23"/>
      <c r="AB100" s="21">
        <f>Обшая56[Итого реализация]</f>
        <v>800</v>
      </c>
      <c r="AC100" s="21">
        <f t="shared" si="2"/>
        <v>180</v>
      </c>
      <c r="AD100" s="21">
        <f>Обшая56[[#This Row],[Итого реализ-я]]-Обшая56[[#This Row],[Стоимость доставки2]]-Обшая56[[#This Row],[Переменные расходы]]-Обшая56[[#This Row],[Закуп]]</f>
        <v>620</v>
      </c>
      <c r="AE100" s="21">
        <f>Обшая56[[#This Row],[Итого маржа]]/(Обшая56[[#This Row],[Сумма реал-и ТМЗ ( за вычетом доставки )]]/100)</f>
        <v>77.5</v>
      </c>
      <c r="AF100" s="36">
        <f t="shared" si="3"/>
        <v>93</v>
      </c>
      <c r="AG100" s="22">
        <v>90</v>
      </c>
      <c r="AH100" s="28">
        <f>Обшая56[[#This Row],[З/п (%)]]+Обшая56[[#This Row],[Бонус]]</f>
        <v>183</v>
      </c>
      <c r="AI100" s="35">
        <f>Обшая56[[#This Row],[Итого маржа]]-Обшая56[[#This Row],[З/п (%)]]</f>
        <v>527</v>
      </c>
      <c r="AJ100" s="38"/>
    </row>
    <row r="101" spans="1:36" x14ac:dyDescent="0.25">
      <c r="A101" s="62" t="s">
        <v>125</v>
      </c>
      <c r="B101" s="29">
        <v>43350</v>
      </c>
      <c r="C101" s="63">
        <v>2033</v>
      </c>
      <c r="D101" s="64" t="s">
        <v>126</v>
      </c>
      <c r="E101" s="65" t="s">
        <v>127</v>
      </c>
      <c r="F101" s="25">
        <v>15</v>
      </c>
      <c r="G101" s="160" t="s">
        <v>440</v>
      </c>
      <c r="H101" s="24" t="s">
        <v>439</v>
      </c>
      <c r="I101" s="41">
        <v>4003.5</v>
      </c>
      <c r="J101" s="41"/>
      <c r="K101" s="34">
        <f>Обшая56[[#This Row],[Итого реализация]]-Обшая56[[#This Row],[Стоимость доставки]]</f>
        <v>4003.5</v>
      </c>
      <c r="L101" s="66">
        <v>4003.5</v>
      </c>
      <c r="M101" s="141">
        <v>43350</v>
      </c>
      <c r="N101" s="26"/>
      <c r="O101" s="150"/>
      <c r="P101" s="66"/>
      <c r="Q101" s="162"/>
      <c r="R101" s="26">
        <f>Обшая56[Итого реализация]-Обшая56[Наличные]-Обшая56[Терминал]-Обшая56[Безнал]</f>
        <v>0</v>
      </c>
      <c r="S101" s="67">
        <v>3238.22</v>
      </c>
      <c r="T101" s="68"/>
      <c r="U101" s="68" t="s">
        <v>202</v>
      </c>
      <c r="V101" s="68"/>
      <c r="W101" s="27">
        <v>43356</v>
      </c>
      <c r="X101" s="27" t="s">
        <v>103</v>
      </c>
      <c r="Y101" s="30" t="s">
        <v>221</v>
      </c>
      <c r="Z101" s="23">
        <f>Обшая56[Стоимость доставки]</f>
        <v>0</v>
      </c>
      <c r="AA101" s="23"/>
      <c r="AB101" s="21">
        <f>Обшая56[Итого реализация]</f>
        <v>4003.5</v>
      </c>
      <c r="AC101" s="21">
        <f t="shared" si="2"/>
        <v>3238.22</v>
      </c>
      <c r="AD101" s="21">
        <f>Обшая56[[#This Row],[Итого реализ-я]]-Обшая56[[#This Row],[Стоимость доставки2]]-Обшая56[[#This Row],[Переменные расходы]]-Обшая56[[#This Row],[Закуп]]</f>
        <v>765.2800000000002</v>
      </c>
      <c r="AE101" s="21">
        <f>Обшая56[[#This Row],[Итого маржа]]/(Обшая56[[#This Row],[Сумма реал-и ТМЗ ( за вычетом доставки )]]/100)</f>
        <v>19.115274135131767</v>
      </c>
      <c r="AF101" s="36">
        <f t="shared" si="3"/>
        <v>114.79200000000003</v>
      </c>
      <c r="AG101" s="22">
        <v>91</v>
      </c>
      <c r="AH101" s="28">
        <f>Обшая56[[#This Row],[З/п (%)]]+Обшая56[[#This Row],[Бонус]]</f>
        <v>205.79200000000003</v>
      </c>
      <c r="AI101" s="35">
        <f>Обшая56[[#This Row],[Итого маржа]]-Обшая56[[#This Row],[З/п (%)]]</f>
        <v>650.48800000000017</v>
      </c>
      <c r="AJ101" s="38"/>
    </row>
    <row r="102" spans="1:36" s="182" customFormat="1" ht="45" x14ac:dyDescent="0.25">
      <c r="A102" s="163" t="s">
        <v>125</v>
      </c>
      <c r="B102" s="164">
        <v>43350</v>
      </c>
      <c r="C102" s="165">
        <v>2034</v>
      </c>
      <c r="D102" s="166" t="s">
        <v>135</v>
      </c>
      <c r="E102" s="167" t="s">
        <v>441</v>
      </c>
      <c r="F102" s="39">
        <v>15</v>
      </c>
      <c r="G102" s="184" t="s">
        <v>442</v>
      </c>
      <c r="H102" s="169" t="s">
        <v>443</v>
      </c>
      <c r="I102" s="170">
        <v>94225</v>
      </c>
      <c r="J102" s="170">
        <v>2500</v>
      </c>
      <c r="K102" s="171">
        <f>Обшая56[[#This Row],[Итого реализация]]-Обшая56[[#This Row],[Стоимость доставки]]</f>
        <v>91725</v>
      </c>
      <c r="L102" s="158"/>
      <c r="M102" s="172"/>
      <c r="N102" s="171"/>
      <c r="O102" s="173"/>
      <c r="P102" s="158"/>
      <c r="Q102" s="174"/>
      <c r="R102" s="171">
        <f>Обшая56[Итого реализация]-Обшая56[Наличные]-Обшая56[Терминал]-Обшая56[Безнал]</f>
        <v>94225</v>
      </c>
      <c r="S102" s="158"/>
      <c r="T102" s="175"/>
      <c r="U102" s="175"/>
      <c r="V102" s="175"/>
      <c r="W102" s="176"/>
      <c r="X102" s="176"/>
      <c r="Y102" s="175"/>
      <c r="Z102" s="177">
        <f>Обшая56[Стоимость доставки]</f>
        <v>2500</v>
      </c>
      <c r="AA102" s="177"/>
      <c r="AB102" s="178">
        <f>Обшая56[Итого реализация]</f>
        <v>94225</v>
      </c>
      <c r="AC102" s="178">
        <f t="shared" si="2"/>
        <v>0</v>
      </c>
      <c r="AD102" s="178">
        <f>Обшая56[[#This Row],[Итого реализ-я]]-Обшая56[[#This Row],[Стоимость доставки2]]-Обшая56[[#This Row],[Переменные расходы]]-Обшая56[[#This Row],[Закуп]]</f>
        <v>91725</v>
      </c>
      <c r="AE102" s="178">
        <f>Обшая56[[#This Row],[Итого маржа]]/(Обшая56[[#This Row],[Сумма реал-и ТМЗ ( за вычетом доставки )]]/100)</f>
        <v>100</v>
      </c>
      <c r="AF102" s="171">
        <f t="shared" si="3"/>
        <v>13758.75</v>
      </c>
      <c r="AG102" s="171">
        <v>92</v>
      </c>
      <c r="AH102" s="179">
        <f>Обшая56[[#This Row],[З/п (%)]]+Обшая56[[#This Row],[Бонус]]</f>
        <v>13850.75</v>
      </c>
      <c r="AI102" s="180">
        <f>Обшая56[[#This Row],[Итого маржа]]-Обшая56[[#This Row],[З/п (%)]]</f>
        <v>77966.25</v>
      </c>
      <c r="AJ102" s="181"/>
    </row>
    <row r="103" spans="1:36" ht="30" x14ac:dyDescent="0.25">
      <c r="A103" s="62" t="s">
        <v>125</v>
      </c>
      <c r="B103" s="29">
        <v>43350</v>
      </c>
      <c r="C103" s="63">
        <v>2035</v>
      </c>
      <c r="D103" s="64" t="s">
        <v>140</v>
      </c>
      <c r="E103" s="65" t="s">
        <v>363</v>
      </c>
      <c r="F103" s="25">
        <v>15</v>
      </c>
      <c r="G103" s="160" t="s">
        <v>444</v>
      </c>
      <c r="H103" s="24" t="s">
        <v>445</v>
      </c>
      <c r="I103" s="41">
        <v>30501.119999999999</v>
      </c>
      <c r="J103" s="41"/>
      <c r="K103" s="34">
        <f>Обшая56[[#This Row],[Итого реализация]]-Обшая56[[#This Row],[Стоимость доставки]]</f>
        <v>30501.119999999999</v>
      </c>
      <c r="L103" s="66">
        <v>30501.119999999999</v>
      </c>
      <c r="M103" s="141">
        <v>43353</v>
      </c>
      <c r="N103" s="26"/>
      <c r="O103" s="150"/>
      <c r="P103" s="66"/>
      <c r="Q103" s="162"/>
      <c r="R103" s="26">
        <f>Обшая56[Итого реализация]-Обшая56[Наличные]-Обшая56[Терминал]-Обшая56[Безнал]</f>
        <v>0</v>
      </c>
      <c r="S103" s="67">
        <v>24943.279999999999</v>
      </c>
      <c r="T103" s="68" t="s">
        <v>446</v>
      </c>
      <c r="U103" s="68" t="s">
        <v>184</v>
      </c>
      <c r="V103" s="68"/>
      <c r="W103" s="27">
        <v>43358</v>
      </c>
      <c r="X103" s="27" t="s">
        <v>103</v>
      </c>
      <c r="Y103" s="30" t="s">
        <v>221</v>
      </c>
      <c r="Z103" s="23">
        <f>Обшая56[Стоимость доставки]</f>
        <v>0</v>
      </c>
      <c r="AA103" s="23"/>
      <c r="AB103" s="21">
        <f>Обшая56[Итого реализация]</f>
        <v>30501.119999999999</v>
      </c>
      <c r="AC103" s="21">
        <f t="shared" si="2"/>
        <v>24943.279999999999</v>
      </c>
      <c r="AD103" s="21">
        <f>Обшая56[[#This Row],[Итого реализ-я]]-Обшая56[[#This Row],[Стоимость доставки2]]-Обшая56[[#This Row],[Переменные расходы]]-Обшая56[[#This Row],[Закуп]]</f>
        <v>5557.84</v>
      </c>
      <c r="AE103" s="21">
        <f>Обшая56[[#This Row],[Итого маржа]]/(Обшая56[[#This Row],[Сумма реал-и ТМЗ ( за вычетом доставки )]]/100)</f>
        <v>18.221757102690002</v>
      </c>
      <c r="AF103" s="36">
        <f t="shared" si="3"/>
        <v>833.67600000000004</v>
      </c>
      <c r="AG103" s="22">
        <v>93</v>
      </c>
      <c r="AH103" s="28">
        <f>Обшая56[[#This Row],[З/п (%)]]+Обшая56[[#This Row],[Бонус]]</f>
        <v>926.67600000000004</v>
      </c>
      <c r="AI103" s="35">
        <f>Обшая56[[#This Row],[Итого маржа]]-Обшая56[[#This Row],[З/п (%)]]</f>
        <v>4724.1639999999998</v>
      </c>
      <c r="AJ103" s="38"/>
    </row>
    <row r="104" spans="1:36" x14ac:dyDescent="0.25">
      <c r="A104" s="62" t="s">
        <v>125</v>
      </c>
      <c r="B104" s="29">
        <v>43350</v>
      </c>
      <c r="C104" s="63">
        <v>2036</v>
      </c>
      <c r="D104" s="64" t="s">
        <v>139</v>
      </c>
      <c r="E104" s="65" t="s">
        <v>155</v>
      </c>
      <c r="F104" s="25">
        <v>15</v>
      </c>
      <c r="G104" s="160" t="s">
        <v>448</v>
      </c>
      <c r="H104" s="24" t="s">
        <v>447</v>
      </c>
      <c r="I104" s="41">
        <v>21120</v>
      </c>
      <c r="J104" s="41"/>
      <c r="K104" s="34">
        <f>Обшая56[[#This Row],[Итого реализация]]-Обшая56[[#This Row],[Стоимость доставки]]</f>
        <v>21120</v>
      </c>
      <c r="L104" s="66">
        <v>21120</v>
      </c>
      <c r="M104" s="141">
        <v>43350</v>
      </c>
      <c r="N104" s="26"/>
      <c r="O104" s="150"/>
      <c r="P104" s="66"/>
      <c r="Q104" s="162"/>
      <c r="R104" s="26">
        <f>Обшая56[Итого реализация]-Обшая56[Наличные]-Обшая56[Терминал]-Обшая56[Безнал]</f>
        <v>0</v>
      </c>
      <c r="S104" s="67">
        <v>15645.17</v>
      </c>
      <c r="T104" s="68" t="s">
        <v>449</v>
      </c>
      <c r="U104" s="68" t="s">
        <v>202</v>
      </c>
      <c r="V104" s="68"/>
      <c r="W104" s="27">
        <v>43364</v>
      </c>
      <c r="X104" s="27" t="s">
        <v>103</v>
      </c>
      <c r="Y104" s="30" t="s">
        <v>221</v>
      </c>
      <c r="Z104" s="23">
        <f>Обшая56[Стоимость доставки]</f>
        <v>0</v>
      </c>
      <c r="AA104" s="23"/>
      <c r="AB104" s="21">
        <f>Обшая56[Итого реализация]</f>
        <v>21120</v>
      </c>
      <c r="AC104" s="21">
        <f t="shared" si="2"/>
        <v>15645.17</v>
      </c>
      <c r="AD104" s="21">
        <f>Обшая56[[#This Row],[Итого реализ-я]]-Обшая56[[#This Row],[Стоимость доставки2]]-Обшая56[[#This Row],[Переменные расходы]]-Обшая56[[#This Row],[Закуп]]</f>
        <v>5474.83</v>
      </c>
      <c r="AE104" s="21">
        <f>Обшая56[[#This Row],[Итого маржа]]/(Обшая56[[#This Row],[Сумма реал-и ТМЗ ( за вычетом доставки )]]/100)</f>
        <v>25.92249053030303</v>
      </c>
      <c r="AF104" s="36">
        <f t="shared" si="3"/>
        <v>821.22449999999992</v>
      </c>
      <c r="AG104" s="22">
        <v>94</v>
      </c>
      <c r="AH104" s="28">
        <f>Обшая56[[#This Row],[З/п (%)]]+Обшая56[[#This Row],[Бонус]]</f>
        <v>915.22449999999992</v>
      </c>
      <c r="AI104" s="35">
        <f>Обшая56[[#This Row],[Итого маржа]]-Обшая56[[#This Row],[З/п (%)]]</f>
        <v>4653.6054999999997</v>
      </c>
      <c r="AJ104" s="38"/>
    </row>
    <row r="105" spans="1:36" ht="30" x14ac:dyDescent="0.25">
      <c r="A105" s="62" t="s">
        <v>125</v>
      </c>
      <c r="B105" s="29">
        <v>43350</v>
      </c>
      <c r="C105" s="63">
        <v>2037</v>
      </c>
      <c r="D105" s="64" t="s">
        <v>134</v>
      </c>
      <c r="E105" s="65" t="s">
        <v>156</v>
      </c>
      <c r="F105" s="25">
        <v>15</v>
      </c>
      <c r="G105" s="160" t="s">
        <v>451</v>
      </c>
      <c r="H105" s="24" t="s">
        <v>450</v>
      </c>
      <c r="I105" s="41">
        <v>108837.6</v>
      </c>
      <c r="J105" s="41"/>
      <c r="K105" s="34">
        <f>Обшая56[[#This Row],[Итого реализация]]-Обшая56[[#This Row],[Стоимость доставки]]</f>
        <v>108837.6</v>
      </c>
      <c r="L105" s="66">
        <v>72137.600000000006</v>
      </c>
      <c r="M105" s="141">
        <v>43358</v>
      </c>
      <c r="N105" s="26">
        <v>36700</v>
      </c>
      <c r="O105" s="150" t="s">
        <v>452</v>
      </c>
      <c r="P105" s="66"/>
      <c r="Q105" s="162"/>
      <c r="R105" s="26">
        <f>Обшая56[Итого реализация]-Обшая56[Наличные]-Обшая56[Терминал]-Обшая56[Безнал]</f>
        <v>0</v>
      </c>
      <c r="S105" s="67">
        <v>96120</v>
      </c>
      <c r="T105" s="68" t="s">
        <v>453</v>
      </c>
      <c r="U105" s="68" t="s">
        <v>198</v>
      </c>
      <c r="V105" s="68"/>
      <c r="W105" s="27">
        <v>43356</v>
      </c>
      <c r="X105" s="27" t="s">
        <v>103</v>
      </c>
      <c r="Y105" s="30" t="s">
        <v>221</v>
      </c>
      <c r="Z105" s="23">
        <f>Обшая56[Стоимость доставки]</f>
        <v>0</v>
      </c>
      <c r="AA105" s="23"/>
      <c r="AB105" s="21">
        <f>Обшая56[Итого реализация]</f>
        <v>108837.6</v>
      </c>
      <c r="AC105" s="21">
        <f t="shared" si="2"/>
        <v>96120</v>
      </c>
      <c r="AD105" s="21">
        <f>Обшая56[[#This Row],[Итого реализ-я]]-Обшая56[[#This Row],[Стоимость доставки2]]-Обшая56[[#This Row],[Переменные расходы]]-Обшая56[[#This Row],[Закуп]]</f>
        <v>12717.600000000006</v>
      </c>
      <c r="AE105" s="21">
        <f>Обшая56[[#This Row],[Итого маржа]]/(Обшая56[[#This Row],[Сумма реал-и ТМЗ ( за вычетом доставки )]]/100)</f>
        <v>11.684932413063137</v>
      </c>
      <c r="AF105" s="36">
        <f t="shared" si="3"/>
        <v>1907.6400000000008</v>
      </c>
      <c r="AG105" s="22">
        <v>95</v>
      </c>
      <c r="AH105" s="28">
        <f>Обшая56[[#This Row],[З/п (%)]]+Обшая56[[#This Row],[Бонус]]</f>
        <v>2002.6400000000008</v>
      </c>
      <c r="AI105" s="35">
        <f>Обшая56[[#This Row],[Итого маржа]]-Обшая56[[#This Row],[З/п (%)]]</f>
        <v>10809.960000000005</v>
      </c>
      <c r="AJ105" s="38"/>
    </row>
    <row r="106" spans="1:36" s="196" customFormat="1" ht="30" x14ac:dyDescent="0.25">
      <c r="A106" s="62" t="s">
        <v>125</v>
      </c>
      <c r="B106" s="29">
        <v>43350</v>
      </c>
      <c r="C106" s="63">
        <v>2038</v>
      </c>
      <c r="D106" s="64" t="s">
        <v>126</v>
      </c>
      <c r="E106" s="65" t="s">
        <v>127</v>
      </c>
      <c r="F106" s="25">
        <v>15</v>
      </c>
      <c r="G106" s="160" t="s">
        <v>454</v>
      </c>
      <c r="H106" s="24" t="s">
        <v>455</v>
      </c>
      <c r="I106" s="41">
        <v>6648</v>
      </c>
      <c r="J106" s="41"/>
      <c r="K106" s="34">
        <f>Обшая56[[#This Row],[Итого реализация]]-Обшая56[[#This Row],[Стоимость доставки]]</f>
        <v>6648</v>
      </c>
      <c r="L106" s="185"/>
      <c r="M106" s="186"/>
      <c r="N106" s="34">
        <v>6648</v>
      </c>
      <c r="O106" s="187">
        <v>43350</v>
      </c>
      <c r="P106" s="185"/>
      <c r="Q106" s="188"/>
      <c r="R106" s="34">
        <f>Обшая56[Итого реализация]-Обшая56[Наличные]-Обшая56[Терминал]-Обшая56[Безнал]</f>
        <v>0</v>
      </c>
      <c r="S106" s="185">
        <v>4935.2</v>
      </c>
      <c r="T106" s="189" t="s">
        <v>473</v>
      </c>
      <c r="U106" s="189" t="s">
        <v>173</v>
      </c>
      <c r="V106" s="189"/>
      <c r="W106" s="190">
        <v>43353</v>
      </c>
      <c r="X106" s="190" t="s">
        <v>103</v>
      </c>
      <c r="Y106" s="189" t="s">
        <v>221</v>
      </c>
      <c r="Z106" s="191">
        <f>Обшая56[Стоимость доставки]</f>
        <v>0</v>
      </c>
      <c r="AA106" s="191"/>
      <c r="AB106" s="192">
        <f>Обшая56[Итого реализация]</f>
        <v>6648</v>
      </c>
      <c r="AC106" s="192">
        <f t="shared" si="2"/>
        <v>4935.2</v>
      </c>
      <c r="AD106" s="192">
        <f>Обшая56[[#This Row],[Итого реализ-я]]-Обшая56[[#This Row],[Стоимость доставки2]]-Обшая56[[#This Row],[Переменные расходы]]-Обшая56[[#This Row],[Закуп]]</f>
        <v>1712.8000000000002</v>
      </c>
      <c r="AE106" s="192">
        <f>Обшая56[[#This Row],[Итого маржа]]/(Обшая56[[#This Row],[Сумма реал-и ТМЗ ( за вычетом доставки )]]/100)</f>
        <v>25.764139590854395</v>
      </c>
      <c r="AF106" s="34">
        <f t="shared" si="3"/>
        <v>256.92</v>
      </c>
      <c r="AG106" s="34">
        <v>96</v>
      </c>
      <c r="AH106" s="193">
        <f>Обшая56[[#This Row],[З/п (%)]]+Обшая56[[#This Row],[Бонус]]</f>
        <v>352.92</v>
      </c>
      <c r="AI106" s="194">
        <f>Обшая56[[#This Row],[Итого маржа]]-Обшая56[[#This Row],[З/п (%)]]</f>
        <v>1455.88</v>
      </c>
      <c r="AJ106" s="195"/>
    </row>
    <row r="107" spans="1:36" s="182" customFormat="1" ht="30" x14ac:dyDescent="0.25">
      <c r="A107" s="163" t="s">
        <v>125</v>
      </c>
      <c r="B107" s="164">
        <v>43350</v>
      </c>
      <c r="C107" s="165">
        <v>2039</v>
      </c>
      <c r="D107" s="166" t="s">
        <v>135</v>
      </c>
      <c r="E107" s="167" t="s">
        <v>151</v>
      </c>
      <c r="F107" s="39">
        <v>15</v>
      </c>
      <c r="G107" s="184" t="s">
        <v>457</v>
      </c>
      <c r="H107" s="169" t="s">
        <v>456</v>
      </c>
      <c r="I107" s="170">
        <v>15663.03</v>
      </c>
      <c r="J107" s="170"/>
      <c r="K107" s="171">
        <f>Обшая56[[#This Row],[Итого реализация]]-Обшая56[[#This Row],[Стоимость доставки]]</f>
        <v>15663.03</v>
      </c>
      <c r="L107" s="158"/>
      <c r="M107" s="172"/>
      <c r="N107" s="171"/>
      <c r="O107" s="173"/>
      <c r="P107" s="158"/>
      <c r="Q107" s="174"/>
      <c r="R107" s="171">
        <f>Обшая56[Итого реализация]-Обшая56[Наличные]-Обшая56[Терминал]-Обшая56[Безнал]</f>
        <v>15663.03</v>
      </c>
      <c r="S107" s="158"/>
      <c r="T107" s="175"/>
      <c r="U107" s="175"/>
      <c r="V107" s="175"/>
      <c r="W107" s="176"/>
      <c r="X107" s="176"/>
      <c r="Y107" s="175"/>
      <c r="Z107" s="177">
        <f>Обшая56[Стоимость доставки]</f>
        <v>0</v>
      </c>
      <c r="AA107" s="177"/>
      <c r="AB107" s="178">
        <f>Обшая56[Итого реализация]</f>
        <v>15663.03</v>
      </c>
      <c r="AC107" s="178">
        <f t="shared" si="2"/>
        <v>0</v>
      </c>
      <c r="AD107" s="178">
        <f>Обшая56[[#This Row],[Итого реализ-я]]-Обшая56[[#This Row],[Стоимость доставки2]]-Обшая56[[#This Row],[Переменные расходы]]-Обшая56[[#This Row],[Закуп]]</f>
        <v>15663.03</v>
      </c>
      <c r="AE107" s="178">
        <f>Обшая56[[#This Row],[Итого маржа]]/(Обшая56[[#This Row],[Сумма реал-и ТМЗ ( за вычетом доставки )]]/100)</f>
        <v>100</v>
      </c>
      <c r="AF107" s="171">
        <f t="shared" si="3"/>
        <v>2349.4545000000003</v>
      </c>
      <c r="AG107" s="171">
        <v>97</v>
      </c>
      <c r="AH107" s="179">
        <f>Обшая56[[#This Row],[З/п (%)]]+Обшая56[[#This Row],[Бонус]]</f>
        <v>2446.4545000000003</v>
      </c>
      <c r="AI107" s="180">
        <f>Обшая56[[#This Row],[Итого маржа]]-Обшая56[[#This Row],[З/п (%)]]</f>
        <v>13313.575500000001</v>
      </c>
      <c r="AJ107" s="181"/>
    </row>
    <row r="108" spans="1:36" ht="30" x14ac:dyDescent="0.25">
      <c r="A108" s="62" t="s">
        <v>125</v>
      </c>
      <c r="B108" s="29">
        <v>43350</v>
      </c>
      <c r="C108" s="63">
        <v>2040</v>
      </c>
      <c r="D108" s="64" t="s">
        <v>137</v>
      </c>
      <c r="E108" s="65" t="s">
        <v>157</v>
      </c>
      <c r="F108" s="25">
        <v>15</v>
      </c>
      <c r="G108" s="160" t="s">
        <v>459</v>
      </c>
      <c r="H108" s="24" t="s">
        <v>458</v>
      </c>
      <c r="I108" s="41">
        <v>23424.84</v>
      </c>
      <c r="J108" s="41"/>
      <c r="K108" s="34">
        <f>Обшая56[[#This Row],[Итого реализация]]-Обшая56[[#This Row],[Стоимость доставки]]</f>
        <v>23424.84</v>
      </c>
      <c r="L108" s="66">
        <v>23424.84</v>
      </c>
      <c r="M108" s="141">
        <v>43350</v>
      </c>
      <c r="N108" s="26"/>
      <c r="O108" s="150"/>
      <c r="P108" s="66"/>
      <c r="Q108" s="162"/>
      <c r="R108" s="26">
        <f>Обшая56[Итого реализация]-Обшая56[Наличные]-Обшая56[Терминал]-Обшая56[Безнал]</f>
        <v>0</v>
      </c>
      <c r="S108" s="67">
        <v>17760</v>
      </c>
      <c r="T108" s="68" t="s">
        <v>460</v>
      </c>
      <c r="U108" s="68" t="s">
        <v>198</v>
      </c>
      <c r="V108" s="68"/>
      <c r="W108" s="27">
        <v>43357</v>
      </c>
      <c r="X108" s="27" t="s">
        <v>103</v>
      </c>
      <c r="Y108" s="30" t="s">
        <v>221</v>
      </c>
      <c r="Z108" s="23">
        <f>Обшая56[Стоимость доставки]</f>
        <v>0</v>
      </c>
      <c r="AA108" s="23"/>
      <c r="AB108" s="21">
        <f>Обшая56[Итого реализация]</f>
        <v>23424.84</v>
      </c>
      <c r="AC108" s="21">
        <f t="shared" si="2"/>
        <v>17760</v>
      </c>
      <c r="AD108" s="21">
        <f>Обшая56[[#This Row],[Итого реализ-я]]-Обшая56[[#This Row],[Стоимость доставки2]]-Обшая56[[#This Row],[Переменные расходы]]-Обшая56[[#This Row],[Закуп]]</f>
        <v>5664.84</v>
      </c>
      <c r="AE108" s="21">
        <f>Обшая56[[#This Row],[Итого маржа]]/(Обшая56[[#This Row],[Сумма реал-и ТМЗ ( за вычетом доставки )]]/100)</f>
        <v>24.183046714513313</v>
      </c>
      <c r="AF108" s="36">
        <f t="shared" si="3"/>
        <v>849.72600000000011</v>
      </c>
      <c r="AG108" s="22">
        <v>98</v>
      </c>
      <c r="AH108" s="28">
        <f>Обшая56[[#This Row],[З/п (%)]]+Обшая56[[#This Row],[Бонус]]</f>
        <v>947.72600000000011</v>
      </c>
      <c r="AI108" s="35">
        <f>Обшая56[[#This Row],[Итого маржа]]-Обшая56[[#This Row],[З/п (%)]]</f>
        <v>4815.1139999999996</v>
      </c>
      <c r="AJ108" s="38"/>
    </row>
    <row r="109" spans="1:36" x14ac:dyDescent="0.25">
      <c r="A109" s="62" t="s">
        <v>125</v>
      </c>
      <c r="B109" s="29">
        <v>43351</v>
      </c>
      <c r="C109" s="63">
        <v>2041</v>
      </c>
      <c r="D109" s="64" t="s">
        <v>140</v>
      </c>
      <c r="E109" s="65" t="s">
        <v>381</v>
      </c>
      <c r="F109" s="25">
        <v>15</v>
      </c>
      <c r="G109" s="160" t="s">
        <v>462</v>
      </c>
      <c r="H109" s="24" t="s">
        <v>461</v>
      </c>
      <c r="I109" s="41">
        <v>12300</v>
      </c>
      <c r="J109" s="41">
        <v>1000</v>
      </c>
      <c r="K109" s="34">
        <f>Обшая56[[#This Row],[Итого реализация]]-Обшая56[[#This Row],[Стоимость доставки]]</f>
        <v>11300</v>
      </c>
      <c r="L109" s="66"/>
      <c r="M109" s="141"/>
      <c r="N109" s="26">
        <v>12300</v>
      </c>
      <c r="O109" s="150">
        <v>43354</v>
      </c>
      <c r="P109" s="66"/>
      <c r="Q109" s="162"/>
      <c r="R109" s="26">
        <f>Обшая56[Итого реализация]-Обшая56[Наличные]-Обшая56[Терминал]-Обшая56[Безнал]</f>
        <v>0</v>
      </c>
      <c r="S109" s="67">
        <v>5713</v>
      </c>
      <c r="T109" s="68" t="s">
        <v>463</v>
      </c>
      <c r="U109" s="68" t="s">
        <v>176</v>
      </c>
      <c r="V109" s="68"/>
      <c r="W109" s="27">
        <v>43356</v>
      </c>
      <c r="X109" s="27" t="s">
        <v>103</v>
      </c>
      <c r="Y109" s="30" t="s">
        <v>131</v>
      </c>
      <c r="Z109" s="23">
        <f>Обшая56[Стоимость доставки]</f>
        <v>1000</v>
      </c>
      <c r="AA109" s="23"/>
      <c r="AB109" s="21">
        <f>Обшая56[Итого реализация]</f>
        <v>12300</v>
      </c>
      <c r="AC109" s="21">
        <f t="shared" si="2"/>
        <v>5713</v>
      </c>
      <c r="AD109" s="21">
        <f>Обшая56[[#This Row],[Итого реализ-я]]-Обшая56[[#This Row],[Стоимость доставки2]]-Обшая56[[#This Row],[Переменные расходы]]-Обшая56[[#This Row],[Закуп]]</f>
        <v>5587</v>
      </c>
      <c r="AE109" s="21">
        <f>Обшая56[[#This Row],[Итого маржа]]/(Обшая56[[#This Row],[Сумма реал-и ТМЗ ( за вычетом доставки )]]/100)</f>
        <v>49.442477876106196</v>
      </c>
      <c r="AF109" s="36">
        <f t="shared" si="3"/>
        <v>838.05</v>
      </c>
      <c r="AG109" s="22">
        <v>99</v>
      </c>
      <c r="AH109" s="28">
        <f>Обшая56[[#This Row],[З/п (%)]]+Обшая56[[#This Row],[Бонус]]</f>
        <v>937.05</v>
      </c>
      <c r="AI109" s="35">
        <f>Обшая56[[#This Row],[Итого маржа]]-Обшая56[[#This Row],[З/п (%)]]</f>
        <v>4748.95</v>
      </c>
      <c r="AJ109" s="38"/>
    </row>
    <row r="110" spans="1:36" ht="45" x14ac:dyDescent="0.25">
      <c r="A110" s="62" t="s">
        <v>125</v>
      </c>
      <c r="B110" s="29">
        <v>43351</v>
      </c>
      <c r="C110" s="63">
        <v>2042</v>
      </c>
      <c r="D110" s="64" t="s">
        <v>126</v>
      </c>
      <c r="E110" s="65" t="s">
        <v>127</v>
      </c>
      <c r="F110" s="25">
        <v>15</v>
      </c>
      <c r="G110" s="160" t="s">
        <v>465</v>
      </c>
      <c r="H110" s="24" t="s">
        <v>464</v>
      </c>
      <c r="I110" s="41">
        <v>34885</v>
      </c>
      <c r="J110" s="41"/>
      <c r="K110" s="34">
        <f>Обшая56[[#This Row],[Итого реализация]]-Обшая56[[#This Row],[Стоимость доставки]]</f>
        <v>34885</v>
      </c>
      <c r="L110" s="66"/>
      <c r="M110" s="141"/>
      <c r="N110" s="26">
        <v>34885</v>
      </c>
      <c r="O110" s="150">
        <v>43351</v>
      </c>
      <c r="P110" s="66"/>
      <c r="Q110" s="162"/>
      <c r="R110" s="26">
        <f>Обшая56[Итого реализация]-Обшая56[Наличные]-Обшая56[Терминал]-Обшая56[Безнал]</f>
        <v>0</v>
      </c>
      <c r="S110" s="67">
        <v>21386.91</v>
      </c>
      <c r="T110" s="68" t="s">
        <v>466</v>
      </c>
      <c r="U110" s="68" t="s">
        <v>217</v>
      </c>
      <c r="V110" s="68"/>
      <c r="W110" s="27">
        <v>43370</v>
      </c>
      <c r="X110" s="27" t="s">
        <v>103</v>
      </c>
      <c r="Y110" s="30" t="s">
        <v>221</v>
      </c>
      <c r="Z110" s="23">
        <f>Обшая56[Стоимость доставки]</f>
        <v>0</v>
      </c>
      <c r="AA110" s="23"/>
      <c r="AB110" s="21">
        <f>Обшая56[Итого реализация]</f>
        <v>34885</v>
      </c>
      <c r="AC110" s="21">
        <f t="shared" si="2"/>
        <v>21386.91</v>
      </c>
      <c r="AD110" s="21">
        <f>Обшая56[[#This Row],[Итого реализ-я]]-Обшая56[[#This Row],[Стоимость доставки2]]-Обшая56[[#This Row],[Переменные расходы]]-Обшая56[[#This Row],[Закуп]]</f>
        <v>13498.09</v>
      </c>
      <c r="AE110" s="21">
        <f>Обшая56[[#This Row],[Итого маржа]]/(Обшая56[[#This Row],[Сумма реал-и ТМЗ ( за вычетом доставки )]]/100)</f>
        <v>38.693105919449621</v>
      </c>
      <c r="AF110" s="36">
        <f t="shared" si="3"/>
        <v>2024.7135000000001</v>
      </c>
      <c r="AG110" s="22">
        <v>100</v>
      </c>
      <c r="AH110" s="28">
        <f>Обшая56[[#This Row],[З/п (%)]]+Обшая56[[#This Row],[Бонус]]</f>
        <v>2124.7134999999998</v>
      </c>
      <c r="AI110" s="35">
        <f>Обшая56[[#This Row],[Итого маржа]]-Обшая56[[#This Row],[З/п (%)]]</f>
        <v>11473.3765</v>
      </c>
      <c r="AJ110" s="38"/>
    </row>
    <row r="111" spans="1:36" ht="30" x14ac:dyDescent="0.25">
      <c r="A111" s="62" t="s">
        <v>125</v>
      </c>
      <c r="B111" s="29">
        <v>43351</v>
      </c>
      <c r="C111" s="63">
        <v>2044</v>
      </c>
      <c r="D111" s="64" t="s">
        <v>133</v>
      </c>
      <c r="E111" s="65" t="s">
        <v>152</v>
      </c>
      <c r="F111" s="25">
        <v>15</v>
      </c>
      <c r="G111" s="160" t="s">
        <v>468</v>
      </c>
      <c r="H111" s="24" t="s">
        <v>467</v>
      </c>
      <c r="I111" s="41">
        <v>4330</v>
      </c>
      <c r="J111" s="41"/>
      <c r="K111" s="34">
        <f>Обшая56[[#This Row],[Итого реализация]]-Обшая56[[#This Row],[Стоимость доставки]]</f>
        <v>4330</v>
      </c>
      <c r="L111" s="66"/>
      <c r="M111" s="141"/>
      <c r="N111" s="26">
        <v>4330</v>
      </c>
      <c r="O111" s="150">
        <v>43351</v>
      </c>
      <c r="P111" s="66"/>
      <c r="Q111" s="162"/>
      <c r="R111" s="26">
        <f>Обшая56[Итого реализация]-Обшая56[Наличные]-Обшая56[Терминал]-Обшая56[Безнал]</f>
        <v>0</v>
      </c>
      <c r="S111" s="67">
        <v>3220</v>
      </c>
      <c r="T111" s="68" t="s">
        <v>469</v>
      </c>
      <c r="U111" s="68" t="s">
        <v>215</v>
      </c>
      <c r="V111" s="68"/>
      <c r="W111" s="27">
        <v>43355</v>
      </c>
      <c r="X111" s="27" t="s">
        <v>103</v>
      </c>
      <c r="Y111" s="30" t="s">
        <v>221</v>
      </c>
      <c r="Z111" s="23">
        <f>Обшая56[Стоимость доставки]</f>
        <v>0</v>
      </c>
      <c r="AA111" s="23"/>
      <c r="AB111" s="21">
        <f>Обшая56[Итого реализация]</f>
        <v>4330</v>
      </c>
      <c r="AC111" s="21">
        <f t="shared" si="2"/>
        <v>3220</v>
      </c>
      <c r="AD111" s="21">
        <f>Обшая56[[#This Row],[Итого реализ-я]]-Обшая56[[#This Row],[Стоимость доставки2]]-Обшая56[[#This Row],[Переменные расходы]]-Обшая56[[#This Row],[Закуп]]</f>
        <v>1110</v>
      </c>
      <c r="AE111" s="21">
        <f>Обшая56[[#This Row],[Итого маржа]]/(Обшая56[[#This Row],[Сумма реал-и ТМЗ ( за вычетом доставки )]]/100)</f>
        <v>25.635103926096999</v>
      </c>
      <c r="AF111" s="36">
        <f t="shared" si="3"/>
        <v>166.5</v>
      </c>
      <c r="AG111" s="22">
        <v>101</v>
      </c>
      <c r="AH111" s="28">
        <f>Обшая56[[#This Row],[З/п (%)]]+Обшая56[[#This Row],[Бонус]]</f>
        <v>267.5</v>
      </c>
      <c r="AI111" s="35">
        <f>Обшая56[[#This Row],[Итого маржа]]-Обшая56[[#This Row],[З/п (%)]]</f>
        <v>943.5</v>
      </c>
      <c r="AJ111" s="38"/>
    </row>
    <row r="112" spans="1:36" ht="30" x14ac:dyDescent="0.25">
      <c r="A112" s="62" t="s">
        <v>125</v>
      </c>
      <c r="B112" s="29">
        <v>43351</v>
      </c>
      <c r="C112" s="63">
        <v>2045</v>
      </c>
      <c r="D112" s="64" t="s">
        <v>137</v>
      </c>
      <c r="E112" s="65" t="s">
        <v>145</v>
      </c>
      <c r="F112" s="25">
        <v>15</v>
      </c>
      <c r="G112" s="160" t="s">
        <v>471</v>
      </c>
      <c r="H112" s="24" t="s">
        <v>470</v>
      </c>
      <c r="I112" s="41">
        <v>20000</v>
      </c>
      <c r="J112" s="41"/>
      <c r="K112" s="34">
        <f>Обшая56[[#This Row],[Итого реализация]]-Обшая56[[#This Row],[Стоимость доставки]]</f>
        <v>20000</v>
      </c>
      <c r="L112" s="66">
        <v>20000</v>
      </c>
      <c r="M112" s="141">
        <v>43351</v>
      </c>
      <c r="N112" s="26"/>
      <c r="O112" s="150"/>
      <c r="P112" s="66"/>
      <c r="Q112" s="162"/>
      <c r="R112" s="26">
        <f>Обшая56[Итого реализация]-Обшая56[Наличные]-Обшая56[Терминал]-Обшая56[Безнал]</f>
        <v>0</v>
      </c>
      <c r="S112" s="67">
        <v>11055</v>
      </c>
      <c r="T112" s="68" t="s">
        <v>472</v>
      </c>
      <c r="U112" s="68" t="s">
        <v>190</v>
      </c>
      <c r="V112" s="68"/>
      <c r="W112" s="27">
        <v>43356</v>
      </c>
      <c r="X112" s="27" t="s">
        <v>103</v>
      </c>
      <c r="Y112" s="30" t="s">
        <v>221</v>
      </c>
      <c r="Z112" s="23">
        <f>Обшая56[Стоимость доставки]</f>
        <v>0</v>
      </c>
      <c r="AA112" s="23"/>
      <c r="AB112" s="21">
        <f>Обшая56[Итого реализация]</f>
        <v>20000</v>
      </c>
      <c r="AC112" s="21">
        <f t="shared" si="2"/>
        <v>11055</v>
      </c>
      <c r="AD112" s="21">
        <f>Обшая56[[#This Row],[Итого реализ-я]]-Обшая56[[#This Row],[Стоимость доставки2]]-Обшая56[[#This Row],[Переменные расходы]]-Обшая56[[#This Row],[Закуп]]</f>
        <v>8945</v>
      </c>
      <c r="AE112" s="21">
        <f>Обшая56[[#This Row],[Итого маржа]]/(Обшая56[[#This Row],[Сумма реал-и ТМЗ ( за вычетом доставки )]]/100)</f>
        <v>44.725000000000001</v>
      </c>
      <c r="AF112" s="36">
        <f t="shared" si="3"/>
        <v>1341.75</v>
      </c>
      <c r="AG112" s="22">
        <v>102</v>
      </c>
      <c r="AH112" s="28">
        <f>Обшая56[[#This Row],[З/п (%)]]+Обшая56[[#This Row],[Бонус]]</f>
        <v>1443.75</v>
      </c>
      <c r="AI112" s="35">
        <f>Обшая56[[#This Row],[Итого маржа]]-Обшая56[[#This Row],[З/п (%)]]</f>
        <v>7603.25</v>
      </c>
      <c r="AJ112" s="38"/>
    </row>
    <row r="113" spans="1:36" ht="30" x14ac:dyDescent="0.25">
      <c r="A113" s="62" t="s">
        <v>125</v>
      </c>
      <c r="B113" s="29">
        <v>43351</v>
      </c>
      <c r="C113" s="63">
        <v>2046</v>
      </c>
      <c r="D113" s="64" t="s">
        <v>137</v>
      </c>
      <c r="E113" s="65" t="s">
        <v>145</v>
      </c>
      <c r="F113" s="25">
        <v>15</v>
      </c>
      <c r="G113" s="160" t="s">
        <v>475</v>
      </c>
      <c r="H113" s="24" t="s">
        <v>474</v>
      </c>
      <c r="I113" s="41">
        <v>23260.54</v>
      </c>
      <c r="J113" s="41"/>
      <c r="K113" s="34">
        <f>Обшая56[[#This Row],[Итого реализация]]-Обшая56[[#This Row],[Стоимость доставки]]</f>
        <v>23260.54</v>
      </c>
      <c r="L113" s="66">
        <v>18260.54</v>
      </c>
      <c r="M113" s="141">
        <v>43354</v>
      </c>
      <c r="N113" s="26">
        <v>5000</v>
      </c>
      <c r="O113" s="150">
        <v>43351</v>
      </c>
      <c r="P113" s="66"/>
      <c r="Q113" s="162"/>
      <c r="R113" s="26">
        <f>Обшая56[Итого реализация]-Обшая56[Наличные]-Обшая56[Терминал]-Обшая56[Безнал]</f>
        <v>0</v>
      </c>
      <c r="S113" s="67">
        <v>19579</v>
      </c>
      <c r="T113" s="68" t="s">
        <v>476</v>
      </c>
      <c r="U113" s="68" t="s">
        <v>179</v>
      </c>
      <c r="V113" s="68"/>
      <c r="W113" s="27">
        <v>43354</v>
      </c>
      <c r="X113" s="27" t="s">
        <v>103</v>
      </c>
      <c r="Y113" s="30" t="s">
        <v>221</v>
      </c>
      <c r="Z113" s="23">
        <f>Обшая56[Стоимость доставки]</f>
        <v>0</v>
      </c>
      <c r="AA113" s="23"/>
      <c r="AB113" s="21">
        <f>Обшая56[Итого реализация]</f>
        <v>23260.54</v>
      </c>
      <c r="AC113" s="21">
        <f t="shared" si="2"/>
        <v>19579</v>
      </c>
      <c r="AD113" s="21">
        <f>Обшая56[[#This Row],[Итого реализ-я]]-Обшая56[[#This Row],[Стоимость доставки2]]-Обшая56[[#This Row],[Переменные расходы]]-Обшая56[[#This Row],[Закуп]]</f>
        <v>3681.5400000000009</v>
      </c>
      <c r="AE113" s="21">
        <f>Обшая56[[#This Row],[Итого маржа]]/(Обшая56[[#This Row],[Сумма реал-и ТМЗ ( за вычетом доставки )]]/100)</f>
        <v>15.827405554643189</v>
      </c>
      <c r="AF113" s="36">
        <f t="shared" si="3"/>
        <v>552.23100000000011</v>
      </c>
      <c r="AG113" s="22">
        <v>103</v>
      </c>
      <c r="AH113" s="28">
        <f>Обшая56[[#This Row],[З/п (%)]]+Обшая56[[#This Row],[Бонус]]</f>
        <v>655.23100000000011</v>
      </c>
      <c r="AI113" s="35">
        <f>Обшая56[[#This Row],[Итого маржа]]-Обшая56[[#This Row],[З/п (%)]]</f>
        <v>3129.3090000000007</v>
      </c>
      <c r="AJ113" s="38"/>
    </row>
    <row r="114" spans="1:36" ht="30" x14ac:dyDescent="0.25">
      <c r="A114" s="62" t="s">
        <v>125</v>
      </c>
      <c r="B114" s="29">
        <v>43351</v>
      </c>
      <c r="C114" s="63">
        <v>2047</v>
      </c>
      <c r="D114" s="64" t="s">
        <v>126</v>
      </c>
      <c r="E114" s="65" t="s">
        <v>127</v>
      </c>
      <c r="F114" s="25">
        <v>15</v>
      </c>
      <c r="G114" s="160" t="s">
        <v>478</v>
      </c>
      <c r="H114" s="24" t="s">
        <v>477</v>
      </c>
      <c r="I114" s="41">
        <v>33484</v>
      </c>
      <c r="J114" s="41"/>
      <c r="K114" s="34">
        <f>Обшая56[[#This Row],[Итого реализация]]-Обшая56[[#This Row],[Стоимость доставки]]</f>
        <v>33484</v>
      </c>
      <c r="L114" s="66">
        <v>17000</v>
      </c>
      <c r="M114" s="141">
        <v>43351</v>
      </c>
      <c r="N114" s="26"/>
      <c r="O114" s="150"/>
      <c r="P114" s="66"/>
      <c r="Q114" s="162"/>
      <c r="R114" s="26">
        <f>Обшая56[Итого реализация]-Обшая56[Наличные]-Обшая56[Терминал]-Обшая56[Безнал]</f>
        <v>16484</v>
      </c>
      <c r="S114" s="67">
        <v>21528.48</v>
      </c>
      <c r="T114" s="68" t="s">
        <v>479</v>
      </c>
      <c r="U114" s="68" t="s">
        <v>217</v>
      </c>
      <c r="V114" s="68"/>
      <c r="W114" s="27">
        <v>43360</v>
      </c>
      <c r="X114" s="27" t="s">
        <v>103</v>
      </c>
      <c r="Y114" s="30" t="s">
        <v>221</v>
      </c>
      <c r="Z114" s="23">
        <f>Обшая56[Стоимость доставки]</f>
        <v>0</v>
      </c>
      <c r="AA114" s="23"/>
      <c r="AB114" s="21">
        <f>Обшая56[Итого реализация]</f>
        <v>33484</v>
      </c>
      <c r="AC114" s="21">
        <f t="shared" si="2"/>
        <v>21528.48</v>
      </c>
      <c r="AD114" s="21">
        <f>Обшая56[[#This Row],[Итого реализ-я]]-Обшая56[[#This Row],[Стоимость доставки2]]-Обшая56[[#This Row],[Переменные расходы]]-Обшая56[[#This Row],[Закуп]]</f>
        <v>11955.52</v>
      </c>
      <c r="AE114" s="21">
        <f>Обшая56[[#This Row],[Итого маржа]]/(Обшая56[[#This Row],[Сумма реал-и ТМЗ ( за вычетом доставки )]]/100)</f>
        <v>35.705172619758692</v>
      </c>
      <c r="AF114" s="36">
        <f t="shared" si="3"/>
        <v>1793.3280000000002</v>
      </c>
      <c r="AG114" s="22">
        <v>104</v>
      </c>
      <c r="AH114" s="28">
        <f>Обшая56[[#This Row],[З/п (%)]]+Обшая56[[#This Row],[Бонус]]</f>
        <v>1897.3280000000002</v>
      </c>
      <c r="AI114" s="35">
        <f>Обшая56[[#This Row],[Итого маржа]]-Обшая56[[#This Row],[З/п (%)]]</f>
        <v>10162.192000000001</v>
      </c>
      <c r="AJ114" s="38"/>
    </row>
    <row r="115" spans="1:36" s="182" customFormat="1" ht="30" x14ac:dyDescent="0.25">
      <c r="A115" s="163" t="s">
        <v>125</v>
      </c>
      <c r="B115" s="164">
        <v>43351</v>
      </c>
      <c r="C115" s="165">
        <v>2048</v>
      </c>
      <c r="D115" s="166" t="s">
        <v>137</v>
      </c>
      <c r="E115" s="167" t="s">
        <v>157</v>
      </c>
      <c r="F115" s="39">
        <v>15</v>
      </c>
      <c r="G115" s="184" t="s">
        <v>481</v>
      </c>
      <c r="H115" s="169" t="s">
        <v>480</v>
      </c>
      <c r="I115" s="170">
        <v>151782.70000000001</v>
      </c>
      <c r="J115" s="170">
        <v>2980</v>
      </c>
      <c r="K115" s="171">
        <f>Обшая56[[#This Row],[Итого реализация]]-Обшая56[[#This Row],[Стоимость доставки]]</f>
        <v>148802.70000000001</v>
      </c>
      <c r="L115" s="158">
        <v>4300</v>
      </c>
      <c r="M115" s="172">
        <v>43351</v>
      </c>
      <c r="N115" s="171"/>
      <c r="O115" s="173"/>
      <c r="P115" s="158"/>
      <c r="Q115" s="174"/>
      <c r="R115" s="171">
        <f>Обшая56[Итого реализация]-Обшая56[Наличные]-Обшая56[Терминал]-Обшая56[Безнал]</f>
        <v>147482.70000000001</v>
      </c>
      <c r="S115" s="158">
        <v>3231.9</v>
      </c>
      <c r="T115" s="175" t="s">
        <v>482</v>
      </c>
      <c r="U115" s="175" t="s">
        <v>171</v>
      </c>
      <c r="V115" s="175"/>
      <c r="W115" s="176">
        <v>43360</v>
      </c>
      <c r="X115" s="176" t="s">
        <v>103</v>
      </c>
      <c r="Y115" s="175" t="s">
        <v>233</v>
      </c>
      <c r="Z115" s="177">
        <f>Обшая56[Стоимость доставки]</f>
        <v>2980</v>
      </c>
      <c r="AA115" s="177">
        <v>13000</v>
      </c>
      <c r="AB115" s="178">
        <f>Обшая56[Итого реализация]</f>
        <v>151782.70000000001</v>
      </c>
      <c r="AC115" s="178">
        <f t="shared" si="2"/>
        <v>3231.9</v>
      </c>
      <c r="AD115" s="178">
        <f>Обшая56[[#This Row],[Итого реализ-я]]-Обшая56[[#This Row],[Стоимость доставки2]]-Обшая56[[#This Row],[Переменные расходы]]-Обшая56[[#This Row],[Закуп]]</f>
        <v>132570.80000000002</v>
      </c>
      <c r="AE115" s="178">
        <f>Обшая56[[#This Row],[Итого маржа]]/(Обшая56[[#This Row],[Сумма реал-и ТМЗ ( за вычетом доставки )]]/100)</f>
        <v>89.091662987297951</v>
      </c>
      <c r="AF115" s="171">
        <f t="shared" si="3"/>
        <v>19885.620000000003</v>
      </c>
      <c r="AG115" s="171">
        <v>105</v>
      </c>
      <c r="AH115" s="179">
        <f>Обшая56[[#This Row],[З/п (%)]]+Обшая56[[#This Row],[Бонус]]</f>
        <v>19990.620000000003</v>
      </c>
      <c r="AI115" s="180">
        <f>Обшая56[[#This Row],[Итого маржа]]-Обшая56[[#This Row],[З/п (%)]]</f>
        <v>112685.18000000002</v>
      </c>
      <c r="AJ115" s="181"/>
    </row>
    <row r="116" spans="1:36" s="182" customFormat="1" ht="30" x14ac:dyDescent="0.25">
      <c r="A116" s="163" t="s">
        <v>125</v>
      </c>
      <c r="B116" s="164">
        <v>43351</v>
      </c>
      <c r="C116" s="165">
        <v>2049</v>
      </c>
      <c r="D116" s="166" t="s">
        <v>126</v>
      </c>
      <c r="E116" s="167" t="s">
        <v>127</v>
      </c>
      <c r="F116" s="39">
        <v>15</v>
      </c>
      <c r="G116" s="184" t="s">
        <v>484</v>
      </c>
      <c r="H116" s="169" t="s">
        <v>483</v>
      </c>
      <c r="I116" s="170">
        <v>35280</v>
      </c>
      <c r="J116" s="170"/>
      <c r="K116" s="171">
        <f>Обшая56[[#This Row],[Итого реализация]]-Обшая56[[#This Row],[Стоимость доставки]]</f>
        <v>35280</v>
      </c>
      <c r="L116" s="158">
        <v>1000</v>
      </c>
      <c r="M116" s="172">
        <v>43351</v>
      </c>
      <c r="N116" s="171"/>
      <c r="O116" s="173"/>
      <c r="P116" s="158"/>
      <c r="Q116" s="174"/>
      <c r="R116" s="171">
        <f>Обшая56[Итого реализация]-Обшая56[Наличные]-Обшая56[Терминал]-Обшая56[Безнал]</f>
        <v>34280</v>
      </c>
      <c r="S116" s="158"/>
      <c r="T116" s="175"/>
      <c r="U116" s="175"/>
      <c r="V116" s="175"/>
      <c r="W116" s="176"/>
      <c r="X116" s="176"/>
      <c r="Y116" s="175"/>
      <c r="Z116" s="177">
        <f>Обшая56[Стоимость доставки]</f>
        <v>0</v>
      </c>
      <c r="AA116" s="177"/>
      <c r="AB116" s="178">
        <f>Обшая56[Итого реализация]</f>
        <v>35280</v>
      </c>
      <c r="AC116" s="178">
        <f t="shared" si="2"/>
        <v>0</v>
      </c>
      <c r="AD116" s="178">
        <f>Обшая56[[#This Row],[Итого реализ-я]]-Обшая56[[#This Row],[Стоимость доставки2]]-Обшая56[[#This Row],[Переменные расходы]]-Обшая56[[#This Row],[Закуп]]</f>
        <v>35280</v>
      </c>
      <c r="AE116" s="178">
        <f>Обшая56[[#This Row],[Итого маржа]]/(Обшая56[[#This Row],[Сумма реал-и ТМЗ ( за вычетом доставки )]]/100)</f>
        <v>100</v>
      </c>
      <c r="AF116" s="171">
        <f t="shared" si="3"/>
        <v>5292</v>
      </c>
      <c r="AG116" s="171">
        <v>106</v>
      </c>
      <c r="AH116" s="179">
        <f>Обшая56[[#This Row],[З/п (%)]]+Обшая56[[#This Row],[Бонус]]</f>
        <v>5398</v>
      </c>
      <c r="AI116" s="180">
        <f>Обшая56[[#This Row],[Итого маржа]]-Обшая56[[#This Row],[З/п (%)]]</f>
        <v>29988</v>
      </c>
      <c r="AJ116" s="181"/>
    </row>
    <row r="117" spans="1:36" x14ac:dyDescent="0.25">
      <c r="A117" s="62" t="s">
        <v>125</v>
      </c>
      <c r="B117" s="29">
        <v>43352</v>
      </c>
      <c r="C117" s="63">
        <v>2051</v>
      </c>
      <c r="D117" s="64" t="s">
        <v>134</v>
      </c>
      <c r="E117" s="65" t="s">
        <v>156</v>
      </c>
      <c r="F117" s="25">
        <v>15</v>
      </c>
      <c r="G117" s="160" t="s">
        <v>486</v>
      </c>
      <c r="H117" s="24" t="s">
        <v>485</v>
      </c>
      <c r="I117" s="41">
        <v>11430</v>
      </c>
      <c r="J117" s="41"/>
      <c r="K117" s="34">
        <f>Обшая56[[#This Row],[Итого реализация]]-Обшая56[[#This Row],[Стоимость доставки]]</f>
        <v>11430</v>
      </c>
      <c r="L117" s="66">
        <v>210</v>
      </c>
      <c r="M117" s="141">
        <v>43354</v>
      </c>
      <c r="N117" s="26">
        <v>11220</v>
      </c>
      <c r="O117" s="150">
        <v>43352</v>
      </c>
      <c r="P117" s="66"/>
      <c r="Q117" s="162"/>
      <c r="R117" s="26">
        <f>Обшая56[Итого реализация]-Обшая56[Наличные]-Обшая56[Терминал]-Обшая56[Безнал]</f>
        <v>0</v>
      </c>
      <c r="S117" s="67">
        <v>3696.42</v>
      </c>
      <c r="T117" s="68" t="s">
        <v>487</v>
      </c>
      <c r="U117" s="68" t="s">
        <v>196</v>
      </c>
      <c r="V117" s="68"/>
      <c r="W117" s="27">
        <v>43354</v>
      </c>
      <c r="X117" s="27" t="s">
        <v>103</v>
      </c>
      <c r="Y117" s="30" t="s">
        <v>221</v>
      </c>
      <c r="Z117" s="23">
        <f>Обшая56[Стоимость доставки]</f>
        <v>0</v>
      </c>
      <c r="AA117" s="23"/>
      <c r="AB117" s="21">
        <f>Обшая56[Итого реализация]</f>
        <v>11430</v>
      </c>
      <c r="AC117" s="21">
        <f t="shared" si="2"/>
        <v>3696.42</v>
      </c>
      <c r="AD117" s="21">
        <f>Обшая56[[#This Row],[Итого реализ-я]]-Обшая56[[#This Row],[Стоимость доставки2]]-Обшая56[[#This Row],[Переменные расходы]]-Обшая56[[#This Row],[Закуп]]</f>
        <v>7733.58</v>
      </c>
      <c r="AE117" s="21">
        <f>Обшая56[[#This Row],[Итого маржа]]/(Обшая56[[#This Row],[Сумма реал-и ТМЗ ( за вычетом доставки )]]/100)</f>
        <v>67.660367454068236</v>
      </c>
      <c r="AF117" s="36">
        <f t="shared" si="3"/>
        <v>1160.037</v>
      </c>
      <c r="AG117" s="22">
        <v>107</v>
      </c>
      <c r="AH117" s="28">
        <f>Обшая56[[#This Row],[З/п (%)]]+Обшая56[[#This Row],[Бонус]]</f>
        <v>1267.037</v>
      </c>
      <c r="AI117" s="35">
        <f>Обшая56[[#This Row],[Итого маржа]]-Обшая56[[#This Row],[З/п (%)]]</f>
        <v>6573.5429999999997</v>
      </c>
      <c r="AJ117" s="38"/>
    </row>
    <row r="118" spans="1:36" s="182" customFormat="1" ht="30" x14ac:dyDescent="0.25">
      <c r="A118" s="163" t="s">
        <v>125</v>
      </c>
      <c r="B118" s="164">
        <v>43352</v>
      </c>
      <c r="C118" s="165">
        <v>2052</v>
      </c>
      <c r="D118" s="166" t="s">
        <v>136</v>
      </c>
      <c r="E118" s="167" t="s">
        <v>148</v>
      </c>
      <c r="F118" s="39">
        <v>15</v>
      </c>
      <c r="G118" s="184" t="s">
        <v>489</v>
      </c>
      <c r="H118" s="169" t="s">
        <v>488</v>
      </c>
      <c r="I118" s="170">
        <v>10800</v>
      </c>
      <c r="J118" s="170"/>
      <c r="K118" s="171">
        <f>Обшая56[[#This Row],[Итого реализация]]-Обшая56[[#This Row],[Стоимость доставки]]</f>
        <v>10800</v>
      </c>
      <c r="L118" s="158"/>
      <c r="M118" s="172"/>
      <c r="N118" s="171">
        <v>10800</v>
      </c>
      <c r="O118" s="173">
        <v>43352</v>
      </c>
      <c r="P118" s="158"/>
      <c r="Q118" s="174"/>
      <c r="R118" s="171">
        <f>Обшая56[Итого реализация]-Обшая56[Наличные]-Обшая56[Терминал]-Обшая56[Безнал]</f>
        <v>0</v>
      </c>
      <c r="S118" s="158"/>
      <c r="T118" s="175"/>
      <c r="U118" s="175"/>
      <c r="V118" s="175"/>
      <c r="W118" s="176"/>
      <c r="X118" s="176"/>
      <c r="Y118" s="175"/>
      <c r="Z118" s="177">
        <f>Обшая56[Стоимость доставки]</f>
        <v>0</v>
      </c>
      <c r="AA118" s="177"/>
      <c r="AB118" s="178">
        <f>Обшая56[Итого реализация]</f>
        <v>10800</v>
      </c>
      <c r="AC118" s="178">
        <f t="shared" si="2"/>
        <v>0</v>
      </c>
      <c r="AD118" s="178">
        <f>Обшая56[[#This Row],[Итого реализ-я]]-Обшая56[[#This Row],[Стоимость доставки2]]-Обшая56[[#This Row],[Переменные расходы]]-Обшая56[[#This Row],[Закуп]]</f>
        <v>10800</v>
      </c>
      <c r="AE118" s="178">
        <f>Обшая56[[#This Row],[Итого маржа]]/(Обшая56[[#This Row],[Сумма реал-и ТМЗ ( за вычетом доставки )]]/100)</f>
        <v>100</v>
      </c>
      <c r="AF118" s="171">
        <f t="shared" si="3"/>
        <v>1620</v>
      </c>
      <c r="AG118" s="171">
        <v>108</v>
      </c>
      <c r="AH118" s="179">
        <f>Обшая56[[#This Row],[З/п (%)]]+Обшая56[[#This Row],[Бонус]]</f>
        <v>1728</v>
      </c>
      <c r="AI118" s="180">
        <f>Обшая56[[#This Row],[Итого маржа]]-Обшая56[[#This Row],[З/п (%)]]</f>
        <v>9180</v>
      </c>
      <c r="AJ118" s="181"/>
    </row>
    <row r="119" spans="1:36" ht="30" x14ac:dyDescent="0.25">
      <c r="A119" s="62" t="s">
        <v>125</v>
      </c>
      <c r="B119" s="29">
        <v>43352</v>
      </c>
      <c r="C119" s="63">
        <v>2053</v>
      </c>
      <c r="D119" s="64" t="s">
        <v>135</v>
      </c>
      <c r="E119" s="65" t="s">
        <v>151</v>
      </c>
      <c r="F119" s="25">
        <v>15</v>
      </c>
      <c r="G119" s="160" t="s">
        <v>490</v>
      </c>
      <c r="H119" s="24" t="s">
        <v>491</v>
      </c>
      <c r="I119" s="41">
        <v>4250</v>
      </c>
      <c r="J119" s="41"/>
      <c r="K119" s="34">
        <f>Обшая56[[#This Row],[Итого реализация]]-Обшая56[[#This Row],[Стоимость доставки]]</f>
        <v>4250</v>
      </c>
      <c r="L119" s="66"/>
      <c r="M119" s="141"/>
      <c r="N119" s="26">
        <v>4250</v>
      </c>
      <c r="O119" s="150">
        <v>43352</v>
      </c>
      <c r="P119" s="66"/>
      <c r="Q119" s="162"/>
      <c r="R119" s="26">
        <f>Обшая56[Итого реализация]-Обшая56[Наличные]-Обшая56[Терминал]-Обшая56[Безнал]</f>
        <v>0</v>
      </c>
      <c r="S119" s="67">
        <v>3723</v>
      </c>
      <c r="T119" s="68" t="s">
        <v>492</v>
      </c>
      <c r="U119" s="68" t="s">
        <v>169</v>
      </c>
      <c r="V119" s="68"/>
      <c r="W119" s="27">
        <v>43356</v>
      </c>
      <c r="X119" s="27" t="s">
        <v>103</v>
      </c>
      <c r="Y119" s="30" t="s">
        <v>221</v>
      </c>
      <c r="Z119" s="23">
        <f>Обшая56[Стоимость доставки]</f>
        <v>0</v>
      </c>
      <c r="AA119" s="23"/>
      <c r="AB119" s="21">
        <f>Обшая56[Итого реализация]</f>
        <v>4250</v>
      </c>
      <c r="AC119" s="21">
        <f t="shared" si="2"/>
        <v>3723</v>
      </c>
      <c r="AD119" s="21">
        <f>Обшая56[[#This Row],[Итого реализ-я]]-Обшая56[[#This Row],[Стоимость доставки2]]-Обшая56[[#This Row],[Переменные расходы]]-Обшая56[[#This Row],[Закуп]]</f>
        <v>527</v>
      </c>
      <c r="AE119" s="21">
        <f>Обшая56[[#This Row],[Итого маржа]]/(Обшая56[[#This Row],[Сумма реал-и ТМЗ ( за вычетом доставки )]]/100)</f>
        <v>12.4</v>
      </c>
      <c r="AF119" s="36">
        <f t="shared" si="3"/>
        <v>79.05</v>
      </c>
      <c r="AG119" s="22">
        <v>109</v>
      </c>
      <c r="AH119" s="28">
        <f>Обшая56[[#This Row],[З/п (%)]]+Обшая56[[#This Row],[Бонус]]</f>
        <v>188.05</v>
      </c>
      <c r="AI119" s="35">
        <f>Обшая56[[#This Row],[Итого маржа]]-Обшая56[[#This Row],[З/п (%)]]</f>
        <v>447.95</v>
      </c>
      <c r="AJ119" s="38"/>
    </row>
    <row r="120" spans="1:36" ht="45" x14ac:dyDescent="0.25">
      <c r="A120" s="62" t="s">
        <v>125</v>
      </c>
      <c r="B120" s="29">
        <v>43352</v>
      </c>
      <c r="C120" s="63">
        <v>2054</v>
      </c>
      <c r="D120" s="64" t="s">
        <v>140</v>
      </c>
      <c r="E120" s="65" t="s">
        <v>158</v>
      </c>
      <c r="F120" s="25">
        <v>15</v>
      </c>
      <c r="G120" s="160" t="s">
        <v>494</v>
      </c>
      <c r="H120" s="24" t="s">
        <v>493</v>
      </c>
      <c r="I120" s="41">
        <v>50908.28</v>
      </c>
      <c r="J120" s="41">
        <v>1820</v>
      </c>
      <c r="K120" s="34">
        <f>Обшая56[[#This Row],[Итого реализация]]-Обшая56[[#This Row],[Стоимость доставки]]</f>
        <v>49088.28</v>
      </c>
      <c r="L120" s="66"/>
      <c r="M120" s="141"/>
      <c r="N120" s="26">
        <v>50908.28</v>
      </c>
      <c r="O120" s="150">
        <v>43352</v>
      </c>
      <c r="P120" s="66"/>
      <c r="Q120" s="162"/>
      <c r="R120" s="26">
        <f>Обшая56[Итого реализация]-Обшая56[Наличные]-Обшая56[Терминал]-Обшая56[Безнал]</f>
        <v>0</v>
      </c>
      <c r="S120" s="67">
        <v>38664.92</v>
      </c>
      <c r="T120" s="68" t="s">
        <v>495</v>
      </c>
      <c r="U120" s="68" t="s">
        <v>170</v>
      </c>
      <c r="V120" s="68"/>
      <c r="W120" s="27">
        <v>43356</v>
      </c>
      <c r="X120" s="27" t="s">
        <v>103</v>
      </c>
      <c r="Y120" s="30" t="s">
        <v>131</v>
      </c>
      <c r="Z120" s="23">
        <f>Обшая56[Стоимость доставки]</f>
        <v>1820</v>
      </c>
      <c r="AA120" s="23"/>
      <c r="AB120" s="21">
        <f>Обшая56[Итого реализация]</f>
        <v>50908.28</v>
      </c>
      <c r="AC120" s="21">
        <f t="shared" si="2"/>
        <v>38664.92</v>
      </c>
      <c r="AD120" s="21">
        <f>Обшая56[[#This Row],[Итого реализ-я]]-Обшая56[[#This Row],[Стоимость доставки2]]-Обшая56[[#This Row],[Переменные расходы]]-Обшая56[[#This Row],[Закуп]]</f>
        <v>10423.36</v>
      </c>
      <c r="AE120" s="21">
        <f>Обшая56[[#This Row],[Итого маржа]]/(Обшая56[[#This Row],[Сумма реал-и ТМЗ ( за вычетом доставки )]]/100)</f>
        <v>21.233907564086582</v>
      </c>
      <c r="AF120" s="36">
        <f t="shared" si="3"/>
        <v>1563.5040000000001</v>
      </c>
      <c r="AG120" s="22">
        <v>110</v>
      </c>
      <c r="AH120" s="28">
        <f>Обшая56[[#This Row],[З/п (%)]]+Обшая56[[#This Row],[Бонус]]</f>
        <v>1673.5040000000001</v>
      </c>
      <c r="AI120" s="35">
        <f>Обшая56[[#This Row],[Итого маржа]]-Обшая56[[#This Row],[З/п (%)]]</f>
        <v>8859.8559999999998</v>
      </c>
      <c r="AJ120" s="38"/>
    </row>
    <row r="121" spans="1:36" ht="30" x14ac:dyDescent="0.25">
      <c r="A121" s="62" t="s">
        <v>271</v>
      </c>
      <c r="B121" s="29">
        <v>43352</v>
      </c>
      <c r="C121" s="63">
        <v>2055</v>
      </c>
      <c r="D121" s="64" t="s">
        <v>135</v>
      </c>
      <c r="E121" s="65" t="s">
        <v>498</v>
      </c>
      <c r="F121" s="25">
        <v>15</v>
      </c>
      <c r="G121" s="160" t="s">
        <v>496</v>
      </c>
      <c r="H121" s="24" t="s">
        <v>497</v>
      </c>
      <c r="I121" s="41">
        <v>42332</v>
      </c>
      <c r="J121" s="41">
        <v>600</v>
      </c>
      <c r="K121" s="34">
        <f>Обшая56[[#This Row],[Итого реализация]]-Обшая56[[#This Row],[Стоимость доставки]]</f>
        <v>41732</v>
      </c>
      <c r="L121" s="66"/>
      <c r="M121" s="141"/>
      <c r="N121" s="26">
        <v>42332</v>
      </c>
      <c r="O121" s="150">
        <v>43352</v>
      </c>
      <c r="P121" s="66"/>
      <c r="Q121" s="162"/>
      <c r="R121" s="26">
        <f>Обшая56[Итого реализация]-Обшая56[Наличные]-Обшая56[Терминал]-Обшая56[Безнал]</f>
        <v>0</v>
      </c>
      <c r="S121" s="67">
        <v>28428</v>
      </c>
      <c r="T121" s="68" t="s">
        <v>500</v>
      </c>
      <c r="U121" s="68" t="s">
        <v>200</v>
      </c>
      <c r="V121" s="68"/>
      <c r="W121" s="27">
        <v>43357</v>
      </c>
      <c r="X121" s="27" t="s">
        <v>103</v>
      </c>
      <c r="Y121" s="30" t="s">
        <v>499</v>
      </c>
      <c r="Z121" s="23">
        <f>Обшая56[Стоимость доставки]</f>
        <v>600</v>
      </c>
      <c r="AA121" s="23"/>
      <c r="AB121" s="21">
        <f>Обшая56[Итого реализация]</f>
        <v>42332</v>
      </c>
      <c r="AC121" s="21">
        <f t="shared" si="2"/>
        <v>28428</v>
      </c>
      <c r="AD121" s="21">
        <f>Обшая56[[#This Row],[Итого реализ-я]]-Обшая56[[#This Row],[Стоимость доставки2]]-Обшая56[[#This Row],[Переменные расходы]]-Обшая56[[#This Row],[Закуп]]</f>
        <v>13304</v>
      </c>
      <c r="AE121" s="21">
        <f>Обшая56[[#This Row],[Итого маржа]]/(Обшая56[[#This Row],[Сумма реал-и ТМЗ ( за вычетом доставки )]]/100)</f>
        <v>31.879612767181062</v>
      </c>
      <c r="AF121" s="36">
        <f t="shared" si="3"/>
        <v>1995.6</v>
      </c>
      <c r="AG121" s="22">
        <v>111</v>
      </c>
      <c r="AH121" s="28">
        <f>Обшая56[[#This Row],[З/п (%)]]+Обшая56[[#This Row],[Бонус]]</f>
        <v>2106.6</v>
      </c>
      <c r="AI121" s="35">
        <f>Обшая56[[#This Row],[Итого маржа]]-Обшая56[[#This Row],[З/п (%)]]</f>
        <v>11308.4</v>
      </c>
      <c r="AJ121" s="38"/>
    </row>
    <row r="122" spans="1:36" ht="30" x14ac:dyDescent="0.25">
      <c r="A122" s="62" t="s">
        <v>125</v>
      </c>
      <c r="B122" s="29">
        <v>43352</v>
      </c>
      <c r="C122" s="63">
        <v>2056</v>
      </c>
      <c r="D122" s="64" t="s">
        <v>135</v>
      </c>
      <c r="E122" s="65" t="s">
        <v>151</v>
      </c>
      <c r="F122" s="25">
        <v>15</v>
      </c>
      <c r="G122" s="160" t="s">
        <v>502</v>
      </c>
      <c r="H122" s="24" t="s">
        <v>501</v>
      </c>
      <c r="I122" s="41">
        <v>35063.410000000003</v>
      </c>
      <c r="J122" s="41">
        <v>2960</v>
      </c>
      <c r="K122" s="34">
        <f>Обшая56[[#This Row],[Итого реализация]]-Обшая56[[#This Row],[Стоимость доставки]]</f>
        <v>32103.410000000003</v>
      </c>
      <c r="L122" s="66"/>
      <c r="M122" s="141"/>
      <c r="N122" s="26">
        <v>35063.410000000003</v>
      </c>
      <c r="O122" s="150">
        <v>43352</v>
      </c>
      <c r="P122" s="66"/>
      <c r="Q122" s="162"/>
      <c r="R122" s="26">
        <f>Обшая56[Итого реализация]-Обшая56[Наличные]-Обшая56[Терминал]-Обшая56[Безнал]</f>
        <v>0</v>
      </c>
      <c r="S122" s="67">
        <v>25737.75</v>
      </c>
      <c r="T122" s="68" t="s">
        <v>503</v>
      </c>
      <c r="U122" s="68" t="s">
        <v>178</v>
      </c>
      <c r="V122" s="68"/>
      <c r="W122" s="27">
        <v>43356</v>
      </c>
      <c r="X122" s="27" t="s">
        <v>103</v>
      </c>
      <c r="Y122" s="30" t="s">
        <v>233</v>
      </c>
      <c r="Z122" s="23">
        <f>Обшая56[Стоимость доставки]</f>
        <v>2960</v>
      </c>
      <c r="AA122" s="23"/>
      <c r="AB122" s="21">
        <f>Обшая56[Итого реализация]</f>
        <v>35063.410000000003</v>
      </c>
      <c r="AC122" s="21">
        <f t="shared" si="2"/>
        <v>25737.75</v>
      </c>
      <c r="AD122" s="21">
        <f>Обшая56[[#This Row],[Итого реализ-я]]-Обшая56[[#This Row],[Стоимость доставки2]]-Обшая56[[#This Row],[Переменные расходы]]-Обшая56[[#This Row],[Закуп]]</f>
        <v>6365.6600000000035</v>
      </c>
      <c r="AE122" s="21">
        <f>Обшая56[[#This Row],[Итого маржа]]/(Обшая56[[#This Row],[Сумма реал-и ТМЗ ( за вычетом доставки )]]/100)</f>
        <v>19.82861010715062</v>
      </c>
      <c r="AF122" s="36">
        <f t="shared" si="3"/>
        <v>954.8490000000005</v>
      </c>
      <c r="AG122" s="22">
        <v>112</v>
      </c>
      <c r="AH122" s="28">
        <f>Обшая56[[#This Row],[З/п (%)]]+Обшая56[[#This Row],[Бонус]]</f>
        <v>1066.8490000000006</v>
      </c>
      <c r="AI122" s="35">
        <f>Обшая56[[#This Row],[Итого маржа]]-Обшая56[[#This Row],[З/п (%)]]</f>
        <v>5410.8110000000033</v>
      </c>
      <c r="AJ122" s="38"/>
    </row>
    <row r="123" spans="1:36" ht="30" x14ac:dyDescent="0.25">
      <c r="A123" s="62" t="s">
        <v>125</v>
      </c>
      <c r="B123" s="29">
        <v>43352</v>
      </c>
      <c r="C123" s="63">
        <v>2058</v>
      </c>
      <c r="D123" s="64" t="s">
        <v>135</v>
      </c>
      <c r="E123" s="65" t="s">
        <v>151</v>
      </c>
      <c r="F123" s="25">
        <v>15</v>
      </c>
      <c r="G123" s="160" t="s">
        <v>505</v>
      </c>
      <c r="H123" s="24" t="s">
        <v>504</v>
      </c>
      <c r="I123" s="41">
        <v>19037.2</v>
      </c>
      <c r="J123" s="41">
        <v>1000</v>
      </c>
      <c r="K123" s="34">
        <f>Обшая56[[#This Row],[Итого реализация]]-Обшая56[[#This Row],[Стоимость доставки]]</f>
        <v>18037.2</v>
      </c>
      <c r="L123" s="66">
        <v>10000</v>
      </c>
      <c r="M123" s="141">
        <v>43352</v>
      </c>
      <c r="N123" s="26"/>
      <c r="O123" s="150"/>
      <c r="P123" s="66"/>
      <c r="Q123" s="162"/>
      <c r="R123" s="26">
        <f>Обшая56[Итого реализация]-Обшая56[Наличные]-Обшая56[Терминал]-Обшая56[Безнал]</f>
        <v>9037.2000000000007</v>
      </c>
      <c r="S123" s="67">
        <v>11048.4</v>
      </c>
      <c r="T123" s="68" t="s">
        <v>506</v>
      </c>
      <c r="U123" s="68" t="s">
        <v>211</v>
      </c>
      <c r="V123" s="68"/>
      <c r="W123" s="27">
        <v>43368</v>
      </c>
      <c r="X123" s="27" t="s">
        <v>103</v>
      </c>
      <c r="Y123" s="30" t="s">
        <v>131</v>
      </c>
      <c r="Z123" s="23">
        <f>Обшая56[Стоимость доставки]</f>
        <v>1000</v>
      </c>
      <c r="AA123" s="23"/>
      <c r="AB123" s="21">
        <f>Обшая56[Итого реализация]</f>
        <v>19037.2</v>
      </c>
      <c r="AC123" s="21">
        <f t="shared" si="2"/>
        <v>11048.4</v>
      </c>
      <c r="AD123" s="21">
        <f>Обшая56[[#This Row],[Итого реализ-я]]-Обшая56[[#This Row],[Стоимость доставки2]]-Обшая56[[#This Row],[Переменные расходы]]-Обшая56[[#This Row],[Закуп]]</f>
        <v>6988.8000000000011</v>
      </c>
      <c r="AE123" s="21">
        <f>Обшая56[[#This Row],[Итого маржа]]/(Обшая56[[#This Row],[Сумма реал-и ТМЗ ( за вычетом доставки )]]/100)</f>
        <v>38.746590379881582</v>
      </c>
      <c r="AF123" s="36">
        <f t="shared" si="3"/>
        <v>1048.3200000000002</v>
      </c>
      <c r="AG123" s="22">
        <v>113</v>
      </c>
      <c r="AH123" s="28">
        <f>Обшая56[[#This Row],[З/п (%)]]+Обшая56[[#This Row],[Бонус]]</f>
        <v>1161.3200000000002</v>
      </c>
      <c r="AI123" s="35">
        <f>Обшая56[[#This Row],[Итого маржа]]-Обшая56[[#This Row],[З/п (%)]]</f>
        <v>5940.4800000000014</v>
      </c>
      <c r="AJ123" s="38"/>
    </row>
    <row r="124" spans="1:36" x14ac:dyDescent="0.25">
      <c r="A124" s="62" t="s">
        <v>125</v>
      </c>
      <c r="B124" s="29">
        <v>43352</v>
      </c>
      <c r="C124" s="63">
        <v>2059</v>
      </c>
      <c r="D124" s="64" t="s">
        <v>140</v>
      </c>
      <c r="E124" s="65" t="s">
        <v>158</v>
      </c>
      <c r="F124" s="25">
        <v>15</v>
      </c>
      <c r="G124" s="160" t="s">
        <v>508</v>
      </c>
      <c r="H124" s="24" t="s">
        <v>507</v>
      </c>
      <c r="I124" s="41">
        <v>22867.38</v>
      </c>
      <c r="J124" s="41"/>
      <c r="K124" s="34">
        <f>Обшая56[[#This Row],[Итого реализация]]-Обшая56[[#This Row],[Стоимость доставки]]</f>
        <v>22867.38</v>
      </c>
      <c r="L124" s="66"/>
      <c r="M124" s="141"/>
      <c r="N124" s="26">
        <v>22867.38</v>
      </c>
      <c r="O124" s="150">
        <v>43352</v>
      </c>
      <c r="P124" s="66"/>
      <c r="Q124" s="162"/>
      <c r="R124" s="26">
        <f>Обшая56[Итого реализация]-Обшая56[Наличные]-Обшая56[Терминал]-Обшая56[Безнал]</f>
        <v>0</v>
      </c>
      <c r="S124" s="67">
        <v>13590.9</v>
      </c>
      <c r="T124" s="68" t="s">
        <v>509</v>
      </c>
      <c r="U124" s="68" t="s">
        <v>190</v>
      </c>
      <c r="V124" s="68"/>
      <c r="W124" s="27">
        <v>43357</v>
      </c>
      <c r="X124" s="27" t="s">
        <v>103</v>
      </c>
      <c r="Y124" s="30" t="s">
        <v>221</v>
      </c>
      <c r="Z124" s="23">
        <f>Обшая56[Стоимость доставки]</f>
        <v>0</v>
      </c>
      <c r="AA124" s="23"/>
      <c r="AB124" s="21">
        <f>Обшая56[Итого реализация]</f>
        <v>22867.38</v>
      </c>
      <c r="AC124" s="21">
        <f t="shared" si="2"/>
        <v>13590.9</v>
      </c>
      <c r="AD124" s="21">
        <f>Обшая56[[#This Row],[Итого реализ-я]]-Обшая56[[#This Row],[Стоимость доставки2]]-Обшая56[[#This Row],[Переменные расходы]]-Обшая56[[#This Row],[Закуп]]</f>
        <v>9276.4800000000014</v>
      </c>
      <c r="AE124" s="21">
        <f>Обшая56[[#This Row],[Итого маржа]]/(Обшая56[[#This Row],[Сумма реал-и ТМЗ ( за вычетом доставки )]]/100)</f>
        <v>40.566431309577226</v>
      </c>
      <c r="AF124" s="36">
        <f t="shared" si="3"/>
        <v>1391.4720000000002</v>
      </c>
      <c r="AG124" s="22">
        <v>114</v>
      </c>
      <c r="AH124" s="28">
        <f>Обшая56[[#This Row],[З/п (%)]]+Обшая56[[#This Row],[Бонус]]</f>
        <v>1505.4720000000002</v>
      </c>
      <c r="AI124" s="35">
        <f>Обшая56[[#This Row],[Итого маржа]]-Обшая56[[#This Row],[З/п (%)]]</f>
        <v>7885.0080000000016</v>
      </c>
      <c r="AJ124" s="38"/>
    </row>
    <row r="125" spans="1:36" ht="30" x14ac:dyDescent="0.25">
      <c r="A125" s="62" t="s">
        <v>125</v>
      </c>
      <c r="B125" s="29">
        <v>43353</v>
      </c>
      <c r="C125" s="63">
        <v>2060</v>
      </c>
      <c r="D125" s="64" t="s">
        <v>133</v>
      </c>
      <c r="E125" s="65" t="s">
        <v>510</v>
      </c>
      <c r="F125" s="25">
        <v>15</v>
      </c>
      <c r="G125" s="160" t="s">
        <v>512</v>
      </c>
      <c r="H125" s="24" t="s">
        <v>511</v>
      </c>
      <c r="I125" s="41">
        <v>51064</v>
      </c>
      <c r="J125" s="41"/>
      <c r="K125" s="34">
        <f>Обшая56[[#This Row],[Итого реализация]]-Обшая56[[#This Row],[Стоимость доставки]]</f>
        <v>51064</v>
      </c>
      <c r="L125" s="66">
        <v>26000</v>
      </c>
      <c r="M125" s="141">
        <v>43353</v>
      </c>
      <c r="N125" s="26"/>
      <c r="O125" s="150"/>
      <c r="P125" s="66"/>
      <c r="Q125" s="162"/>
      <c r="R125" s="26">
        <f>Обшая56[Итого реализация]-Обшая56[Наличные]-Обшая56[Терминал]-Обшая56[Безнал]</f>
        <v>25064</v>
      </c>
      <c r="S125" s="67">
        <v>44046.8</v>
      </c>
      <c r="T125" s="68" t="s">
        <v>513</v>
      </c>
      <c r="U125" s="68" t="s">
        <v>211</v>
      </c>
      <c r="V125" s="68"/>
      <c r="W125" s="27">
        <v>43354</v>
      </c>
      <c r="X125" s="27" t="s">
        <v>103</v>
      </c>
      <c r="Y125" s="30" t="s">
        <v>221</v>
      </c>
      <c r="Z125" s="23">
        <f>Обшая56[Стоимость доставки]</f>
        <v>0</v>
      </c>
      <c r="AA125" s="23"/>
      <c r="AB125" s="21">
        <f>Обшая56[Итого реализация]</f>
        <v>51064</v>
      </c>
      <c r="AC125" s="21">
        <f t="shared" si="2"/>
        <v>44046.8</v>
      </c>
      <c r="AD125" s="21">
        <f>Обшая56[[#This Row],[Итого реализ-я]]-Обшая56[[#This Row],[Стоимость доставки2]]-Обшая56[[#This Row],[Переменные расходы]]-Обшая56[[#This Row],[Закуп]]</f>
        <v>7017.1999999999971</v>
      </c>
      <c r="AE125" s="21">
        <f>Обшая56[[#This Row],[Итого маржа]]/(Обшая56[[#This Row],[Сумма реал-и ТМЗ ( за вычетом доставки )]]/100)</f>
        <v>13.741970860097128</v>
      </c>
      <c r="AF125" s="36">
        <f t="shared" si="3"/>
        <v>1052.5799999999995</v>
      </c>
      <c r="AG125" s="22">
        <v>115</v>
      </c>
      <c r="AH125" s="28">
        <f>Обшая56[[#This Row],[З/п (%)]]+Обшая56[[#This Row],[Бонус]]</f>
        <v>1167.5799999999995</v>
      </c>
      <c r="AI125" s="35">
        <f>Обшая56[[#This Row],[Итого маржа]]-Обшая56[[#This Row],[З/п (%)]]</f>
        <v>5964.6199999999972</v>
      </c>
      <c r="AJ125" s="38"/>
    </row>
    <row r="126" spans="1:36" ht="30" x14ac:dyDescent="0.25">
      <c r="A126" s="62" t="s">
        <v>125</v>
      </c>
      <c r="B126" s="29">
        <v>43353</v>
      </c>
      <c r="C126" s="63">
        <v>2061</v>
      </c>
      <c r="D126" s="64" t="s">
        <v>137</v>
      </c>
      <c r="E126" s="65" t="s">
        <v>363</v>
      </c>
      <c r="F126" s="25">
        <v>15</v>
      </c>
      <c r="G126" s="160" t="s">
        <v>515</v>
      </c>
      <c r="H126" s="24" t="s">
        <v>514</v>
      </c>
      <c r="I126" s="41">
        <v>37079.1</v>
      </c>
      <c r="J126" s="41"/>
      <c r="K126" s="34">
        <f>Обшая56[[#This Row],[Итого реализация]]-Обшая56[[#This Row],[Стоимость доставки]]</f>
        <v>37079.1</v>
      </c>
      <c r="L126" s="66"/>
      <c r="M126" s="141"/>
      <c r="N126" s="26">
        <v>20000</v>
      </c>
      <c r="O126" s="150">
        <v>43355</v>
      </c>
      <c r="P126" s="66"/>
      <c r="Q126" s="162"/>
      <c r="R126" s="26">
        <f>Обшая56[Итого реализация]-Обшая56[Наличные]-Обшая56[Терминал]-Обшая56[Безнал]</f>
        <v>17079.099999999999</v>
      </c>
      <c r="S126" s="67">
        <v>29397.48</v>
      </c>
      <c r="T126" s="68" t="s">
        <v>516</v>
      </c>
      <c r="U126" s="68" t="s">
        <v>210</v>
      </c>
      <c r="V126" s="68"/>
      <c r="W126" s="27">
        <v>43357</v>
      </c>
      <c r="X126" s="27" t="s">
        <v>103</v>
      </c>
      <c r="Y126" s="30" t="s">
        <v>221</v>
      </c>
      <c r="Z126" s="23">
        <f>Обшая56[Стоимость доставки]</f>
        <v>0</v>
      </c>
      <c r="AA126" s="23"/>
      <c r="AB126" s="21">
        <f>Обшая56[Итого реализация]</f>
        <v>37079.1</v>
      </c>
      <c r="AC126" s="21">
        <f t="shared" si="2"/>
        <v>29397.48</v>
      </c>
      <c r="AD126" s="21">
        <f>Обшая56[[#This Row],[Итого реализ-я]]-Обшая56[[#This Row],[Стоимость доставки2]]-Обшая56[[#This Row],[Переменные расходы]]-Обшая56[[#This Row],[Закуп]]</f>
        <v>7681.619999999999</v>
      </c>
      <c r="AE126" s="21">
        <f>Обшая56[[#This Row],[Итого маржа]]/(Обшая56[[#This Row],[Сумма реал-и ТМЗ ( за вычетом доставки )]]/100)</f>
        <v>20.716845878136198</v>
      </c>
      <c r="AF126" s="36">
        <f t="shared" si="3"/>
        <v>1152.2429999999999</v>
      </c>
      <c r="AG126" s="22">
        <v>116</v>
      </c>
      <c r="AH126" s="28">
        <f>Обшая56[[#This Row],[З/п (%)]]+Обшая56[[#This Row],[Бонус]]</f>
        <v>1268.2429999999999</v>
      </c>
      <c r="AI126" s="35">
        <f>Обшая56[[#This Row],[Итого маржа]]-Обшая56[[#This Row],[З/п (%)]]</f>
        <v>6529.3769999999986</v>
      </c>
      <c r="AJ126" s="38"/>
    </row>
    <row r="127" spans="1:36" ht="30" x14ac:dyDescent="0.25">
      <c r="A127" s="62" t="s">
        <v>125</v>
      </c>
      <c r="B127" s="29">
        <v>43353</v>
      </c>
      <c r="C127" s="63">
        <v>2062</v>
      </c>
      <c r="D127" s="64" t="s">
        <v>137</v>
      </c>
      <c r="E127" s="65" t="s">
        <v>145</v>
      </c>
      <c r="F127" s="25">
        <v>15</v>
      </c>
      <c r="G127" s="160" t="s">
        <v>518</v>
      </c>
      <c r="H127" s="24" t="s">
        <v>517</v>
      </c>
      <c r="I127" s="41">
        <v>23425</v>
      </c>
      <c r="J127" s="41"/>
      <c r="K127" s="34">
        <f>Обшая56[[#This Row],[Итого реализация]]-Обшая56[[#This Row],[Стоимость доставки]]</f>
        <v>23425</v>
      </c>
      <c r="L127" s="66">
        <v>23425</v>
      </c>
      <c r="M127" s="141" t="s">
        <v>739</v>
      </c>
      <c r="N127" s="26"/>
      <c r="O127" s="150"/>
      <c r="P127" s="66"/>
      <c r="Q127" s="162"/>
      <c r="R127" s="26">
        <f>Обшая56[Итого реализация]-Обшая56[Наличные]-Обшая56[Терминал]-Обшая56[Безнал]</f>
        <v>0</v>
      </c>
      <c r="S127" s="67">
        <v>17760</v>
      </c>
      <c r="T127" s="68" t="s">
        <v>519</v>
      </c>
      <c r="U127" s="68" t="s">
        <v>198</v>
      </c>
      <c r="V127" s="68"/>
      <c r="W127" s="27">
        <v>43355</v>
      </c>
      <c r="X127" s="27" t="s">
        <v>103</v>
      </c>
      <c r="Y127" s="30" t="s">
        <v>221</v>
      </c>
      <c r="Z127" s="23">
        <f>Обшая56[Стоимость доставки]</f>
        <v>0</v>
      </c>
      <c r="AA127" s="23"/>
      <c r="AB127" s="21">
        <f>Обшая56[Итого реализация]</f>
        <v>23425</v>
      </c>
      <c r="AC127" s="21">
        <f t="shared" si="2"/>
        <v>17760</v>
      </c>
      <c r="AD127" s="21">
        <f>Обшая56[[#This Row],[Итого реализ-я]]-Обшая56[[#This Row],[Стоимость доставки2]]-Обшая56[[#This Row],[Переменные расходы]]-Обшая56[[#This Row],[Закуп]]</f>
        <v>5665</v>
      </c>
      <c r="AE127" s="21">
        <f>Обшая56[[#This Row],[Итого маржа]]/(Обшая56[[#This Row],[Сумма реал-и ТМЗ ( за вычетом доставки )]]/100)</f>
        <v>24.183564567769476</v>
      </c>
      <c r="AF127" s="36">
        <f t="shared" si="3"/>
        <v>849.75</v>
      </c>
      <c r="AG127" s="22">
        <v>117</v>
      </c>
      <c r="AH127" s="28">
        <f>Обшая56[[#This Row],[З/п (%)]]+Обшая56[[#This Row],[Бонус]]</f>
        <v>966.75</v>
      </c>
      <c r="AI127" s="35">
        <f>Обшая56[[#This Row],[Итого маржа]]-Обшая56[[#This Row],[З/п (%)]]</f>
        <v>4815.25</v>
      </c>
      <c r="AJ127" s="38"/>
    </row>
    <row r="128" spans="1:36" ht="30" x14ac:dyDescent="0.25">
      <c r="A128" s="62" t="s">
        <v>125</v>
      </c>
      <c r="B128" s="29">
        <v>43353</v>
      </c>
      <c r="C128" s="63">
        <v>2063</v>
      </c>
      <c r="D128" s="64" t="s">
        <v>139</v>
      </c>
      <c r="E128" s="65" t="s">
        <v>155</v>
      </c>
      <c r="F128" s="25">
        <v>15</v>
      </c>
      <c r="G128" s="160" t="s">
        <v>521</v>
      </c>
      <c r="H128" s="24" t="s">
        <v>520</v>
      </c>
      <c r="I128" s="41">
        <v>46824</v>
      </c>
      <c r="J128" s="41"/>
      <c r="K128" s="34">
        <f>Обшая56[[#This Row],[Итого реализация]]-Обшая56[[#This Row],[Стоимость доставки]]</f>
        <v>46824</v>
      </c>
      <c r="L128" s="66">
        <v>46824</v>
      </c>
      <c r="M128" s="141">
        <v>43353</v>
      </c>
      <c r="N128" s="26"/>
      <c r="O128" s="150"/>
      <c r="P128" s="66"/>
      <c r="Q128" s="162"/>
      <c r="R128" s="26">
        <f>Обшая56[Итого реализация]-Обшая56[Наличные]-Обшая56[Терминал]-Обшая56[Безнал]</f>
        <v>0</v>
      </c>
      <c r="S128" s="67">
        <v>41422.81</v>
      </c>
      <c r="T128" s="68" t="s">
        <v>522</v>
      </c>
      <c r="U128" s="68" t="s">
        <v>167</v>
      </c>
      <c r="V128" s="68"/>
      <c r="W128" s="27">
        <v>43378</v>
      </c>
      <c r="X128" s="27" t="s">
        <v>523</v>
      </c>
      <c r="Y128" s="30" t="s">
        <v>221</v>
      </c>
      <c r="Z128" s="23">
        <f>Обшая56[Стоимость доставки]</f>
        <v>0</v>
      </c>
      <c r="AA128" s="23"/>
      <c r="AB128" s="21">
        <f>Обшая56[Итого реализация]</f>
        <v>46824</v>
      </c>
      <c r="AC128" s="21">
        <f t="shared" si="2"/>
        <v>41422.81</v>
      </c>
      <c r="AD128" s="21">
        <f>Обшая56[[#This Row],[Итого реализ-я]]-Обшая56[[#This Row],[Стоимость доставки2]]-Обшая56[[#This Row],[Переменные расходы]]-Обшая56[[#This Row],[Закуп]]</f>
        <v>5401.1900000000023</v>
      </c>
      <c r="AE128" s="21">
        <f>Обшая56[[#This Row],[Итого маржа]]/(Обшая56[[#This Row],[Сумма реал-и ТМЗ ( за вычетом доставки )]]/100)</f>
        <v>11.535088843328213</v>
      </c>
      <c r="AF128" s="36">
        <f t="shared" si="3"/>
        <v>810.17850000000033</v>
      </c>
      <c r="AG128" s="22">
        <v>118</v>
      </c>
      <c r="AH128" s="28">
        <f>Обшая56[[#This Row],[З/п (%)]]+Обшая56[[#This Row],[Бонус]]</f>
        <v>928.17850000000033</v>
      </c>
      <c r="AI128" s="35">
        <f>Обшая56[[#This Row],[Итого маржа]]-Обшая56[[#This Row],[З/п (%)]]</f>
        <v>4591.0115000000023</v>
      </c>
      <c r="AJ128" s="38"/>
    </row>
    <row r="129" spans="1:36" ht="30" x14ac:dyDescent="0.25">
      <c r="A129" s="62" t="s">
        <v>125</v>
      </c>
      <c r="B129" s="29">
        <v>43353</v>
      </c>
      <c r="C129" s="63">
        <v>2064</v>
      </c>
      <c r="D129" s="64" t="s">
        <v>137</v>
      </c>
      <c r="E129" s="65" t="s">
        <v>145</v>
      </c>
      <c r="F129" s="25">
        <v>15</v>
      </c>
      <c r="G129" s="160" t="s">
        <v>525</v>
      </c>
      <c r="H129" s="24" t="s">
        <v>524</v>
      </c>
      <c r="I129" s="41">
        <v>56167</v>
      </c>
      <c r="J129" s="41">
        <v>1000</v>
      </c>
      <c r="K129" s="34">
        <f>Обшая56[[#This Row],[Итого реализация]]-Обшая56[[#This Row],[Стоимость доставки]]</f>
        <v>55167</v>
      </c>
      <c r="L129" s="66"/>
      <c r="M129" s="141"/>
      <c r="N129" s="26">
        <v>56167</v>
      </c>
      <c r="O129" s="150">
        <v>43353</v>
      </c>
      <c r="P129" s="66"/>
      <c r="Q129" s="162"/>
      <c r="R129" s="26">
        <f>Обшая56[Итого реализация]-Обшая56[Наличные]-Обшая56[Терминал]-Обшая56[Безнал]</f>
        <v>0</v>
      </c>
      <c r="S129" s="67">
        <v>43414.7</v>
      </c>
      <c r="T129" s="68" t="s">
        <v>526</v>
      </c>
      <c r="U129" s="68" t="s">
        <v>171</v>
      </c>
      <c r="V129" s="68"/>
      <c r="W129" s="27">
        <v>43355</v>
      </c>
      <c r="X129" s="27" t="s">
        <v>103</v>
      </c>
      <c r="Y129" s="30" t="s">
        <v>131</v>
      </c>
      <c r="Z129" s="23">
        <f>Обшая56[Стоимость доставки]</f>
        <v>1000</v>
      </c>
      <c r="AA129" s="23"/>
      <c r="AB129" s="21">
        <f>Обшая56[Итого реализация]</f>
        <v>56167</v>
      </c>
      <c r="AC129" s="21">
        <f t="shared" si="2"/>
        <v>43414.7</v>
      </c>
      <c r="AD129" s="21">
        <f>Обшая56[[#This Row],[Итого реализ-я]]-Обшая56[[#This Row],[Стоимость доставки2]]-Обшая56[[#This Row],[Переменные расходы]]-Обшая56[[#This Row],[Закуп]]</f>
        <v>11752.300000000003</v>
      </c>
      <c r="AE129" s="21">
        <f>Обшая56[[#This Row],[Итого маржа]]/(Обшая56[[#This Row],[Сумма реал-и ТМЗ ( за вычетом доставки )]]/100)</f>
        <v>21.303134120035537</v>
      </c>
      <c r="AF129" s="36">
        <f t="shared" si="3"/>
        <v>1762.8450000000005</v>
      </c>
      <c r="AG129" s="22">
        <v>119</v>
      </c>
      <c r="AH129" s="28">
        <f>Обшая56[[#This Row],[З/п (%)]]+Обшая56[[#This Row],[Бонус]]</f>
        <v>1881.8450000000005</v>
      </c>
      <c r="AI129" s="35">
        <f>Обшая56[[#This Row],[Итого маржа]]-Обшая56[[#This Row],[З/п (%)]]</f>
        <v>9989.4550000000017</v>
      </c>
      <c r="AJ129" s="38"/>
    </row>
    <row r="130" spans="1:36" ht="45" x14ac:dyDescent="0.25">
      <c r="A130" s="62" t="s">
        <v>125</v>
      </c>
      <c r="B130" s="29">
        <v>43353</v>
      </c>
      <c r="C130" s="63">
        <v>2065</v>
      </c>
      <c r="D130" s="64" t="s">
        <v>139</v>
      </c>
      <c r="E130" s="65" t="s">
        <v>155</v>
      </c>
      <c r="F130" s="25">
        <v>15</v>
      </c>
      <c r="G130" s="160" t="s">
        <v>529</v>
      </c>
      <c r="H130" s="24" t="s">
        <v>527</v>
      </c>
      <c r="I130" s="41">
        <v>129508</v>
      </c>
      <c r="J130" s="41"/>
      <c r="K130" s="34">
        <f>Обшая56[[#This Row],[Итого реализация]]-Обшая56[[#This Row],[Стоимость доставки]]</f>
        <v>129508</v>
      </c>
      <c r="L130" s="66">
        <v>65000</v>
      </c>
      <c r="M130" s="141">
        <v>43353</v>
      </c>
      <c r="N130" s="26"/>
      <c r="O130" s="150"/>
      <c r="P130" s="66"/>
      <c r="Q130" s="162"/>
      <c r="R130" s="26">
        <f>Обшая56[Итого реализация]-Обшая56[Наличные]-Обшая56[Терминал]-Обшая56[Безнал]</f>
        <v>64508</v>
      </c>
      <c r="S130" s="67">
        <v>94426.36</v>
      </c>
      <c r="T130" s="68" t="s">
        <v>528</v>
      </c>
      <c r="U130" s="68" t="s">
        <v>215</v>
      </c>
      <c r="V130" s="68"/>
      <c r="W130" s="27">
        <v>43375</v>
      </c>
      <c r="X130" s="27" t="s">
        <v>523</v>
      </c>
      <c r="Y130" s="30" t="s">
        <v>221</v>
      </c>
      <c r="Z130" s="23">
        <f>Обшая56[Стоимость доставки]</f>
        <v>0</v>
      </c>
      <c r="AA130" s="23"/>
      <c r="AB130" s="21">
        <f>Обшая56[Итого реализация]</f>
        <v>129508</v>
      </c>
      <c r="AC130" s="21">
        <f t="shared" si="2"/>
        <v>94426.36</v>
      </c>
      <c r="AD130" s="21">
        <f>Обшая56[[#This Row],[Итого реализ-я]]-Обшая56[[#This Row],[Стоимость доставки2]]-Обшая56[[#This Row],[Переменные расходы]]-Обшая56[[#This Row],[Закуп]]</f>
        <v>35081.64</v>
      </c>
      <c r="AE130" s="21">
        <f>Обшая56[[#This Row],[Итого маржа]]/(Обшая56[[#This Row],[Сумма реал-и ТМЗ ( за вычетом доставки )]]/100)</f>
        <v>27.088396083639623</v>
      </c>
      <c r="AF130" s="36">
        <f t="shared" si="3"/>
        <v>5262.2460000000001</v>
      </c>
      <c r="AG130" s="22">
        <v>120</v>
      </c>
      <c r="AH130" s="28">
        <f>Обшая56[[#This Row],[З/п (%)]]+Обшая56[[#This Row],[Бонус]]</f>
        <v>5382.2460000000001</v>
      </c>
      <c r="AI130" s="35">
        <f>Обшая56[[#This Row],[Итого маржа]]-Обшая56[[#This Row],[З/п (%)]]</f>
        <v>29819.394</v>
      </c>
      <c r="AJ130" s="38"/>
    </row>
    <row r="131" spans="1:36" s="182" customFormat="1" ht="75" x14ac:dyDescent="0.25">
      <c r="A131" s="163" t="s">
        <v>125</v>
      </c>
      <c r="B131" s="164">
        <v>43353</v>
      </c>
      <c r="C131" s="165">
        <v>2066</v>
      </c>
      <c r="D131" s="166" t="s">
        <v>134</v>
      </c>
      <c r="E131" s="167" t="s">
        <v>156</v>
      </c>
      <c r="F131" s="39">
        <v>15</v>
      </c>
      <c r="G131" s="184" t="s">
        <v>531</v>
      </c>
      <c r="H131" s="169" t="s">
        <v>530</v>
      </c>
      <c r="I131" s="170">
        <v>5690</v>
      </c>
      <c r="J131" s="170">
        <v>1000</v>
      </c>
      <c r="K131" s="171">
        <f>Обшая56[[#This Row],[Итого реализация]]-Обшая56[[#This Row],[Стоимость доставки]]</f>
        <v>4690</v>
      </c>
      <c r="L131" s="158"/>
      <c r="M131" s="172"/>
      <c r="N131" s="171"/>
      <c r="O131" s="173"/>
      <c r="P131" s="158"/>
      <c r="Q131" s="174"/>
      <c r="R131" s="171">
        <f>Обшая56[Итого реализация]-Обшая56[Наличные]-Обшая56[Терминал]-Обшая56[Безнал]</f>
        <v>5690</v>
      </c>
      <c r="S131" s="158"/>
      <c r="T131" s="175"/>
      <c r="U131" s="175"/>
      <c r="V131" s="175"/>
      <c r="W131" s="176"/>
      <c r="X131" s="176"/>
      <c r="Y131" s="175"/>
      <c r="Z131" s="177">
        <f>Обшая56[Стоимость доставки]</f>
        <v>1000</v>
      </c>
      <c r="AA131" s="177"/>
      <c r="AB131" s="178">
        <f>Обшая56[Итого реализация]</f>
        <v>5690</v>
      </c>
      <c r="AC131" s="178">
        <f t="shared" si="2"/>
        <v>0</v>
      </c>
      <c r="AD131" s="178">
        <f>Обшая56[[#This Row],[Итого реализ-я]]-Обшая56[[#This Row],[Стоимость доставки2]]-Обшая56[[#This Row],[Переменные расходы]]-Обшая56[[#This Row],[Закуп]]</f>
        <v>4690</v>
      </c>
      <c r="AE131" s="178">
        <f>Обшая56[[#This Row],[Итого маржа]]/(Обшая56[[#This Row],[Сумма реал-и ТМЗ ( за вычетом доставки )]]/100)</f>
        <v>100</v>
      </c>
      <c r="AF131" s="171">
        <f t="shared" si="3"/>
        <v>703.5</v>
      </c>
      <c r="AG131" s="171">
        <v>121</v>
      </c>
      <c r="AH131" s="179">
        <f>Обшая56[[#This Row],[З/п (%)]]+Обшая56[[#This Row],[Бонус]]</f>
        <v>824.5</v>
      </c>
      <c r="AI131" s="180">
        <f>Обшая56[[#This Row],[Итого маржа]]-Обшая56[[#This Row],[З/п (%)]]</f>
        <v>3986.5</v>
      </c>
      <c r="AJ131" s="181"/>
    </row>
    <row r="132" spans="1:36" ht="30" x14ac:dyDescent="0.25">
      <c r="A132" s="62" t="s">
        <v>125</v>
      </c>
      <c r="B132" s="29">
        <v>43353</v>
      </c>
      <c r="C132" s="63">
        <v>2067</v>
      </c>
      <c r="D132" s="64" t="s">
        <v>134</v>
      </c>
      <c r="E132" s="65" t="s">
        <v>156</v>
      </c>
      <c r="F132" s="25">
        <v>15</v>
      </c>
      <c r="G132" s="160" t="s">
        <v>533</v>
      </c>
      <c r="H132" s="24" t="s">
        <v>532</v>
      </c>
      <c r="I132" s="41">
        <v>8886.5</v>
      </c>
      <c r="J132" s="41"/>
      <c r="K132" s="34">
        <f>Обшая56[[#This Row],[Итого реализация]]-Обшая56[[#This Row],[Стоимость доставки]]</f>
        <v>8886.5</v>
      </c>
      <c r="L132" s="66">
        <v>4000</v>
      </c>
      <c r="M132" s="141">
        <v>43353</v>
      </c>
      <c r="N132" s="26"/>
      <c r="O132" s="150"/>
      <c r="P132" s="66"/>
      <c r="Q132" s="162"/>
      <c r="R132" s="26">
        <f>Обшая56[Итого реализация]-Обшая56[Наличные]-Обшая56[Терминал]-Обшая56[Безнал]</f>
        <v>4886.5</v>
      </c>
      <c r="S132" s="67">
        <v>6787.24</v>
      </c>
      <c r="T132" s="68" t="s">
        <v>534</v>
      </c>
      <c r="U132" s="68" t="s">
        <v>211</v>
      </c>
      <c r="V132" s="68"/>
      <c r="W132" s="27">
        <v>43356</v>
      </c>
      <c r="X132" s="27" t="s">
        <v>103</v>
      </c>
      <c r="Y132" s="30" t="s">
        <v>221</v>
      </c>
      <c r="Z132" s="23">
        <f>Обшая56[Стоимость доставки]</f>
        <v>0</v>
      </c>
      <c r="AA132" s="23"/>
      <c r="AB132" s="21">
        <f>Обшая56[Итого реализация]</f>
        <v>8886.5</v>
      </c>
      <c r="AC132" s="21">
        <f t="shared" si="2"/>
        <v>6787.24</v>
      </c>
      <c r="AD132" s="21">
        <f>Обшая56[[#This Row],[Итого реализ-я]]-Обшая56[[#This Row],[Стоимость доставки2]]-Обшая56[[#This Row],[Переменные расходы]]-Обшая56[[#This Row],[Закуп]]</f>
        <v>2099.2600000000002</v>
      </c>
      <c r="AE132" s="21">
        <f>Обшая56[[#This Row],[Итого маржа]]/(Обшая56[[#This Row],[Сумма реал-и ТМЗ ( за вычетом доставки )]]/100)</f>
        <v>23.623023687616051</v>
      </c>
      <c r="AF132" s="36">
        <f t="shared" si="3"/>
        <v>314.88900000000001</v>
      </c>
      <c r="AG132" s="22">
        <v>122</v>
      </c>
      <c r="AH132" s="28">
        <f>Обшая56[[#This Row],[З/п (%)]]+Обшая56[[#This Row],[Бонус]]</f>
        <v>436.88900000000001</v>
      </c>
      <c r="AI132" s="35">
        <f>Обшая56[[#This Row],[Итого маржа]]-Обшая56[[#This Row],[З/п (%)]]</f>
        <v>1784.3710000000001</v>
      </c>
      <c r="AJ132" s="38"/>
    </row>
    <row r="133" spans="1:36" ht="30" x14ac:dyDescent="0.25">
      <c r="A133" s="62" t="s">
        <v>125</v>
      </c>
      <c r="B133" s="29">
        <v>43353</v>
      </c>
      <c r="C133" s="63">
        <v>2068</v>
      </c>
      <c r="D133" s="64" t="s">
        <v>136</v>
      </c>
      <c r="E133" s="65" t="s">
        <v>148</v>
      </c>
      <c r="F133" s="25">
        <v>15</v>
      </c>
      <c r="G133" s="160" t="s">
        <v>536</v>
      </c>
      <c r="H133" s="24" t="s">
        <v>535</v>
      </c>
      <c r="I133" s="41">
        <v>73969.320000000007</v>
      </c>
      <c r="J133" s="41"/>
      <c r="K133" s="34">
        <f>Обшая56[[#This Row],[Итого реализация]]-Обшая56[[#This Row],[Стоимость доставки]]</f>
        <v>73969.320000000007</v>
      </c>
      <c r="L133" s="66"/>
      <c r="M133" s="141"/>
      <c r="N133" s="26">
        <v>34000</v>
      </c>
      <c r="O133" s="150">
        <v>43353</v>
      </c>
      <c r="P133" s="66"/>
      <c r="Q133" s="162"/>
      <c r="R133" s="26">
        <f>Обшая56[Итого реализация]-Обшая56[Наличные]-Обшая56[Терминал]-Обшая56[Безнал]</f>
        <v>39969.320000000007</v>
      </c>
      <c r="S133" s="67">
        <v>40768.699999999997</v>
      </c>
      <c r="T133" s="68" t="s">
        <v>537</v>
      </c>
      <c r="U133" s="68" t="s">
        <v>207</v>
      </c>
      <c r="V133" s="68"/>
      <c r="W133" s="27">
        <v>43383</v>
      </c>
      <c r="X133" s="27" t="s">
        <v>523</v>
      </c>
      <c r="Y133" s="30" t="s">
        <v>221</v>
      </c>
      <c r="Z133" s="23">
        <f>Обшая56[Стоимость доставки]</f>
        <v>0</v>
      </c>
      <c r="AA133" s="23"/>
      <c r="AB133" s="21">
        <f>Обшая56[Итого реализация]</f>
        <v>73969.320000000007</v>
      </c>
      <c r="AC133" s="21">
        <f t="shared" si="2"/>
        <v>40768.699999999997</v>
      </c>
      <c r="AD133" s="21">
        <f>Обшая56[[#This Row],[Итого реализ-я]]-Обшая56[[#This Row],[Стоимость доставки2]]-Обшая56[[#This Row],[Переменные расходы]]-Обшая56[[#This Row],[Закуп]]</f>
        <v>33200.62000000001</v>
      </c>
      <c r="AE133" s="21">
        <f>Обшая56[[#This Row],[Итого маржа]]/(Обшая56[[#This Row],[Сумма реал-и ТМЗ ( за вычетом доставки )]]/100)</f>
        <v>44.884311495630904</v>
      </c>
      <c r="AF133" s="36">
        <f t="shared" si="3"/>
        <v>4980.0930000000017</v>
      </c>
      <c r="AG133" s="22">
        <v>123</v>
      </c>
      <c r="AH133" s="28">
        <f>Обшая56[[#This Row],[З/п (%)]]+Обшая56[[#This Row],[Бонус]]</f>
        <v>5103.0930000000017</v>
      </c>
      <c r="AI133" s="35">
        <f>Обшая56[[#This Row],[Итого маржа]]-Обшая56[[#This Row],[З/п (%)]]</f>
        <v>28220.527000000009</v>
      </c>
      <c r="AJ133" s="38"/>
    </row>
    <row r="134" spans="1:36" ht="30" x14ac:dyDescent="0.25">
      <c r="A134" s="62" t="s">
        <v>125</v>
      </c>
      <c r="B134" s="29">
        <v>43353</v>
      </c>
      <c r="C134" s="63">
        <v>2069</v>
      </c>
      <c r="D134" s="64" t="s">
        <v>135</v>
      </c>
      <c r="E134" s="65" t="s">
        <v>151</v>
      </c>
      <c r="F134" s="25">
        <v>15</v>
      </c>
      <c r="G134" s="160" t="s">
        <v>539</v>
      </c>
      <c r="H134" s="24" t="s">
        <v>538</v>
      </c>
      <c r="I134" s="41">
        <v>7186.09</v>
      </c>
      <c r="J134" s="41"/>
      <c r="K134" s="34">
        <f>Обшая56[[#This Row],[Итого реализация]]-Обшая56[[#This Row],[Стоимость доставки]]</f>
        <v>7186.09</v>
      </c>
      <c r="L134" s="66"/>
      <c r="M134" s="141"/>
      <c r="N134" s="26"/>
      <c r="O134" s="150"/>
      <c r="P134" s="66"/>
      <c r="Q134" s="162"/>
      <c r="R134" s="26">
        <f>Обшая56[Итого реализация]-Обшая56[Наличные]-Обшая56[Терминал]-Обшая56[Безнал]</f>
        <v>7186.09</v>
      </c>
      <c r="S134" s="67">
        <v>5020.5200000000004</v>
      </c>
      <c r="T134" s="68" t="s">
        <v>540</v>
      </c>
      <c r="U134" s="68" t="s">
        <v>178</v>
      </c>
      <c r="V134" s="68"/>
      <c r="W134" s="27">
        <v>43356</v>
      </c>
      <c r="X134" s="27" t="s">
        <v>103</v>
      </c>
      <c r="Y134" s="30" t="s">
        <v>221</v>
      </c>
      <c r="Z134" s="23">
        <f>Обшая56[Стоимость доставки]</f>
        <v>0</v>
      </c>
      <c r="AA134" s="23"/>
      <c r="AB134" s="21">
        <f>Обшая56[Итого реализация]</f>
        <v>7186.09</v>
      </c>
      <c r="AC134" s="21">
        <f t="shared" si="2"/>
        <v>5020.5200000000004</v>
      </c>
      <c r="AD134" s="21">
        <f>Обшая56[[#This Row],[Итого реализ-я]]-Обшая56[[#This Row],[Стоимость доставки2]]-Обшая56[[#This Row],[Переменные расходы]]-Обшая56[[#This Row],[Закуп]]</f>
        <v>2165.5699999999997</v>
      </c>
      <c r="AE134" s="21">
        <f>Обшая56[[#This Row],[Итого маржа]]/(Обшая56[[#This Row],[Сумма реал-и ТМЗ ( за вычетом доставки )]]/100)</f>
        <v>30.135581380138568</v>
      </c>
      <c r="AF134" s="36">
        <f t="shared" si="3"/>
        <v>324.83549999999997</v>
      </c>
      <c r="AG134" s="22">
        <v>124</v>
      </c>
      <c r="AH134" s="28">
        <f>Обшая56[[#This Row],[З/п (%)]]+Обшая56[[#This Row],[Бонус]]</f>
        <v>448.83549999999997</v>
      </c>
      <c r="AI134" s="35">
        <f>Обшая56[[#This Row],[Итого маржа]]-Обшая56[[#This Row],[З/п (%)]]</f>
        <v>1840.7344999999998</v>
      </c>
      <c r="AJ134" s="38"/>
    </row>
    <row r="135" spans="1:36" ht="30" x14ac:dyDescent="0.25">
      <c r="A135" s="62" t="s">
        <v>125</v>
      </c>
      <c r="B135" s="29">
        <v>43353</v>
      </c>
      <c r="C135" s="63">
        <v>2070</v>
      </c>
      <c r="D135" s="64" t="s">
        <v>134</v>
      </c>
      <c r="E135" s="65" t="s">
        <v>156</v>
      </c>
      <c r="F135" s="25">
        <v>15</v>
      </c>
      <c r="G135" s="160" t="s">
        <v>542</v>
      </c>
      <c r="H135" s="24" t="s">
        <v>541</v>
      </c>
      <c r="I135" s="41">
        <v>22293.279999999999</v>
      </c>
      <c r="J135" s="41">
        <v>1490</v>
      </c>
      <c r="K135" s="34">
        <f>Обшая56[[#This Row],[Итого реализация]]-Обшая56[[#This Row],[Стоимость доставки]]</f>
        <v>20803.28</v>
      </c>
      <c r="L135" s="66">
        <v>22293.279999999999</v>
      </c>
      <c r="M135" s="141">
        <v>43353</v>
      </c>
      <c r="N135" s="26"/>
      <c r="O135" s="150"/>
      <c r="P135" s="66"/>
      <c r="Q135" s="162"/>
      <c r="R135" s="26">
        <f>Обшая56[Итого реализация]-Обшая56[Наличные]-Обшая56[Терминал]-Обшая56[Безнал]</f>
        <v>0</v>
      </c>
      <c r="S135" s="67">
        <v>12925.51</v>
      </c>
      <c r="T135" s="68" t="s">
        <v>543</v>
      </c>
      <c r="U135" s="68" t="s">
        <v>179</v>
      </c>
      <c r="V135" s="68"/>
      <c r="W135" s="27">
        <v>43357</v>
      </c>
      <c r="X135" s="27" t="s">
        <v>103</v>
      </c>
      <c r="Y135" s="30" t="s">
        <v>233</v>
      </c>
      <c r="Z135" s="23">
        <f>Обшая56[Стоимость доставки]</f>
        <v>1490</v>
      </c>
      <c r="AA135" s="23"/>
      <c r="AB135" s="21">
        <f>Обшая56[Итого реализация]</f>
        <v>22293.279999999999</v>
      </c>
      <c r="AC135" s="21">
        <f t="shared" si="2"/>
        <v>12925.51</v>
      </c>
      <c r="AD135" s="21">
        <f>Обшая56[[#This Row],[Итого реализ-я]]-Обшая56[[#This Row],[Стоимость доставки2]]-Обшая56[[#This Row],[Переменные расходы]]-Обшая56[[#This Row],[Закуп]]</f>
        <v>7877.7699999999986</v>
      </c>
      <c r="AE135" s="21">
        <f>Обшая56[[#This Row],[Итого маржа]]/(Обшая56[[#This Row],[Сумма реал-и ТМЗ ( за вычетом доставки )]]/100)</f>
        <v>37.867922750643167</v>
      </c>
      <c r="AF135" s="36">
        <f t="shared" si="3"/>
        <v>1181.6654999999998</v>
      </c>
      <c r="AG135" s="22">
        <v>125</v>
      </c>
      <c r="AH135" s="28">
        <f>Обшая56[[#This Row],[З/п (%)]]+Обшая56[[#This Row],[Бонус]]</f>
        <v>1306.6654999999998</v>
      </c>
      <c r="AI135" s="35">
        <f>Обшая56[[#This Row],[Итого маржа]]-Обшая56[[#This Row],[З/п (%)]]</f>
        <v>6696.1044999999986</v>
      </c>
      <c r="AJ135" s="38"/>
    </row>
    <row r="136" spans="1:36" x14ac:dyDescent="0.25">
      <c r="A136" s="62" t="s">
        <v>125</v>
      </c>
      <c r="B136" s="29">
        <v>43353</v>
      </c>
      <c r="C136" s="63">
        <v>2071</v>
      </c>
      <c r="D136" s="64" t="s">
        <v>140</v>
      </c>
      <c r="E136" s="65" t="s">
        <v>154</v>
      </c>
      <c r="F136" s="25">
        <v>15</v>
      </c>
      <c r="G136" s="160" t="s">
        <v>545</v>
      </c>
      <c r="H136" s="24" t="s">
        <v>544</v>
      </c>
      <c r="I136" s="41">
        <v>18620</v>
      </c>
      <c r="J136" s="41"/>
      <c r="K136" s="34">
        <f>Обшая56[[#This Row],[Итого реализация]]-Обшая56[[#This Row],[Стоимость доставки]]</f>
        <v>18620</v>
      </c>
      <c r="L136" s="66"/>
      <c r="M136" s="141"/>
      <c r="N136" s="26">
        <v>18620</v>
      </c>
      <c r="O136" s="150">
        <v>43353</v>
      </c>
      <c r="P136" s="66"/>
      <c r="Q136" s="162"/>
      <c r="R136" s="26">
        <f>Обшая56[Итого реализация]-Обшая56[Наличные]-Обшая56[Терминал]-Обшая56[Безнал]</f>
        <v>0</v>
      </c>
      <c r="S136" s="67">
        <v>14887.2</v>
      </c>
      <c r="T136" s="68" t="s">
        <v>546</v>
      </c>
      <c r="U136" s="68" t="s">
        <v>190</v>
      </c>
      <c r="V136" s="68"/>
      <c r="W136" s="27">
        <v>43358</v>
      </c>
      <c r="X136" s="27" t="s">
        <v>103</v>
      </c>
      <c r="Y136" s="30" t="s">
        <v>221</v>
      </c>
      <c r="Z136" s="23">
        <f>Обшая56[Стоимость доставки]</f>
        <v>0</v>
      </c>
      <c r="AA136" s="23"/>
      <c r="AB136" s="21">
        <f>Обшая56[Итого реализация]</f>
        <v>18620</v>
      </c>
      <c r="AC136" s="21">
        <f t="shared" si="2"/>
        <v>14887.2</v>
      </c>
      <c r="AD136" s="21">
        <f>Обшая56[[#This Row],[Итого реализ-я]]-Обшая56[[#This Row],[Стоимость доставки2]]-Обшая56[[#This Row],[Переменные расходы]]-Обшая56[[#This Row],[Закуп]]</f>
        <v>3732.7999999999993</v>
      </c>
      <c r="AE136" s="21">
        <f>Обшая56[[#This Row],[Итого маржа]]/(Обшая56[[#This Row],[Сумма реал-и ТМЗ ( за вычетом доставки )]]/100)</f>
        <v>20.047261009667022</v>
      </c>
      <c r="AF136" s="36">
        <f t="shared" si="3"/>
        <v>559.91999999999985</v>
      </c>
      <c r="AG136" s="22">
        <v>126</v>
      </c>
      <c r="AH136" s="28">
        <f>Обшая56[[#This Row],[З/п (%)]]+Обшая56[[#This Row],[Бонус]]</f>
        <v>685.91999999999985</v>
      </c>
      <c r="AI136" s="35">
        <f>Обшая56[[#This Row],[Итого маржа]]-Обшая56[[#This Row],[З/п (%)]]</f>
        <v>3172.8799999999992</v>
      </c>
      <c r="AJ136" s="38"/>
    </row>
    <row r="137" spans="1:36" ht="30" x14ac:dyDescent="0.25">
      <c r="A137" s="62" t="s">
        <v>125</v>
      </c>
      <c r="B137" s="29">
        <v>43353</v>
      </c>
      <c r="C137" s="63">
        <v>2072</v>
      </c>
      <c r="D137" s="64" t="s">
        <v>126</v>
      </c>
      <c r="E137" s="65" t="s">
        <v>127</v>
      </c>
      <c r="F137" s="25">
        <v>15</v>
      </c>
      <c r="G137" s="160" t="s">
        <v>547</v>
      </c>
      <c r="H137" s="24" t="s">
        <v>548</v>
      </c>
      <c r="I137" s="41">
        <v>8800</v>
      </c>
      <c r="J137" s="41"/>
      <c r="K137" s="34">
        <f>Обшая56[[#This Row],[Итого реализация]]-Обшая56[[#This Row],[Стоимость доставки]]</f>
        <v>8800</v>
      </c>
      <c r="L137" s="66"/>
      <c r="M137" s="141"/>
      <c r="N137" s="26">
        <v>8800</v>
      </c>
      <c r="O137" s="150">
        <v>43353</v>
      </c>
      <c r="P137" s="66"/>
      <c r="Q137" s="162"/>
      <c r="R137" s="26">
        <f>Обшая56[Итого реализация]-Обшая56[Наличные]-Обшая56[Терминал]-Обшая56[Безнал]</f>
        <v>0</v>
      </c>
      <c r="S137" s="67">
        <v>5280</v>
      </c>
      <c r="T137" s="68" t="s">
        <v>549</v>
      </c>
      <c r="U137" s="68" t="s">
        <v>163</v>
      </c>
      <c r="V137" s="68"/>
      <c r="W137" s="27">
        <v>43358</v>
      </c>
      <c r="X137" s="27" t="s">
        <v>103</v>
      </c>
      <c r="Y137" s="30" t="s">
        <v>221</v>
      </c>
      <c r="Z137" s="23">
        <f>Обшая56[Стоимость доставки]</f>
        <v>0</v>
      </c>
      <c r="AA137" s="23"/>
      <c r="AB137" s="21">
        <f>Обшая56[Итого реализация]</f>
        <v>8800</v>
      </c>
      <c r="AC137" s="21">
        <f t="shared" si="2"/>
        <v>5280</v>
      </c>
      <c r="AD137" s="21">
        <f>Обшая56[[#This Row],[Итого реализ-я]]-Обшая56[[#This Row],[Стоимость доставки2]]-Обшая56[[#This Row],[Переменные расходы]]-Обшая56[[#This Row],[Закуп]]</f>
        <v>3520</v>
      </c>
      <c r="AE137" s="21">
        <f>Обшая56[[#This Row],[Итого маржа]]/(Обшая56[[#This Row],[Сумма реал-и ТМЗ ( за вычетом доставки )]]/100)</f>
        <v>40</v>
      </c>
      <c r="AF137" s="36">
        <f t="shared" si="3"/>
        <v>528</v>
      </c>
      <c r="AG137" s="22">
        <v>127</v>
      </c>
      <c r="AH137" s="28">
        <f>Обшая56[[#This Row],[З/п (%)]]+Обшая56[[#This Row],[Бонус]]</f>
        <v>655</v>
      </c>
      <c r="AI137" s="35">
        <f>Обшая56[[#This Row],[Итого маржа]]-Обшая56[[#This Row],[З/п (%)]]</f>
        <v>2992</v>
      </c>
      <c r="AJ137" s="38"/>
    </row>
    <row r="138" spans="1:36" x14ac:dyDescent="0.25">
      <c r="A138" s="62" t="s">
        <v>125</v>
      </c>
      <c r="B138" s="29">
        <v>43353</v>
      </c>
      <c r="C138" s="63">
        <v>2073</v>
      </c>
      <c r="D138" s="64" t="s">
        <v>126</v>
      </c>
      <c r="E138" s="65" t="s">
        <v>127</v>
      </c>
      <c r="F138" s="25">
        <v>15</v>
      </c>
      <c r="G138" s="160" t="s">
        <v>551</v>
      </c>
      <c r="H138" s="24" t="s">
        <v>550</v>
      </c>
      <c r="I138" s="41">
        <v>5300</v>
      </c>
      <c r="J138" s="41"/>
      <c r="K138" s="34">
        <f>Обшая56[[#This Row],[Итого реализация]]-Обшая56[[#This Row],[Стоимость доставки]]</f>
        <v>5300</v>
      </c>
      <c r="L138" s="66">
        <v>5300</v>
      </c>
      <c r="M138" s="141">
        <v>43353</v>
      </c>
      <c r="N138" s="26"/>
      <c r="O138" s="150"/>
      <c r="P138" s="66"/>
      <c r="Q138" s="162"/>
      <c r="R138" s="26">
        <f>Обшая56[Итого реализация]-Обшая56[Наличные]-Обшая56[Терминал]-Обшая56[Безнал]</f>
        <v>0</v>
      </c>
      <c r="S138" s="67">
        <v>1692</v>
      </c>
      <c r="T138" s="68" t="s">
        <v>563</v>
      </c>
      <c r="U138" s="68" t="s">
        <v>190</v>
      </c>
      <c r="V138" s="68"/>
      <c r="W138" s="27">
        <v>43358</v>
      </c>
      <c r="X138" s="27" t="s">
        <v>103</v>
      </c>
      <c r="Y138" s="30" t="s">
        <v>221</v>
      </c>
      <c r="Z138" s="23">
        <f>Обшая56[Стоимость доставки]</f>
        <v>0</v>
      </c>
      <c r="AA138" s="23"/>
      <c r="AB138" s="21">
        <f>Обшая56[Итого реализация]</f>
        <v>5300</v>
      </c>
      <c r="AC138" s="21">
        <f t="shared" si="2"/>
        <v>1692</v>
      </c>
      <c r="AD138" s="21">
        <f>Обшая56[[#This Row],[Итого реализ-я]]-Обшая56[[#This Row],[Стоимость доставки2]]-Обшая56[[#This Row],[Переменные расходы]]-Обшая56[[#This Row],[Закуп]]</f>
        <v>3608</v>
      </c>
      <c r="AE138" s="21">
        <f>Обшая56[[#This Row],[Итого маржа]]/(Обшая56[[#This Row],[Сумма реал-и ТМЗ ( за вычетом доставки )]]/100)</f>
        <v>68.075471698113205</v>
      </c>
      <c r="AF138" s="36">
        <f t="shared" si="3"/>
        <v>541.20000000000005</v>
      </c>
      <c r="AG138" s="22">
        <v>128</v>
      </c>
      <c r="AH138" s="28">
        <f>Обшая56[[#This Row],[З/п (%)]]+Обшая56[[#This Row],[Бонус]]</f>
        <v>669.2</v>
      </c>
      <c r="AI138" s="35">
        <f>Обшая56[[#This Row],[Итого маржа]]-Обшая56[[#This Row],[З/п (%)]]</f>
        <v>3066.8</v>
      </c>
      <c r="AJ138" s="38"/>
    </row>
    <row r="139" spans="1:36" ht="30" x14ac:dyDescent="0.25">
      <c r="A139" s="62" t="s">
        <v>125</v>
      </c>
      <c r="B139" s="29">
        <v>43353</v>
      </c>
      <c r="C139" s="63">
        <v>2074</v>
      </c>
      <c r="D139" s="64" t="s">
        <v>140</v>
      </c>
      <c r="E139" s="65" t="s">
        <v>381</v>
      </c>
      <c r="F139" s="25">
        <v>15</v>
      </c>
      <c r="G139" s="160" t="s">
        <v>553</v>
      </c>
      <c r="H139" s="24" t="s">
        <v>552</v>
      </c>
      <c r="I139" s="41">
        <v>137549.12</v>
      </c>
      <c r="J139" s="41"/>
      <c r="K139" s="34">
        <f>Обшая56[[#This Row],[Итого реализация]]-Обшая56[[#This Row],[Стоимость доставки]]</f>
        <v>137549.12</v>
      </c>
      <c r="L139" s="66"/>
      <c r="M139" s="141"/>
      <c r="N139" s="26">
        <v>60000</v>
      </c>
      <c r="O139" s="150">
        <v>43353</v>
      </c>
      <c r="P139" s="66"/>
      <c r="Q139" s="162"/>
      <c r="R139" s="26">
        <f>Обшая56[Итого реализация]-Обшая56[Наличные]-Обшая56[Терминал]-Обшая56[Безнал]</f>
        <v>77549.119999999995</v>
      </c>
      <c r="S139" s="67">
        <v>114458.24000000001</v>
      </c>
      <c r="T139" s="68" t="s">
        <v>564</v>
      </c>
      <c r="U139" s="68" t="s">
        <v>171</v>
      </c>
      <c r="V139" s="68"/>
      <c r="W139" s="27">
        <v>43371</v>
      </c>
      <c r="X139" s="27" t="s">
        <v>103</v>
      </c>
      <c r="Y139" s="30" t="s">
        <v>221</v>
      </c>
      <c r="Z139" s="23">
        <f>Обшая56[Стоимость доставки]</f>
        <v>0</v>
      </c>
      <c r="AA139" s="23"/>
      <c r="AB139" s="21">
        <f>Обшая56[Итого реализация]</f>
        <v>137549.12</v>
      </c>
      <c r="AC139" s="21">
        <f t="shared" ref="AC139:AC202" si="4">S139</f>
        <v>114458.24000000001</v>
      </c>
      <c r="AD139" s="21">
        <f>Обшая56[[#This Row],[Итого реализ-я]]-Обшая56[[#This Row],[Стоимость доставки2]]-Обшая56[[#This Row],[Переменные расходы]]-Обшая56[[#This Row],[Закуп]]</f>
        <v>23090.87999999999</v>
      </c>
      <c r="AE139" s="21">
        <f>Обшая56[[#This Row],[Итого маржа]]/(Обшая56[[#This Row],[Сумма реал-и ТМЗ ( за вычетом доставки )]]/100)</f>
        <v>16.787370213637129</v>
      </c>
      <c r="AF139" s="36">
        <f t="shared" ref="AF139:AF202" si="5">AD139*F139/100</f>
        <v>3463.6319999999982</v>
      </c>
      <c r="AG139" s="22">
        <v>129</v>
      </c>
      <c r="AH139" s="28">
        <f>Обшая56[[#This Row],[З/п (%)]]+Обшая56[[#This Row],[Бонус]]</f>
        <v>3592.6319999999982</v>
      </c>
      <c r="AI139" s="35">
        <f>Обшая56[[#This Row],[Итого маржа]]-Обшая56[[#This Row],[З/п (%)]]</f>
        <v>19627.247999999992</v>
      </c>
      <c r="AJ139" s="38"/>
    </row>
    <row r="140" spans="1:36" ht="30" x14ac:dyDescent="0.25">
      <c r="A140" s="62" t="s">
        <v>125</v>
      </c>
      <c r="B140" s="29">
        <v>43354</v>
      </c>
      <c r="C140" s="63">
        <v>2075</v>
      </c>
      <c r="D140" s="64" t="s">
        <v>126</v>
      </c>
      <c r="E140" s="65" t="s">
        <v>148</v>
      </c>
      <c r="F140" s="25">
        <v>15</v>
      </c>
      <c r="G140" s="160" t="s">
        <v>555</v>
      </c>
      <c r="H140" s="24" t="s">
        <v>554</v>
      </c>
      <c r="I140" s="41">
        <v>24019.7</v>
      </c>
      <c r="J140" s="41">
        <v>1400</v>
      </c>
      <c r="K140" s="34">
        <f>Обшая56[[#This Row],[Итого реализация]]-Обшая56[[#This Row],[Стоимость доставки]]</f>
        <v>22619.7</v>
      </c>
      <c r="L140" s="66"/>
      <c r="M140" s="141"/>
      <c r="N140" s="26">
        <v>24019.7</v>
      </c>
      <c r="O140" s="150">
        <v>43354</v>
      </c>
      <c r="P140" s="66"/>
      <c r="Q140" s="162"/>
      <c r="R140" s="26">
        <f>Обшая56[Итого реализация]-Обшая56[Наличные]-Обшая56[Терминал]-Обшая56[Безнал]</f>
        <v>0</v>
      </c>
      <c r="S140" s="67">
        <v>16885.54</v>
      </c>
      <c r="T140" s="68" t="s">
        <v>556</v>
      </c>
      <c r="U140" s="68" t="s">
        <v>179</v>
      </c>
      <c r="V140" s="68"/>
      <c r="W140" s="27">
        <v>43356</v>
      </c>
      <c r="X140" s="27" t="s">
        <v>103</v>
      </c>
      <c r="Y140" s="30" t="s">
        <v>131</v>
      </c>
      <c r="Z140" s="23">
        <f>Обшая56[Стоимость доставки]</f>
        <v>1400</v>
      </c>
      <c r="AA140" s="23"/>
      <c r="AB140" s="21">
        <f>Обшая56[Итого реализация]</f>
        <v>24019.7</v>
      </c>
      <c r="AC140" s="21">
        <f t="shared" si="4"/>
        <v>16885.54</v>
      </c>
      <c r="AD140" s="21">
        <f>Обшая56[[#This Row],[Итого реализ-я]]-Обшая56[[#This Row],[Стоимость доставки2]]-Обшая56[[#This Row],[Переменные расходы]]-Обшая56[[#This Row],[Закуп]]</f>
        <v>5734.16</v>
      </c>
      <c r="AE140" s="21">
        <f>Обшая56[[#This Row],[Итого маржа]]/(Обшая56[[#This Row],[Сумма реал-и ТМЗ ( за вычетом доставки )]]/100)</f>
        <v>25.350292002104361</v>
      </c>
      <c r="AF140" s="36">
        <f t="shared" si="5"/>
        <v>860.12399999999991</v>
      </c>
      <c r="AG140" s="22">
        <v>130</v>
      </c>
      <c r="AH140" s="28">
        <f>Обшая56[[#This Row],[З/п (%)]]+Обшая56[[#This Row],[Бонус]]</f>
        <v>990.12399999999991</v>
      </c>
      <c r="AI140" s="35">
        <f>Обшая56[[#This Row],[Итого маржа]]-Обшая56[[#This Row],[З/п (%)]]</f>
        <v>4874.0360000000001</v>
      </c>
      <c r="AJ140" s="38"/>
    </row>
    <row r="141" spans="1:36" x14ac:dyDescent="0.25">
      <c r="A141" s="62" t="s">
        <v>125</v>
      </c>
      <c r="B141" s="29">
        <v>43354</v>
      </c>
      <c r="C141" s="63">
        <v>2076</v>
      </c>
      <c r="D141" s="64" t="s">
        <v>139</v>
      </c>
      <c r="E141" s="65" t="s">
        <v>155</v>
      </c>
      <c r="F141" s="25">
        <v>15</v>
      </c>
      <c r="G141" s="160" t="s">
        <v>558</v>
      </c>
      <c r="H141" s="24" t="s">
        <v>557</v>
      </c>
      <c r="I141" s="41">
        <v>4681</v>
      </c>
      <c r="J141" s="41"/>
      <c r="K141" s="34">
        <f>Обшая56[[#This Row],[Итого реализация]]-Обшая56[[#This Row],[Стоимость доставки]]</f>
        <v>4681</v>
      </c>
      <c r="L141" s="66">
        <v>4500</v>
      </c>
      <c r="M141" s="141">
        <v>43354</v>
      </c>
      <c r="N141" s="26"/>
      <c r="O141" s="150"/>
      <c r="P141" s="66"/>
      <c r="Q141" s="162"/>
      <c r="R141" s="26">
        <f>Обшая56[Итого реализация]-Обшая56[Наличные]-Обшая56[Терминал]-Обшая56[Безнал]</f>
        <v>181</v>
      </c>
      <c r="S141" s="67">
        <v>3897.6</v>
      </c>
      <c r="T141" s="68" t="s">
        <v>565</v>
      </c>
      <c r="U141" s="68" t="s">
        <v>173</v>
      </c>
      <c r="V141" s="68"/>
      <c r="W141" s="27">
        <v>43368</v>
      </c>
      <c r="X141" s="27" t="s">
        <v>103</v>
      </c>
      <c r="Y141" s="30" t="s">
        <v>221</v>
      </c>
      <c r="Z141" s="23">
        <f>Обшая56[Стоимость доставки]</f>
        <v>0</v>
      </c>
      <c r="AA141" s="23"/>
      <c r="AB141" s="21">
        <f>Обшая56[Итого реализация]</f>
        <v>4681</v>
      </c>
      <c r="AC141" s="21">
        <f t="shared" si="4"/>
        <v>3897.6</v>
      </c>
      <c r="AD141" s="21">
        <f>Обшая56[[#This Row],[Итого реализ-я]]-Обшая56[[#This Row],[Стоимость доставки2]]-Обшая56[[#This Row],[Переменные расходы]]-Обшая56[[#This Row],[Закуп]]</f>
        <v>783.40000000000009</v>
      </c>
      <c r="AE141" s="21">
        <f>Обшая56[[#This Row],[Итого маржа]]/(Обшая56[[#This Row],[Сумма реал-и ТМЗ ( за вычетом доставки )]]/100)</f>
        <v>16.735740226447341</v>
      </c>
      <c r="AF141" s="36">
        <f t="shared" si="5"/>
        <v>117.51000000000002</v>
      </c>
      <c r="AG141" s="22">
        <v>131</v>
      </c>
      <c r="AH141" s="28">
        <f>Обшая56[[#This Row],[З/п (%)]]+Обшая56[[#This Row],[Бонус]]</f>
        <v>248.51000000000002</v>
      </c>
      <c r="AI141" s="35">
        <f>Обшая56[[#This Row],[Итого маржа]]-Обшая56[[#This Row],[З/п (%)]]</f>
        <v>665.8900000000001</v>
      </c>
      <c r="AJ141" s="38"/>
    </row>
    <row r="142" spans="1:36" x14ac:dyDescent="0.25">
      <c r="A142" s="62" t="s">
        <v>125</v>
      </c>
      <c r="B142" s="29">
        <v>43354</v>
      </c>
      <c r="C142" s="63">
        <v>2077</v>
      </c>
      <c r="D142" s="64" t="s">
        <v>137</v>
      </c>
      <c r="E142" s="65" t="s">
        <v>157</v>
      </c>
      <c r="F142" s="25">
        <v>15</v>
      </c>
      <c r="G142" s="160" t="s">
        <v>560</v>
      </c>
      <c r="H142" s="24" t="s">
        <v>559</v>
      </c>
      <c r="I142" s="41">
        <v>4078.8</v>
      </c>
      <c r="J142" s="41"/>
      <c r="K142" s="34">
        <f>Обшая56[[#This Row],[Итого реализация]]-Обшая56[[#This Row],[Стоимость доставки]]</f>
        <v>4078.8</v>
      </c>
      <c r="L142" s="66">
        <v>4078.8</v>
      </c>
      <c r="M142" s="141">
        <v>43354</v>
      </c>
      <c r="N142" s="26"/>
      <c r="O142" s="150"/>
      <c r="P142" s="66"/>
      <c r="Q142" s="162"/>
      <c r="R142" s="26">
        <f>Обшая56[Итого реализация]-Обшая56[Наличные]-Обшая56[Терминал]-Обшая56[Безнал]</f>
        <v>0</v>
      </c>
      <c r="S142" s="67">
        <v>3168</v>
      </c>
      <c r="T142" s="68" t="s">
        <v>566</v>
      </c>
      <c r="U142" s="68" t="s">
        <v>211</v>
      </c>
      <c r="V142" s="68"/>
      <c r="W142" s="27">
        <v>43355</v>
      </c>
      <c r="X142" s="27" t="s">
        <v>103</v>
      </c>
      <c r="Y142" s="30" t="s">
        <v>221</v>
      </c>
      <c r="Z142" s="23">
        <f>Обшая56[Стоимость доставки]</f>
        <v>0</v>
      </c>
      <c r="AA142" s="23"/>
      <c r="AB142" s="21">
        <f>Обшая56[Итого реализация]</f>
        <v>4078.8</v>
      </c>
      <c r="AC142" s="21">
        <f t="shared" si="4"/>
        <v>3168</v>
      </c>
      <c r="AD142" s="21">
        <f>Обшая56[[#This Row],[Итого реализ-я]]-Обшая56[[#This Row],[Стоимость доставки2]]-Обшая56[[#This Row],[Переменные расходы]]-Обшая56[[#This Row],[Закуп]]</f>
        <v>910.80000000000018</v>
      </c>
      <c r="AE142" s="21">
        <f>Обшая56[[#This Row],[Итого маржа]]/(Обшая56[[#This Row],[Сумма реал-и ТМЗ ( за вычетом доставки )]]/100)</f>
        <v>22.330097087378643</v>
      </c>
      <c r="AF142" s="36">
        <f t="shared" si="5"/>
        <v>136.62000000000003</v>
      </c>
      <c r="AG142" s="22">
        <v>132</v>
      </c>
      <c r="AH142" s="28">
        <f>Обшая56[[#This Row],[З/п (%)]]+Обшая56[[#This Row],[Бонус]]</f>
        <v>268.62</v>
      </c>
      <c r="AI142" s="35">
        <f>Обшая56[[#This Row],[Итого маржа]]-Обшая56[[#This Row],[З/п (%)]]</f>
        <v>774.18000000000018</v>
      </c>
      <c r="AJ142" s="38"/>
    </row>
    <row r="143" spans="1:36" ht="30" x14ac:dyDescent="0.25">
      <c r="A143" s="62" t="s">
        <v>125</v>
      </c>
      <c r="B143" s="29">
        <v>43354</v>
      </c>
      <c r="C143" s="63">
        <v>2078</v>
      </c>
      <c r="D143" s="64" t="s">
        <v>137</v>
      </c>
      <c r="E143" s="65" t="s">
        <v>145</v>
      </c>
      <c r="F143" s="25">
        <v>15</v>
      </c>
      <c r="G143" s="160" t="s">
        <v>562</v>
      </c>
      <c r="H143" s="24" t="s">
        <v>561</v>
      </c>
      <c r="I143" s="41">
        <v>24381</v>
      </c>
      <c r="J143" s="41"/>
      <c r="K143" s="34">
        <f>Обшая56[[#This Row],[Итого реализация]]-Обшая56[[#This Row],[Стоимость доставки]]</f>
        <v>24381</v>
      </c>
      <c r="L143" s="66"/>
      <c r="M143" s="141"/>
      <c r="N143" s="26">
        <v>24381</v>
      </c>
      <c r="O143" s="150" t="s">
        <v>808</v>
      </c>
      <c r="P143" s="66"/>
      <c r="Q143" s="162"/>
      <c r="R143" s="26">
        <f>Обшая56[Итого реализация]-Обшая56[Наличные]-Обшая56[Терминал]-Обшая56[Безнал]</f>
        <v>0</v>
      </c>
      <c r="S143" s="67">
        <v>20510</v>
      </c>
      <c r="T143" s="68" t="s">
        <v>567</v>
      </c>
      <c r="U143" s="68" t="s">
        <v>215</v>
      </c>
      <c r="V143" s="68"/>
      <c r="W143" s="27">
        <v>43358</v>
      </c>
      <c r="X143" s="27" t="s">
        <v>103</v>
      </c>
      <c r="Y143" s="30" t="s">
        <v>221</v>
      </c>
      <c r="Z143" s="23">
        <f>Обшая56[Стоимость доставки]</f>
        <v>0</v>
      </c>
      <c r="AA143" s="23"/>
      <c r="AB143" s="21">
        <f>Обшая56[Итого реализация]</f>
        <v>24381</v>
      </c>
      <c r="AC143" s="21">
        <f t="shared" si="4"/>
        <v>20510</v>
      </c>
      <c r="AD143" s="21">
        <f>Обшая56[[#This Row],[Итого реализ-я]]-Обшая56[[#This Row],[Стоимость доставки2]]-Обшая56[[#This Row],[Переменные расходы]]-Обшая56[[#This Row],[Закуп]]</f>
        <v>3871</v>
      </c>
      <c r="AE143" s="21">
        <f>Обшая56[[#This Row],[Итого маржа]]/(Обшая56[[#This Row],[Сумма реал-и ТМЗ ( за вычетом доставки )]]/100)</f>
        <v>15.877117427505024</v>
      </c>
      <c r="AF143" s="36">
        <f t="shared" si="5"/>
        <v>580.65</v>
      </c>
      <c r="AG143" s="22">
        <v>133</v>
      </c>
      <c r="AH143" s="28">
        <f>Обшая56[[#This Row],[З/п (%)]]+Обшая56[[#This Row],[Бонус]]</f>
        <v>713.65</v>
      </c>
      <c r="AI143" s="35">
        <f>Обшая56[[#This Row],[Итого маржа]]-Обшая56[[#This Row],[З/п (%)]]</f>
        <v>3290.35</v>
      </c>
      <c r="AJ143" s="38"/>
    </row>
    <row r="144" spans="1:36" ht="30" x14ac:dyDescent="0.25">
      <c r="A144" s="62" t="s">
        <v>125</v>
      </c>
      <c r="B144" s="29">
        <v>43354</v>
      </c>
      <c r="C144" s="63">
        <v>2079</v>
      </c>
      <c r="D144" s="64" t="s">
        <v>140</v>
      </c>
      <c r="E144" s="65" t="s">
        <v>154</v>
      </c>
      <c r="F144" s="25">
        <v>15</v>
      </c>
      <c r="G144" s="160" t="s">
        <v>569</v>
      </c>
      <c r="H144" s="24" t="s">
        <v>568</v>
      </c>
      <c r="I144" s="41">
        <v>6022.58</v>
      </c>
      <c r="J144" s="41"/>
      <c r="K144" s="34">
        <f>Обшая56[[#This Row],[Итого реализация]]-Обшая56[[#This Row],[Стоимость доставки]]</f>
        <v>6022.58</v>
      </c>
      <c r="L144" s="66">
        <v>6022.58</v>
      </c>
      <c r="M144" s="141">
        <v>43354</v>
      </c>
      <c r="N144" s="26"/>
      <c r="O144" s="150"/>
      <c r="P144" s="66"/>
      <c r="Q144" s="162"/>
      <c r="R144" s="26">
        <f>Обшая56[Итого реализация]-Обшая56[Наличные]-Обшая56[Терминал]-Обшая56[Безнал]</f>
        <v>0</v>
      </c>
      <c r="S144" s="67">
        <v>4397.7</v>
      </c>
      <c r="T144" s="68" t="s">
        <v>570</v>
      </c>
      <c r="U144" s="68" t="s">
        <v>187</v>
      </c>
      <c r="V144" s="68"/>
      <c r="W144" s="27">
        <v>43356</v>
      </c>
      <c r="X144" s="27" t="s">
        <v>103</v>
      </c>
      <c r="Y144" s="30" t="s">
        <v>221</v>
      </c>
      <c r="Z144" s="23">
        <f>Обшая56[Стоимость доставки]</f>
        <v>0</v>
      </c>
      <c r="AA144" s="23"/>
      <c r="AB144" s="21">
        <f>Обшая56[Итого реализация]</f>
        <v>6022.58</v>
      </c>
      <c r="AC144" s="21">
        <f t="shared" si="4"/>
        <v>4397.7</v>
      </c>
      <c r="AD144" s="21">
        <f>Обшая56[[#This Row],[Итого реализ-я]]-Обшая56[[#This Row],[Стоимость доставки2]]-Обшая56[[#This Row],[Переменные расходы]]-Обшая56[[#This Row],[Закуп]]</f>
        <v>1624.88</v>
      </c>
      <c r="AE144" s="21">
        <f>Обшая56[[#This Row],[Итого маржа]]/(Обшая56[[#This Row],[Сумма реал-и ТМЗ ( за вычетом доставки )]]/100)</f>
        <v>26.979799355093665</v>
      </c>
      <c r="AF144" s="36">
        <f t="shared" si="5"/>
        <v>243.732</v>
      </c>
      <c r="AG144" s="22">
        <v>134</v>
      </c>
      <c r="AH144" s="28">
        <f>Обшая56[[#This Row],[З/п (%)]]+Обшая56[[#This Row],[Бонус]]</f>
        <v>377.73199999999997</v>
      </c>
      <c r="AI144" s="35">
        <f>Обшая56[[#This Row],[Итого маржа]]-Обшая56[[#This Row],[З/п (%)]]</f>
        <v>1381.1480000000001</v>
      </c>
      <c r="AJ144" s="38"/>
    </row>
    <row r="145" spans="1:36" ht="45" x14ac:dyDescent="0.25">
      <c r="A145" s="62" t="s">
        <v>125</v>
      </c>
      <c r="B145" s="29">
        <v>43354</v>
      </c>
      <c r="C145" s="63">
        <v>2080</v>
      </c>
      <c r="D145" s="64" t="s">
        <v>135</v>
      </c>
      <c r="E145" s="65" t="s">
        <v>151</v>
      </c>
      <c r="F145" s="25">
        <v>15</v>
      </c>
      <c r="G145" s="160" t="s">
        <v>572</v>
      </c>
      <c r="H145" s="24" t="s">
        <v>571</v>
      </c>
      <c r="I145" s="41">
        <v>99068.9</v>
      </c>
      <c r="J145" s="41">
        <v>2960</v>
      </c>
      <c r="K145" s="34">
        <f>Обшая56[[#This Row],[Итого реализация]]-Обшая56[[#This Row],[Стоимость доставки]]</f>
        <v>96108.9</v>
      </c>
      <c r="L145" s="66"/>
      <c r="M145" s="141"/>
      <c r="N145" s="26">
        <v>99068.9</v>
      </c>
      <c r="O145" s="150">
        <v>43354</v>
      </c>
      <c r="P145" s="66"/>
      <c r="Q145" s="162"/>
      <c r="R145" s="26">
        <f>Обшая56[Итого реализация]-Обшая56[Наличные]-Обшая56[Терминал]-Обшая56[Безнал]</f>
        <v>0</v>
      </c>
      <c r="S145" s="67">
        <v>74021.279999999999</v>
      </c>
      <c r="T145" s="68" t="s">
        <v>573</v>
      </c>
      <c r="U145" s="68" t="s">
        <v>171</v>
      </c>
      <c r="V145" s="68"/>
      <c r="W145" s="27">
        <v>43357</v>
      </c>
      <c r="X145" s="27" t="s">
        <v>103</v>
      </c>
      <c r="Y145" s="30" t="s">
        <v>233</v>
      </c>
      <c r="Z145" s="23">
        <f>Обшая56[Стоимость доставки]</f>
        <v>2960</v>
      </c>
      <c r="AA145" s="23"/>
      <c r="AB145" s="21">
        <f>Обшая56[Итого реализация]</f>
        <v>99068.9</v>
      </c>
      <c r="AC145" s="21">
        <f t="shared" si="4"/>
        <v>74021.279999999999</v>
      </c>
      <c r="AD145" s="21">
        <f>Обшая56[[#This Row],[Итого реализ-я]]-Обшая56[[#This Row],[Стоимость доставки2]]-Обшая56[[#This Row],[Переменные расходы]]-Обшая56[[#This Row],[Закуп]]</f>
        <v>22087.619999999995</v>
      </c>
      <c r="AE145" s="21">
        <f>Обшая56[[#This Row],[Итого маржа]]/(Обшая56[[#This Row],[Сумма реал-и ТМЗ ( за вычетом доставки )]]/100)</f>
        <v>22.981867444118077</v>
      </c>
      <c r="AF145" s="36">
        <f t="shared" si="5"/>
        <v>3313.1429999999991</v>
      </c>
      <c r="AG145" s="22">
        <v>135</v>
      </c>
      <c r="AH145" s="28">
        <f>Обшая56[[#This Row],[З/п (%)]]+Обшая56[[#This Row],[Бонус]]</f>
        <v>3448.1429999999991</v>
      </c>
      <c r="AI145" s="35">
        <f>Обшая56[[#This Row],[Итого маржа]]-Обшая56[[#This Row],[З/п (%)]]</f>
        <v>18774.476999999995</v>
      </c>
      <c r="AJ145" s="38"/>
    </row>
    <row r="146" spans="1:36" ht="30" x14ac:dyDescent="0.25">
      <c r="A146" s="62" t="s">
        <v>125</v>
      </c>
      <c r="B146" s="29">
        <v>43354</v>
      </c>
      <c r="C146" s="63">
        <v>2081</v>
      </c>
      <c r="D146" s="64" t="s">
        <v>136</v>
      </c>
      <c r="E146" s="65" t="s">
        <v>153</v>
      </c>
      <c r="F146" s="25">
        <v>15</v>
      </c>
      <c r="G146" s="160" t="s">
        <v>575</v>
      </c>
      <c r="H146" s="24" t="s">
        <v>574</v>
      </c>
      <c r="I146" s="41">
        <v>14904</v>
      </c>
      <c r="J146" s="41">
        <v>1000</v>
      </c>
      <c r="K146" s="34">
        <f>Обшая56[[#This Row],[Итого реализация]]-Обшая56[[#This Row],[Стоимость доставки]]</f>
        <v>13904</v>
      </c>
      <c r="L146" s="66"/>
      <c r="M146" s="141"/>
      <c r="N146" s="26"/>
      <c r="O146" s="150"/>
      <c r="P146" s="66">
        <v>14904</v>
      </c>
      <c r="Q146" s="162" t="s">
        <v>576</v>
      </c>
      <c r="R146" s="26">
        <f>Обшая56[Итого реализация]-Обшая56[Наличные]-Обшая56[Терминал]-Обшая56[Безнал]</f>
        <v>0</v>
      </c>
      <c r="S146" s="67">
        <v>6755</v>
      </c>
      <c r="T146" s="68" t="s">
        <v>577</v>
      </c>
      <c r="U146" s="68" t="s">
        <v>205</v>
      </c>
      <c r="V146" s="68"/>
      <c r="W146" s="27">
        <v>43357</v>
      </c>
      <c r="X146" s="27" t="s">
        <v>103</v>
      </c>
      <c r="Y146" s="30" t="s">
        <v>131</v>
      </c>
      <c r="Z146" s="23">
        <f>Обшая56[Стоимость доставки]</f>
        <v>1000</v>
      </c>
      <c r="AA146" s="23"/>
      <c r="AB146" s="21">
        <f>Обшая56[Итого реализация]</f>
        <v>14904</v>
      </c>
      <c r="AC146" s="21">
        <f t="shared" si="4"/>
        <v>6755</v>
      </c>
      <c r="AD146" s="21">
        <f>Обшая56[[#This Row],[Итого реализ-я]]-Обшая56[[#This Row],[Стоимость доставки2]]-Обшая56[[#This Row],[Переменные расходы]]-Обшая56[[#This Row],[Закуп]]</f>
        <v>7149</v>
      </c>
      <c r="AE146" s="21">
        <f>Обшая56[[#This Row],[Итого маржа]]/(Обшая56[[#This Row],[Сумма реал-и ТМЗ ( за вычетом доставки )]]/100)</f>
        <v>51.416858457997698</v>
      </c>
      <c r="AF146" s="36">
        <f t="shared" si="5"/>
        <v>1072.3499999999999</v>
      </c>
      <c r="AG146" s="22">
        <v>136</v>
      </c>
      <c r="AH146" s="28">
        <f>Обшая56[[#This Row],[З/п (%)]]+Обшая56[[#This Row],[Бонус]]</f>
        <v>1208.3499999999999</v>
      </c>
      <c r="AI146" s="35">
        <f>Обшая56[[#This Row],[Итого маржа]]-Обшая56[[#This Row],[З/п (%)]]</f>
        <v>6076.65</v>
      </c>
      <c r="AJ146" s="38"/>
    </row>
    <row r="147" spans="1:36" x14ac:dyDescent="0.25">
      <c r="A147" s="62" t="s">
        <v>125</v>
      </c>
      <c r="B147" s="29">
        <v>43354</v>
      </c>
      <c r="C147" s="63">
        <v>2082</v>
      </c>
      <c r="D147" s="64" t="s">
        <v>134</v>
      </c>
      <c r="E147" s="65" t="s">
        <v>127</v>
      </c>
      <c r="F147" s="25">
        <v>15</v>
      </c>
      <c r="G147" s="160" t="s">
        <v>560</v>
      </c>
      <c r="H147" s="24" t="s">
        <v>578</v>
      </c>
      <c r="I147" s="41">
        <v>200</v>
      </c>
      <c r="J147" s="41"/>
      <c r="K147" s="34">
        <f>Обшая56[[#This Row],[Итого реализация]]-Обшая56[[#This Row],[Стоимость доставки]]</f>
        <v>200</v>
      </c>
      <c r="L147" s="66"/>
      <c r="M147" s="141"/>
      <c r="N147" s="26">
        <v>200</v>
      </c>
      <c r="O147" s="150">
        <v>43354</v>
      </c>
      <c r="P147" s="66"/>
      <c r="Q147" s="162"/>
      <c r="R147" s="26">
        <f>Обшая56[Итого реализация]-Обшая56[Наличные]-Обшая56[Терминал]-Обшая56[Безнал]</f>
        <v>0</v>
      </c>
      <c r="S147" s="67">
        <v>38</v>
      </c>
      <c r="T147" s="68"/>
      <c r="U147" s="68" t="s">
        <v>190</v>
      </c>
      <c r="V147" s="68"/>
      <c r="W147" s="27">
        <v>43354</v>
      </c>
      <c r="X147" s="27" t="s">
        <v>103</v>
      </c>
      <c r="Y147" s="30" t="s">
        <v>221</v>
      </c>
      <c r="Z147" s="23">
        <f>Обшая56[Стоимость доставки]</f>
        <v>0</v>
      </c>
      <c r="AA147" s="23"/>
      <c r="AB147" s="21">
        <f>Обшая56[Итого реализация]</f>
        <v>200</v>
      </c>
      <c r="AC147" s="21">
        <f t="shared" si="4"/>
        <v>38</v>
      </c>
      <c r="AD147" s="21">
        <f>Обшая56[[#This Row],[Итого реализ-я]]-Обшая56[[#This Row],[Стоимость доставки2]]-Обшая56[[#This Row],[Переменные расходы]]-Обшая56[[#This Row],[Закуп]]</f>
        <v>162</v>
      </c>
      <c r="AE147" s="21">
        <f>Обшая56[[#This Row],[Итого маржа]]/(Обшая56[[#This Row],[Сумма реал-и ТМЗ ( за вычетом доставки )]]/100)</f>
        <v>81</v>
      </c>
      <c r="AF147" s="36">
        <f t="shared" si="5"/>
        <v>24.3</v>
      </c>
      <c r="AG147" s="22">
        <v>137</v>
      </c>
      <c r="AH147" s="28">
        <f>Обшая56[[#This Row],[З/п (%)]]+Обшая56[[#This Row],[Бонус]]</f>
        <v>161.30000000000001</v>
      </c>
      <c r="AI147" s="35">
        <f>Обшая56[[#This Row],[Итого маржа]]-Обшая56[[#This Row],[З/п (%)]]</f>
        <v>137.69999999999999</v>
      </c>
      <c r="AJ147" s="38"/>
    </row>
    <row r="148" spans="1:36" ht="30" x14ac:dyDescent="0.25">
      <c r="A148" s="62" t="s">
        <v>125</v>
      </c>
      <c r="B148" s="29">
        <v>43354</v>
      </c>
      <c r="C148" s="63">
        <v>2083</v>
      </c>
      <c r="D148" s="64" t="s">
        <v>133</v>
      </c>
      <c r="E148" s="65" t="s">
        <v>152</v>
      </c>
      <c r="F148" s="25">
        <v>15</v>
      </c>
      <c r="G148" s="160" t="s">
        <v>580</v>
      </c>
      <c r="H148" s="24" t="s">
        <v>579</v>
      </c>
      <c r="I148" s="41">
        <v>204175</v>
      </c>
      <c r="J148" s="41">
        <v>1500</v>
      </c>
      <c r="K148" s="34">
        <f>Обшая56[[#This Row],[Итого реализация]]-Обшая56[[#This Row],[Стоимость доставки]]</f>
        <v>202675</v>
      </c>
      <c r="L148" s="66">
        <v>120000</v>
      </c>
      <c r="M148" s="141">
        <v>43354</v>
      </c>
      <c r="N148" s="26"/>
      <c r="O148" s="150"/>
      <c r="P148" s="66"/>
      <c r="Q148" s="162"/>
      <c r="R148" s="26">
        <f>Обшая56[Итого реализация]-Обшая56[Наличные]-Обшая56[Терминал]-Обшая56[Безнал]</f>
        <v>84175</v>
      </c>
      <c r="S148" s="67">
        <v>181517.65</v>
      </c>
      <c r="T148" s="68" t="s">
        <v>581</v>
      </c>
      <c r="U148" s="68" t="s">
        <v>202</v>
      </c>
      <c r="V148" s="68"/>
      <c r="W148" s="27">
        <v>43385</v>
      </c>
      <c r="X148" s="27" t="s">
        <v>523</v>
      </c>
      <c r="Y148" s="30" t="s">
        <v>131</v>
      </c>
      <c r="Z148" s="23">
        <f>Обшая56[Стоимость доставки]</f>
        <v>1500</v>
      </c>
      <c r="AA148" s="23"/>
      <c r="AB148" s="21">
        <f>Обшая56[Итого реализация]</f>
        <v>204175</v>
      </c>
      <c r="AC148" s="21">
        <f t="shared" si="4"/>
        <v>181517.65</v>
      </c>
      <c r="AD148" s="21">
        <f>Обшая56[[#This Row],[Итого реализ-я]]-Обшая56[[#This Row],[Стоимость доставки2]]-Обшая56[[#This Row],[Переменные расходы]]-Обшая56[[#This Row],[Закуп]]</f>
        <v>21157.350000000006</v>
      </c>
      <c r="AE148" s="21">
        <f>Обшая56[[#This Row],[Итого маржа]]/(Обшая56[[#This Row],[Сумма реал-и ТМЗ ( за вычетом доставки )]]/100)</f>
        <v>10.439052670531643</v>
      </c>
      <c r="AF148" s="36">
        <f t="shared" si="5"/>
        <v>3173.6025000000013</v>
      </c>
      <c r="AG148" s="22">
        <v>138</v>
      </c>
      <c r="AH148" s="28">
        <f>Обшая56[[#This Row],[З/п (%)]]+Обшая56[[#This Row],[Бонус]]</f>
        <v>3311.6025000000013</v>
      </c>
      <c r="AI148" s="35">
        <f>Обшая56[[#This Row],[Итого маржа]]-Обшая56[[#This Row],[З/п (%)]]</f>
        <v>17983.747500000005</v>
      </c>
      <c r="AJ148" s="38"/>
    </row>
    <row r="149" spans="1:36" s="182" customFormat="1" ht="45" x14ac:dyDescent="0.25">
      <c r="A149" s="163" t="s">
        <v>125</v>
      </c>
      <c r="B149" s="164">
        <v>43354</v>
      </c>
      <c r="C149" s="165">
        <v>2084</v>
      </c>
      <c r="D149" s="166" t="s">
        <v>137</v>
      </c>
      <c r="E149" s="167" t="s">
        <v>145</v>
      </c>
      <c r="F149" s="39">
        <v>15</v>
      </c>
      <c r="G149" s="184" t="s">
        <v>583</v>
      </c>
      <c r="H149" s="169" t="s">
        <v>582</v>
      </c>
      <c r="I149" s="170">
        <v>116833.28</v>
      </c>
      <c r="J149" s="170">
        <v>1000</v>
      </c>
      <c r="K149" s="171">
        <f>Обшая56[[#This Row],[Итого реализация]]-Обшая56[[#This Row],[Стоимость доставки]]</f>
        <v>115833.28</v>
      </c>
      <c r="L149" s="158">
        <v>60000</v>
      </c>
      <c r="M149" s="172">
        <v>43354</v>
      </c>
      <c r="N149" s="171"/>
      <c r="O149" s="173"/>
      <c r="P149" s="158"/>
      <c r="Q149" s="174"/>
      <c r="R149" s="171">
        <f>Обшая56[Итого реализация]-Обшая56[Наличные]-Обшая56[Терминал]-Обшая56[Безнал]</f>
        <v>56833.279999999999</v>
      </c>
      <c r="S149" s="158">
        <v>99220.86</v>
      </c>
      <c r="T149" s="175" t="s">
        <v>584</v>
      </c>
      <c r="U149" s="175" t="s">
        <v>202</v>
      </c>
      <c r="V149" s="175"/>
      <c r="W149" s="176">
        <v>43369</v>
      </c>
      <c r="X149" s="176" t="s">
        <v>103</v>
      </c>
      <c r="Y149" s="175" t="s">
        <v>131</v>
      </c>
      <c r="Z149" s="177">
        <f>Обшая56[Стоимость доставки]</f>
        <v>1000</v>
      </c>
      <c r="AA149" s="177">
        <v>5880</v>
      </c>
      <c r="AB149" s="178">
        <f>Обшая56[Итого реализация]</f>
        <v>116833.28</v>
      </c>
      <c r="AC149" s="178">
        <f t="shared" si="4"/>
        <v>99220.86</v>
      </c>
      <c r="AD149" s="178">
        <f>Обшая56[[#This Row],[Итого реализ-я]]-Обшая56[[#This Row],[Стоимость доставки2]]-Обшая56[[#This Row],[Переменные расходы]]-Обшая56[[#This Row],[Закуп]]</f>
        <v>10732.419999999998</v>
      </c>
      <c r="AE149" s="178">
        <f>Обшая56[[#This Row],[Итого маржа]]/(Обшая56[[#This Row],[Сумма реал-и ТМЗ ( за вычетом доставки )]]/100)</f>
        <v>9.2654028272358335</v>
      </c>
      <c r="AF149" s="171">
        <f t="shared" si="5"/>
        <v>1609.8629999999998</v>
      </c>
      <c r="AG149" s="171">
        <v>139</v>
      </c>
      <c r="AH149" s="179">
        <f>Обшая56[[#This Row],[З/п (%)]]+Обшая56[[#This Row],[Бонус]]</f>
        <v>1748.8629999999998</v>
      </c>
      <c r="AI149" s="180">
        <f>Обшая56[[#This Row],[Итого маржа]]-Обшая56[[#This Row],[З/п (%)]]</f>
        <v>9122.5569999999989</v>
      </c>
      <c r="AJ149" s="181"/>
    </row>
    <row r="150" spans="1:36" ht="30" x14ac:dyDescent="0.25">
      <c r="A150" s="62" t="s">
        <v>125</v>
      </c>
      <c r="B150" s="29">
        <v>43354</v>
      </c>
      <c r="C150" s="63">
        <v>2085</v>
      </c>
      <c r="D150" s="64" t="s">
        <v>137</v>
      </c>
      <c r="E150" s="65" t="s">
        <v>157</v>
      </c>
      <c r="F150" s="25">
        <v>15</v>
      </c>
      <c r="G150" s="160" t="s">
        <v>586</v>
      </c>
      <c r="H150" s="24" t="s">
        <v>585</v>
      </c>
      <c r="I150" s="41">
        <v>955</v>
      </c>
      <c r="J150" s="41"/>
      <c r="K150" s="34">
        <f>Обшая56[[#This Row],[Итого реализация]]-Обшая56[[#This Row],[Стоимость доставки]]</f>
        <v>955</v>
      </c>
      <c r="L150" s="66">
        <v>955</v>
      </c>
      <c r="M150" s="141">
        <v>43354</v>
      </c>
      <c r="N150" s="26"/>
      <c r="O150" s="150"/>
      <c r="P150" s="66"/>
      <c r="Q150" s="162"/>
      <c r="R150" s="26">
        <f>Обшая56[Итого реализация]-Обшая56[Наличные]-Обшая56[Терминал]-Обшая56[Безнал]</f>
        <v>0</v>
      </c>
      <c r="S150" s="67">
        <v>315</v>
      </c>
      <c r="T150" s="68" t="s">
        <v>587</v>
      </c>
      <c r="U150" s="68" t="s">
        <v>161</v>
      </c>
      <c r="V150" s="68"/>
      <c r="W150" s="27">
        <v>43357</v>
      </c>
      <c r="X150" s="27" t="s">
        <v>103</v>
      </c>
      <c r="Y150" s="30" t="s">
        <v>221</v>
      </c>
      <c r="Z150" s="23">
        <f>Обшая56[Стоимость доставки]</f>
        <v>0</v>
      </c>
      <c r="AA150" s="23"/>
      <c r="AB150" s="21">
        <f>Обшая56[Итого реализация]</f>
        <v>955</v>
      </c>
      <c r="AC150" s="21">
        <f t="shared" si="4"/>
        <v>315</v>
      </c>
      <c r="AD150" s="21">
        <f>Обшая56[[#This Row],[Итого реализ-я]]-Обшая56[[#This Row],[Стоимость доставки2]]-Обшая56[[#This Row],[Переменные расходы]]-Обшая56[[#This Row],[Закуп]]</f>
        <v>640</v>
      </c>
      <c r="AE150" s="21">
        <f>Обшая56[[#This Row],[Итого маржа]]/(Обшая56[[#This Row],[Сумма реал-и ТМЗ ( за вычетом доставки )]]/100)</f>
        <v>67.015706806282722</v>
      </c>
      <c r="AF150" s="36">
        <f t="shared" si="5"/>
        <v>96</v>
      </c>
      <c r="AG150" s="22">
        <v>140</v>
      </c>
      <c r="AH150" s="28">
        <f>Обшая56[[#This Row],[З/п (%)]]+Обшая56[[#This Row],[Бонус]]</f>
        <v>236</v>
      </c>
      <c r="AI150" s="35">
        <f>Обшая56[[#This Row],[Итого маржа]]-Обшая56[[#This Row],[З/п (%)]]</f>
        <v>544</v>
      </c>
      <c r="AJ150" s="38"/>
    </row>
    <row r="151" spans="1:36" x14ac:dyDescent="0.25">
      <c r="A151" s="62" t="s">
        <v>125</v>
      </c>
      <c r="B151" s="29">
        <v>43354</v>
      </c>
      <c r="C151" s="63">
        <v>2086</v>
      </c>
      <c r="D151" s="64" t="s">
        <v>136</v>
      </c>
      <c r="E151" s="65" t="s">
        <v>153</v>
      </c>
      <c r="F151" s="25">
        <v>15</v>
      </c>
      <c r="G151" s="160" t="s">
        <v>588</v>
      </c>
      <c r="H151" s="24" t="s">
        <v>229</v>
      </c>
      <c r="I151" s="41">
        <v>2550</v>
      </c>
      <c r="J151" s="41"/>
      <c r="K151" s="34">
        <f>Обшая56[[#This Row],[Итого реализация]]-Обшая56[[#This Row],[Стоимость доставки]]</f>
        <v>2550</v>
      </c>
      <c r="L151" s="66"/>
      <c r="M151" s="141"/>
      <c r="N151" s="26">
        <v>2550</v>
      </c>
      <c r="O151" s="150">
        <v>43354</v>
      </c>
      <c r="P151" s="66"/>
      <c r="Q151" s="162"/>
      <c r="R151" s="26">
        <f>Обшая56[Итого реализация]-Обшая56[Наличные]-Обшая56[Терминал]-Обшая56[Безнал]</f>
        <v>0</v>
      </c>
      <c r="S151" s="67">
        <v>2100</v>
      </c>
      <c r="T151" s="68"/>
      <c r="U151" s="68"/>
      <c r="V151" s="68"/>
      <c r="W151" s="27">
        <v>43354</v>
      </c>
      <c r="X151" s="27" t="s">
        <v>103</v>
      </c>
      <c r="Y151" s="30" t="s">
        <v>221</v>
      </c>
      <c r="Z151" s="23">
        <f>Обшая56[Стоимость доставки]</f>
        <v>0</v>
      </c>
      <c r="AA151" s="23"/>
      <c r="AB151" s="21">
        <f>Обшая56[Итого реализация]</f>
        <v>2550</v>
      </c>
      <c r="AC151" s="21">
        <f t="shared" si="4"/>
        <v>2100</v>
      </c>
      <c r="AD151" s="21">
        <f>Обшая56[[#This Row],[Итого реализ-я]]-Обшая56[[#This Row],[Стоимость доставки2]]-Обшая56[[#This Row],[Переменные расходы]]-Обшая56[[#This Row],[Закуп]]</f>
        <v>450</v>
      </c>
      <c r="AE151" s="21">
        <f>Обшая56[[#This Row],[Итого маржа]]/(Обшая56[[#This Row],[Сумма реал-и ТМЗ ( за вычетом доставки )]]/100)</f>
        <v>17.647058823529413</v>
      </c>
      <c r="AF151" s="36">
        <f t="shared" si="5"/>
        <v>67.5</v>
      </c>
      <c r="AG151" s="22">
        <v>141</v>
      </c>
      <c r="AH151" s="28">
        <f>Обшая56[[#This Row],[З/п (%)]]+Обшая56[[#This Row],[Бонус]]</f>
        <v>208.5</v>
      </c>
      <c r="AI151" s="35">
        <f>Обшая56[[#This Row],[Итого маржа]]-Обшая56[[#This Row],[З/п (%)]]</f>
        <v>382.5</v>
      </c>
      <c r="AJ151" s="38"/>
    </row>
    <row r="152" spans="1:36" s="182" customFormat="1" ht="30" x14ac:dyDescent="0.25">
      <c r="A152" s="163" t="s">
        <v>125</v>
      </c>
      <c r="B152" s="164">
        <v>43355</v>
      </c>
      <c r="C152" s="165">
        <v>2087</v>
      </c>
      <c r="D152" s="166" t="s">
        <v>135</v>
      </c>
      <c r="E152" s="167" t="s">
        <v>362</v>
      </c>
      <c r="F152" s="39">
        <v>15</v>
      </c>
      <c r="G152" s="184" t="s">
        <v>590</v>
      </c>
      <c r="H152" s="169" t="s">
        <v>589</v>
      </c>
      <c r="I152" s="170">
        <v>276252.90999999997</v>
      </c>
      <c r="J152" s="170">
        <v>4990</v>
      </c>
      <c r="K152" s="171">
        <f>Обшая56[[#This Row],[Итого реализация]]-Обшая56[[#This Row],[Стоимость доставки]]</f>
        <v>271262.90999999997</v>
      </c>
      <c r="L152" s="158"/>
      <c r="M152" s="172"/>
      <c r="N152" s="171">
        <v>276252.90999999997</v>
      </c>
      <c r="O152" s="173">
        <v>41164</v>
      </c>
      <c r="P152" s="158"/>
      <c r="Q152" s="174"/>
      <c r="R152" s="171">
        <f>Обшая56[Итого реализация]-Обшая56[Наличные]-Обшая56[Терминал]-Обшая56[Безнал]</f>
        <v>0</v>
      </c>
      <c r="S152" s="158"/>
      <c r="T152" s="175"/>
      <c r="U152" s="175"/>
      <c r="V152" s="175"/>
      <c r="W152" s="176"/>
      <c r="X152" s="176"/>
      <c r="Y152" s="175" t="s">
        <v>233</v>
      </c>
      <c r="Z152" s="177">
        <f>Обшая56[Стоимость доставки]</f>
        <v>4990</v>
      </c>
      <c r="AA152" s="177"/>
      <c r="AB152" s="178">
        <f>Обшая56[Итого реализация]</f>
        <v>276252.90999999997</v>
      </c>
      <c r="AC152" s="178">
        <f t="shared" si="4"/>
        <v>0</v>
      </c>
      <c r="AD152" s="178">
        <f>Обшая56[[#This Row],[Итого реализ-я]]-Обшая56[[#This Row],[Стоимость доставки2]]-Обшая56[[#This Row],[Переменные расходы]]-Обшая56[[#This Row],[Закуп]]</f>
        <v>271262.90999999997</v>
      </c>
      <c r="AE152" s="178">
        <f>Обшая56[[#This Row],[Итого маржа]]/(Обшая56[[#This Row],[Сумма реал-и ТМЗ ( за вычетом доставки )]]/100)</f>
        <v>100</v>
      </c>
      <c r="AF152" s="171">
        <f t="shared" si="5"/>
        <v>40689.436499999996</v>
      </c>
      <c r="AG152" s="171">
        <v>142</v>
      </c>
      <c r="AH152" s="179">
        <f>Обшая56[[#This Row],[З/п (%)]]+Обшая56[[#This Row],[Бонус]]</f>
        <v>40831.436499999996</v>
      </c>
      <c r="AI152" s="180">
        <f>Обшая56[[#This Row],[Итого маржа]]-Обшая56[[#This Row],[З/п (%)]]</f>
        <v>230573.47349999996</v>
      </c>
      <c r="AJ152" s="181"/>
    </row>
    <row r="153" spans="1:36" ht="30" x14ac:dyDescent="0.25">
      <c r="A153" s="62" t="s">
        <v>125</v>
      </c>
      <c r="B153" s="29">
        <v>43355</v>
      </c>
      <c r="C153" s="63">
        <v>2088</v>
      </c>
      <c r="D153" s="64" t="s">
        <v>126</v>
      </c>
      <c r="E153" s="65" t="s">
        <v>148</v>
      </c>
      <c r="F153" s="25">
        <v>15</v>
      </c>
      <c r="G153" s="160" t="s">
        <v>591</v>
      </c>
      <c r="H153" s="24" t="s">
        <v>592</v>
      </c>
      <c r="I153" s="41">
        <v>42440.92</v>
      </c>
      <c r="J153" s="41">
        <v>1720</v>
      </c>
      <c r="K153" s="34">
        <f>Обшая56[[#This Row],[Итого реализация]]-Обшая56[[#This Row],[Стоимость доставки]]</f>
        <v>40720.92</v>
      </c>
      <c r="L153" s="66"/>
      <c r="M153" s="141"/>
      <c r="N153" s="26">
        <v>42440.92</v>
      </c>
      <c r="O153" s="150">
        <v>43355</v>
      </c>
      <c r="P153" s="66"/>
      <c r="Q153" s="162"/>
      <c r="R153" s="26">
        <f>Обшая56[Итого реализация]-Обшая56[Наличные]-Обшая56[Терминал]-Обшая56[Безнал]</f>
        <v>0</v>
      </c>
      <c r="S153" s="67">
        <v>28252.799999999999</v>
      </c>
      <c r="T153" s="68" t="s">
        <v>593</v>
      </c>
      <c r="U153" s="68" t="s">
        <v>217</v>
      </c>
      <c r="V153" s="68"/>
      <c r="W153" s="27">
        <v>43361</v>
      </c>
      <c r="X153" s="27" t="s">
        <v>103</v>
      </c>
      <c r="Y153" s="30" t="s">
        <v>233</v>
      </c>
      <c r="Z153" s="23">
        <f>Обшая56[Стоимость доставки]</f>
        <v>1720</v>
      </c>
      <c r="AA153" s="23"/>
      <c r="AB153" s="21">
        <f>Обшая56[Итого реализация]</f>
        <v>42440.92</v>
      </c>
      <c r="AC153" s="21">
        <f t="shared" si="4"/>
        <v>28252.799999999999</v>
      </c>
      <c r="AD153" s="21">
        <f>Обшая56[[#This Row],[Итого реализ-я]]-Обшая56[[#This Row],[Стоимость доставки2]]-Обшая56[[#This Row],[Переменные расходы]]-Обшая56[[#This Row],[Закуп]]</f>
        <v>12468.119999999999</v>
      </c>
      <c r="AE153" s="21">
        <f>Обшая56[[#This Row],[Итого маржа]]/(Обшая56[[#This Row],[Сумма реал-и ТМЗ ( за вычетом доставки )]]/100)</f>
        <v>30.618463433537354</v>
      </c>
      <c r="AF153" s="36">
        <f t="shared" si="5"/>
        <v>1870.2179999999998</v>
      </c>
      <c r="AG153" s="22">
        <v>143</v>
      </c>
      <c r="AH153" s="28">
        <f>Обшая56[[#This Row],[З/п (%)]]+Обшая56[[#This Row],[Бонус]]</f>
        <v>2013.2179999999998</v>
      </c>
      <c r="AI153" s="35">
        <f>Обшая56[[#This Row],[Итого маржа]]-Обшая56[[#This Row],[З/п (%)]]</f>
        <v>10597.901999999998</v>
      </c>
      <c r="AJ153" s="38"/>
    </row>
    <row r="154" spans="1:36" s="182" customFormat="1" ht="30" x14ac:dyDescent="0.25">
      <c r="A154" s="163" t="s">
        <v>125</v>
      </c>
      <c r="B154" s="164">
        <v>43355</v>
      </c>
      <c r="C154" s="165">
        <v>2089</v>
      </c>
      <c r="D154" s="166" t="s">
        <v>135</v>
      </c>
      <c r="E154" s="167" t="s">
        <v>151</v>
      </c>
      <c r="F154" s="39">
        <v>15</v>
      </c>
      <c r="G154" s="184" t="s">
        <v>595</v>
      </c>
      <c r="H154" s="169" t="s">
        <v>594</v>
      </c>
      <c r="I154" s="170">
        <v>20520</v>
      </c>
      <c r="J154" s="170">
        <v>1000</v>
      </c>
      <c r="K154" s="171">
        <f>Обшая56[[#This Row],[Итого реализация]]-Обшая56[[#This Row],[Стоимость доставки]]</f>
        <v>19520</v>
      </c>
      <c r="L154" s="158"/>
      <c r="M154" s="172"/>
      <c r="N154" s="171"/>
      <c r="O154" s="173"/>
      <c r="P154" s="158"/>
      <c r="Q154" s="174"/>
      <c r="R154" s="171">
        <f>Обшая56[Итого реализация]-Обшая56[Наличные]-Обшая56[Терминал]-Обшая56[Безнал]</f>
        <v>20520</v>
      </c>
      <c r="S154" s="158"/>
      <c r="T154" s="175"/>
      <c r="U154" s="175"/>
      <c r="V154" s="175"/>
      <c r="W154" s="176"/>
      <c r="X154" s="176"/>
      <c r="Y154" s="175" t="s">
        <v>131</v>
      </c>
      <c r="Z154" s="177">
        <f>Обшая56[Стоимость доставки]</f>
        <v>1000</v>
      </c>
      <c r="AA154" s="177"/>
      <c r="AB154" s="178">
        <f>Обшая56[Итого реализация]</f>
        <v>20520</v>
      </c>
      <c r="AC154" s="178">
        <f t="shared" si="4"/>
        <v>0</v>
      </c>
      <c r="AD154" s="178">
        <f>Обшая56[[#This Row],[Итого реализ-я]]-Обшая56[[#This Row],[Стоимость доставки2]]-Обшая56[[#This Row],[Переменные расходы]]-Обшая56[[#This Row],[Закуп]]</f>
        <v>19520</v>
      </c>
      <c r="AE154" s="178">
        <f>Обшая56[[#This Row],[Итого маржа]]/(Обшая56[[#This Row],[Сумма реал-и ТМЗ ( за вычетом доставки )]]/100)</f>
        <v>100</v>
      </c>
      <c r="AF154" s="171">
        <f t="shared" si="5"/>
        <v>2928</v>
      </c>
      <c r="AG154" s="171">
        <v>144</v>
      </c>
      <c r="AH154" s="179">
        <f>Обшая56[[#This Row],[З/п (%)]]+Обшая56[[#This Row],[Бонус]]</f>
        <v>3072</v>
      </c>
      <c r="AI154" s="180">
        <f>Обшая56[[#This Row],[Итого маржа]]-Обшая56[[#This Row],[З/п (%)]]</f>
        <v>16592</v>
      </c>
      <c r="AJ154" s="181"/>
    </row>
    <row r="155" spans="1:36" s="182" customFormat="1" ht="30" x14ac:dyDescent="0.25">
      <c r="A155" s="163" t="s">
        <v>125</v>
      </c>
      <c r="B155" s="164">
        <v>43355</v>
      </c>
      <c r="C155" s="165">
        <v>2090</v>
      </c>
      <c r="D155" s="166" t="s">
        <v>142</v>
      </c>
      <c r="E155" s="167" t="s">
        <v>157</v>
      </c>
      <c r="F155" s="39">
        <v>15</v>
      </c>
      <c r="G155" s="184" t="s">
        <v>597</v>
      </c>
      <c r="H155" s="169" t="s">
        <v>596</v>
      </c>
      <c r="I155" s="170">
        <v>10008.799999999999</v>
      </c>
      <c r="J155" s="170"/>
      <c r="K155" s="171">
        <f>Обшая56[[#This Row],[Итого реализация]]-Обшая56[[#This Row],[Стоимость доставки]]</f>
        <v>10008.799999999999</v>
      </c>
      <c r="L155" s="158"/>
      <c r="M155" s="172"/>
      <c r="N155" s="171">
        <v>10008.799999999999</v>
      </c>
      <c r="O155" s="173">
        <v>43355</v>
      </c>
      <c r="P155" s="158"/>
      <c r="Q155" s="174"/>
      <c r="R155" s="171">
        <f>Обшая56[Итого реализация]-Обшая56[Наличные]-Обшая56[Терминал]-Обшая56[Безнал]</f>
        <v>0</v>
      </c>
      <c r="S155" s="158">
        <v>6859.46</v>
      </c>
      <c r="T155" s="175" t="s">
        <v>598</v>
      </c>
      <c r="U155" s="175" t="s">
        <v>171</v>
      </c>
      <c r="V155" s="175"/>
      <c r="W155" s="176">
        <v>43357</v>
      </c>
      <c r="X155" s="176" t="s">
        <v>103</v>
      </c>
      <c r="Y155" s="175" t="s">
        <v>221</v>
      </c>
      <c r="Z155" s="177">
        <f>Обшая56[Стоимость доставки]</f>
        <v>0</v>
      </c>
      <c r="AA155" s="177"/>
      <c r="AB155" s="178">
        <f>Обшая56[Итого реализация]</f>
        <v>10008.799999999999</v>
      </c>
      <c r="AC155" s="178">
        <f t="shared" si="4"/>
        <v>6859.46</v>
      </c>
      <c r="AD155" s="178">
        <f>Обшая56[[#This Row],[Итого реализ-я]]-Обшая56[[#This Row],[Стоимость доставки2]]-Обшая56[[#This Row],[Переменные расходы]]-Обшая56[[#This Row],[Закуп]]</f>
        <v>3149.3399999999992</v>
      </c>
      <c r="AE155" s="178">
        <f>Обшая56[[#This Row],[Итого маржа]]/(Обшая56[[#This Row],[Сумма реал-и ТМЗ ( за вычетом доставки )]]/100)</f>
        <v>31.465710175045952</v>
      </c>
      <c r="AF155" s="171">
        <f t="shared" si="5"/>
        <v>472.4009999999999</v>
      </c>
      <c r="AG155" s="171">
        <v>145</v>
      </c>
      <c r="AH155" s="179">
        <f>Обшая56[[#This Row],[З/п (%)]]+Обшая56[[#This Row],[Бонус]]</f>
        <v>617.40099999999984</v>
      </c>
      <c r="AI155" s="180">
        <f>Обшая56[[#This Row],[Итого маржа]]-Обшая56[[#This Row],[З/п (%)]]</f>
        <v>2676.9389999999994</v>
      </c>
      <c r="AJ155" s="181"/>
    </row>
    <row r="156" spans="1:36" ht="45" x14ac:dyDescent="0.25">
      <c r="A156" s="62" t="s">
        <v>125</v>
      </c>
      <c r="B156" s="29">
        <v>43355</v>
      </c>
      <c r="C156" s="63">
        <v>2091</v>
      </c>
      <c r="D156" s="64" t="s">
        <v>126</v>
      </c>
      <c r="E156" s="65" t="s">
        <v>127</v>
      </c>
      <c r="F156" s="25">
        <v>15</v>
      </c>
      <c r="G156" s="160" t="s">
        <v>600</v>
      </c>
      <c r="H156" s="24" t="s">
        <v>599</v>
      </c>
      <c r="I156" s="41">
        <v>37954</v>
      </c>
      <c r="J156" s="41">
        <v>1360</v>
      </c>
      <c r="K156" s="34">
        <f>Обшая56[[#This Row],[Итого реализация]]-Обшая56[[#This Row],[Стоимость доставки]]</f>
        <v>36594</v>
      </c>
      <c r="L156" s="66"/>
      <c r="M156" s="141"/>
      <c r="N156" s="26">
        <v>37954</v>
      </c>
      <c r="O156" s="150">
        <v>43355</v>
      </c>
      <c r="P156" s="66"/>
      <c r="Q156" s="162"/>
      <c r="R156" s="26">
        <f>Обшая56[Итого реализация]-Обшая56[Наличные]-Обшая56[Терминал]-Обшая56[Безнал]</f>
        <v>0</v>
      </c>
      <c r="S156" s="67">
        <v>29150.32</v>
      </c>
      <c r="T156" s="68" t="s">
        <v>601</v>
      </c>
      <c r="U156" s="68" t="s">
        <v>167</v>
      </c>
      <c r="V156" s="68"/>
      <c r="W156" s="27">
        <v>43363</v>
      </c>
      <c r="X156" s="27" t="s">
        <v>103</v>
      </c>
      <c r="Y156" s="30" t="s">
        <v>233</v>
      </c>
      <c r="Z156" s="23">
        <f>Обшая56[Стоимость доставки]</f>
        <v>1360</v>
      </c>
      <c r="AA156" s="23"/>
      <c r="AB156" s="21">
        <f>Обшая56[Итого реализация]</f>
        <v>37954</v>
      </c>
      <c r="AC156" s="21">
        <f t="shared" si="4"/>
        <v>29150.32</v>
      </c>
      <c r="AD156" s="21">
        <f>Обшая56[[#This Row],[Итого реализ-я]]-Обшая56[[#This Row],[Стоимость доставки2]]-Обшая56[[#This Row],[Переменные расходы]]-Обшая56[[#This Row],[Закуп]]</f>
        <v>7443.68</v>
      </c>
      <c r="AE156" s="21">
        <f>Обшая56[[#This Row],[Итого маржа]]/(Обшая56[[#This Row],[Сумма реал-и ТМЗ ( за вычетом доставки )]]/100)</f>
        <v>20.341258129748049</v>
      </c>
      <c r="AF156" s="36">
        <f t="shared" si="5"/>
        <v>1116.5520000000001</v>
      </c>
      <c r="AG156" s="22">
        <v>146</v>
      </c>
      <c r="AH156" s="28">
        <f>Обшая56[[#This Row],[З/п (%)]]+Обшая56[[#This Row],[Бонус]]</f>
        <v>1262.5520000000001</v>
      </c>
      <c r="AI156" s="35">
        <f>Обшая56[[#This Row],[Итого маржа]]-Обшая56[[#This Row],[З/п (%)]]</f>
        <v>6327.1280000000006</v>
      </c>
      <c r="AJ156" s="38"/>
    </row>
    <row r="157" spans="1:36" x14ac:dyDescent="0.25">
      <c r="A157" s="62" t="s">
        <v>125</v>
      </c>
      <c r="B157" s="29">
        <v>43355</v>
      </c>
      <c r="C157" s="63">
        <v>2092</v>
      </c>
      <c r="D157" s="64" t="s">
        <v>140</v>
      </c>
      <c r="E157" s="65" t="s">
        <v>154</v>
      </c>
      <c r="F157" s="25">
        <v>15</v>
      </c>
      <c r="G157" s="160" t="s">
        <v>603</v>
      </c>
      <c r="H157" s="24" t="s">
        <v>602</v>
      </c>
      <c r="I157" s="41">
        <v>11988</v>
      </c>
      <c r="J157" s="41"/>
      <c r="K157" s="34">
        <f>Обшая56[[#This Row],[Итого реализация]]-Обшая56[[#This Row],[Стоимость доставки]]</f>
        <v>11988</v>
      </c>
      <c r="L157" s="66"/>
      <c r="M157" s="141"/>
      <c r="N157" s="26">
        <v>11988</v>
      </c>
      <c r="O157" s="150">
        <v>43355</v>
      </c>
      <c r="P157" s="66"/>
      <c r="Q157" s="162"/>
      <c r="R157" s="26">
        <f>Обшая56[Итого реализация]-Обшая56[Наличные]-Обшая56[Терминал]-Обшая56[Безнал]</f>
        <v>0</v>
      </c>
      <c r="S157" s="67">
        <v>9084.24</v>
      </c>
      <c r="T157" s="68" t="s">
        <v>604</v>
      </c>
      <c r="U157" s="68" t="s">
        <v>170</v>
      </c>
      <c r="V157" s="68"/>
      <c r="W157" s="27">
        <v>43356</v>
      </c>
      <c r="X157" s="27" t="s">
        <v>103</v>
      </c>
      <c r="Y157" s="30" t="s">
        <v>221</v>
      </c>
      <c r="Z157" s="23">
        <f>Обшая56[Стоимость доставки]</f>
        <v>0</v>
      </c>
      <c r="AA157" s="23"/>
      <c r="AB157" s="21">
        <f>Обшая56[Итого реализация]</f>
        <v>11988</v>
      </c>
      <c r="AC157" s="21">
        <f t="shared" si="4"/>
        <v>9084.24</v>
      </c>
      <c r="AD157" s="21">
        <f>Обшая56[[#This Row],[Итого реализ-я]]-Обшая56[[#This Row],[Стоимость доставки2]]-Обшая56[[#This Row],[Переменные расходы]]-Обшая56[[#This Row],[Закуп]]</f>
        <v>2903.76</v>
      </c>
      <c r="AE157" s="21">
        <f>Обшая56[[#This Row],[Итого маржа]]/(Обшая56[[#This Row],[Сумма реал-и ТМЗ ( за вычетом доставки )]]/100)</f>
        <v>24.222222222222225</v>
      </c>
      <c r="AF157" s="36">
        <f t="shared" si="5"/>
        <v>435.56400000000002</v>
      </c>
      <c r="AG157" s="22">
        <v>147</v>
      </c>
      <c r="AH157" s="28">
        <f>Обшая56[[#This Row],[З/п (%)]]+Обшая56[[#This Row],[Бонус]]</f>
        <v>582.56400000000008</v>
      </c>
      <c r="AI157" s="35">
        <f>Обшая56[[#This Row],[Итого маржа]]-Обшая56[[#This Row],[З/п (%)]]</f>
        <v>2468.1960000000004</v>
      </c>
      <c r="AJ157" s="38"/>
    </row>
    <row r="158" spans="1:36" s="182" customFormat="1" ht="30" x14ac:dyDescent="0.25">
      <c r="A158" s="163" t="s">
        <v>125</v>
      </c>
      <c r="B158" s="164">
        <v>43355</v>
      </c>
      <c r="C158" s="165">
        <v>2093</v>
      </c>
      <c r="D158" s="166"/>
      <c r="E158" s="167" t="s">
        <v>157</v>
      </c>
      <c r="F158" s="39">
        <v>15</v>
      </c>
      <c r="G158" s="184" t="s">
        <v>605</v>
      </c>
      <c r="H158" s="169" t="s">
        <v>606</v>
      </c>
      <c r="I158" s="170">
        <v>30115.8</v>
      </c>
      <c r="J158" s="170"/>
      <c r="K158" s="171">
        <f>Обшая56[[#This Row],[Итого реализация]]-Обшая56[[#This Row],[Стоимость доставки]]</f>
        <v>30115.8</v>
      </c>
      <c r="L158" s="158"/>
      <c r="M158" s="172"/>
      <c r="N158" s="171"/>
      <c r="O158" s="173"/>
      <c r="P158" s="158"/>
      <c r="Q158" s="174"/>
      <c r="R158" s="171">
        <f>Обшая56[Итого реализация]-Обшая56[Наличные]-Обшая56[Терминал]-Обшая56[Безнал]</f>
        <v>30115.8</v>
      </c>
      <c r="S158" s="158"/>
      <c r="T158" s="175"/>
      <c r="U158" s="175"/>
      <c r="V158" s="175"/>
      <c r="W158" s="176"/>
      <c r="X158" s="176"/>
      <c r="Y158" s="175"/>
      <c r="Z158" s="177">
        <f>Обшая56[Стоимость доставки]</f>
        <v>0</v>
      </c>
      <c r="AA158" s="177"/>
      <c r="AB158" s="178">
        <f>Обшая56[Итого реализация]</f>
        <v>30115.8</v>
      </c>
      <c r="AC158" s="178">
        <f t="shared" si="4"/>
        <v>0</v>
      </c>
      <c r="AD158" s="178">
        <f>Обшая56[[#This Row],[Итого реализ-я]]-Обшая56[[#This Row],[Стоимость доставки2]]-Обшая56[[#This Row],[Переменные расходы]]-Обшая56[[#This Row],[Закуп]]</f>
        <v>30115.8</v>
      </c>
      <c r="AE158" s="178">
        <f>Обшая56[[#This Row],[Итого маржа]]/(Обшая56[[#This Row],[Сумма реал-и ТМЗ ( за вычетом доставки )]]/100)</f>
        <v>99.999999999999986</v>
      </c>
      <c r="AF158" s="171">
        <f t="shared" si="5"/>
        <v>4517.37</v>
      </c>
      <c r="AG158" s="171">
        <v>148</v>
      </c>
      <c r="AH158" s="179">
        <f>Обшая56[[#This Row],[З/п (%)]]+Обшая56[[#This Row],[Бонус]]</f>
        <v>4665.37</v>
      </c>
      <c r="AI158" s="180">
        <f>Обшая56[[#This Row],[Итого маржа]]-Обшая56[[#This Row],[З/п (%)]]</f>
        <v>25598.43</v>
      </c>
      <c r="AJ158" s="181"/>
    </row>
    <row r="159" spans="1:36" s="182" customFormat="1" ht="30" x14ac:dyDescent="0.25">
      <c r="A159" s="163" t="s">
        <v>125</v>
      </c>
      <c r="B159" s="164">
        <v>43355</v>
      </c>
      <c r="C159" s="165">
        <v>2094</v>
      </c>
      <c r="D159" s="166" t="s">
        <v>134</v>
      </c>
      <c r="E159" s="167" t="s">
        <v>156</v>
      </c>
      <c r="F159" s="39">
        <v>15</v>
      </c>
      <c r="G159" s="184" t="s">
        <v>608</v>
      </c>
      <c r="H159" s="169" t="s">
        <v>607</v>
      </c>
      <c r="I159" s="170">
        <v>1077.8</v>
      </c>
      <c r="J159" s="170"/>
      <c r="K159" s="171">
        <f>Обшая56[[#This Row],[Итого реализация]]-Обшая56[[#This Row],[Стоимость доставки]]</f>
        <v>1077.8</v>
      </c>
      <c r="L159" s="158"/>
      <c r="M159" s="172"/>
      <c r="N159" s="171">
        <v>1077.8</v>
      </c>
      <c r="O159" s="173">
        <v>43355</v>
      </c>
      <c r="P159" s="158"/>
      <c r="Q159" s="174"/>
      <c r="R159" s="171">
        <f>Обшая56[Итого реализация]-Обшая56[Наличные]-Обшая56[Терминал]-Обшая56[Безнал]</f>
        <v>0</v>
      </c>
      <c r="S159" s="158">
        <v>754.3</v>
      </c>
      <c r="T159" s="175" t="s">
        <v>609</v>
      </c>
      <c r="U159" s="175" t="s">
        <v>178</v>
      </c>
      <c r="V159" s="175"/>
      <c r="W159" s="176">
        <v>43357</v>
      </c>
      <c r="X159" s="176" t="s">
        <v>103</v>
      </c>
      <c r="Y159" s="175" t="s">
        <v>221</v>
      </c>
      <c r="Z159" s="177">
        <f>Обшая56[Стоимость доставки]</f>
        <v>0</v>
      </c>
      <c r="AA159" s="177"/>
      <c r="AB159" s="178">
        <f>Обшая56[Итого реализация]</f>
        <v>1077.8</v>
      </c>
      <c r="AC159" s="178">
        <f t="shared" si="4"/>
        <v>754.3</v>
      </c>
      <c r="AD159" s="178">
        <f>Обшая56[[#This Row],[Итого реализ-я]]-Обшая56[[#This Row],[Стоимость доставки2]]-Обшая56[[#This Row],[Переменные расходы]]-Обшая56[[#This Row],[Закуп]]</f>
        <v>323.5</v>
      </c>
      <c r="AE159" s="178">
        <f>Обшая56[[#This Row],[Итого маржа]]/(Обшая56[[#This Row],[Сумма реал-и ТМЗ ( за вычетом доставки )]]/100)</f>
        <v>30.014845054741144</v>
      </c>
      <c r="AF159" s="171">
        <f t="shared" si="5"/>
        <v>48.524999999999999</v>
      </c>
      <c r="AG159" s="171">
        <v>149</v>
      </c>
      <c r="AH159" s="179">
        <f>Обшая56[[#This Row],[З/п (%)]]+Обшая56[[#This Row],[Бонус]]</f>
        <v>197.52500000000001</v>
      </c>
      <c r="AI159" s="180">
        <f>Обшая56[[#This Row],[Итого маржа]]-Обшая56[[#This Row],[З/п (%)]]</f>
        <v>274.97500000000002</v>
      </c>
      <c r="AJ159" s="181"/>
    </row>
    <row r="160" spans="1:36" ht="30" x14ac:dyDescent="0.25">
      <c r="A160" s="62" t="s">
        <v>125</v>
      </c>
      <c r="B160" s="29">
        <v>43356</v>
      </c>
      <c r="C160" s="63">
        <v>2095</v>
      </c>
      <c r="D160" s="64" t="s">
        <v>134</v>
      </c>
      <c r="E160" s="65" t="s">
        <v>156</v>
      </c>
      <c r="F160" s="25">
        <v>15</v>
      </c>
      <c r="G160" s="160" t="s">
        <v>611</v>
      </c>
      <c r="H160" s="24" t="s">
        <v>610</v>
      </c>
      <c r="I160" s="41">
        <v>6160</v>
      </c>
      <c r="J160" s="41">
        <v>1000</v>
      </c>
      <c r="K160" s="34">
        <f>Обшая56[[#This Row],[Итого реализация]]-Обшая56[[#This Row],[Стоимость доставки]]</f>
        <v>5160</v>
      </c>
      <c r="L160" s="66">
        <v>6160</v>
      </c>
      <c r="M160" s="141">
        <v>43356</v>
      </c>
      <c r="N160" s="26"/>
      <c r="O160" s="150"/>
      <c r="P160" s="66"/>
      <c r="Q160" s="162"/>
      <c r="R160" s="26">
        <f>Обшая56[Итого реализация]-Обшая56[Наличные]-Обшая56[Терминал]-Обшая56[Безнал]</f>
        <v>0</v>
      </c>
      <c r="S160" s="67">
        <v>2980</v>
      </c>
      <c r="T160" s="68" t="s">
        <v>612</v>
      </c>
      <c r="U160" s="68" t="s">
        <v>196</v>
      </c>
      <c r="V160" s="68"/>
      <c r="W160" s="27">
        <v>43357</v>
      </c>
      <c r="X160" s="27" t="s">
        <v>103</v>
      </c>
      <c r="Y160" s="30" t="s">
        <v>131</v>
      </c>
      <c r="Z160" s="23">
        <f>Обшая56[Стоимость доставки]</f>
        <v>1000</v>
      </c>
      <c r="AA160" s="23"/>
      <c r="AB160" s="21">
        <f>Обшая56[Итого реализация]</f>
        <v>6160</v>
      </c>
      <c r="AC160" s="21">
        <f t="shared" si="4"/>
        <v>2980</v>
      </c>
      <c r="AD160" s="21">
        <f>Обшая56[[#This Row],[Итого реализ-я]]-Обшая56[[#This Row],[Стоимость доставки2]]-Обшая56[[#This Row],[Переменные расходы]]-Обшая56[[#This Row],[Закуп]]</f>
        <v>2180</v>
      </c>
      <c r="AE160" s="21">
        <f>Обшая56[[#This Row],[Итого маржа]]/(Обшая56[[#This Row],[Сумма реал-и ТМЗ ( за вычетом доставки )]]/100)</f>
        <v>42.248062015503876</v>
      </c>
      <c r="AF160" s="36">
        <f t="shared" si="5"/>
        <v>327</v>
      </c>
      <c r="AG160" s="22">
        <v>150</v>
      </c>
      <c r="AH160" s="28">
        <f>Обшая56[[#This Row],[З/п (%)]]+Обшая56[[#This Row],[Бонус]]</f>
        <v>477</v>
      </c>
      <c r="AI160" s="35">
        <f>Обшая56[[#This Row],[Итого маржа]]-Обшая56[[#This Row],[З/п (%)]]</f>
        <v>1853</v>
      </c>
      <c r="AJ160" s="38"/>
    </row>
    <row r="161" spans="1:36" x14ac:dyDescent="0.25">
      <c r="A161" s="62" t="s">
        <v>125</v>
      </c>
      <c r="B161" s="29">
        <v>43356</v>
      </c>
      <c r="C161" s="63">
        <v>2096</v>
      </c>
      <c r="D161" s="64" t="s">
        <v>134</v>
      </c>
      <c r="E161" s="65" t="s">
        <v>156</v>
      </c>
      <c r="F161" s="25">
        <v>15</v>
      </c>
      <c r="G161" s="160" t="s">
        <v>551</v>
      </c>
      <c r="H161" s="24" t="s">
        <v>411</v>
      </c>
      <c r="I161" s="41">
        <v>2690</v>
      </c>
      <c r="J161" s="41"/>
      <c r="K161" s="34">
        <f>Обшая56[[#This Row],[Итого реализация]]-Обшая56[[#This Row],[Стоимость доставки]]</f>
        <v>2690</v>
      </c>
      <c r="L161" s="66"/>
      <c r="M161" s="141"/>
      <c r="N161" s="26">
        <v>2690</v>
      </c>
      <c r="O161" s="150">
        <v>43356</v>
      </c>
      <c r="P161" s="66"/>
      <c r="Q161" s="162"/>
      <c r="R161" s="26">
        <f>Обшая56[Итого реализация]-Обшая56[Наличные]-Обшая56[Терминал]-Обшая56[Безнал]</f>
        <v>0</v>
      </c>
      <c r="S161" s="67">
        <v>1387</v>
      </c>
      <c r="T161" s="68" t="s">
        <v>613</v>
      </c>
      <c r="U161" s="68" t="s">
        <v>190</v>
      </c>
      <c r="V161" s="68"/>
      <c r="W161" s="27">
        <v>43361</v>
      </c>
      <c r="X161" s="27" t="s">
        <v>103</v>
      </c>
      <c r="Y161" s="30" t="s">
        <v>221</v>
      </c>
      <c r="Z161" s="23">
        <f>Обшая56[Стоимость доставки]</f>
        <v>0</v>
      </c>
      <c r="AA161" s="23"/>
      <c r="AB161" s="21">
        <f>Обшая56[Итого реализация]</f>
        <v>2690</v>
      </c>
      <c r="AC161" s="21">
        <f t="shared" si="4"/>
        <v>1387</v>
      </c>
      <c r="AD161" s="21">
        <f>Обшая56[[#This Row],[Итого реализ-я]]-Обшая56[[#This Row],[Стоимость доставки2]]-Обшая56[[#This Row],[Переменные расходы]]-Обшая56[[#This Row],[Закуп]]</f>
        <v>1303</v>
      </c>
      <c r="AE161" s="21">
        <f>Обшая56[[#This Row],[Итого маржа]]/(Обшая56[[#This Row],[Сумма реал-и ТМЗ ( за вычетом доставки )]]/100)</f>
        <v>48.438661710037181</v>
      </c>
      <c r="AF161" s="36">
        <f t="shared" si="5"/>
        <v>195.45</v>
      </c>
      <c r="AG161" s="22">
        <v>151</v>
      </c>
      <c r="AH161" s="28">
        <f>Обшая56[[#This Row],[З/п (%)]]+Обшая56[[#This Row],[Бонус]]</f>
        <v>346.45</v>
      </c>
      <c r="AI161" s="35">
        <f>Обшая56[[#This Row],[Итого маржа]]-Обшая56[[#This Row],[З/п (%)]]</f>
        <v>1107.55</v>
      </c>
      <c r="AJ161" s="38"/>
    </row>
    <row r="162" spans="1:36" x14ac:dyDescent="0.25">
      <c r="A162" s="62" t="s">
        <v>125</v>
      </c>
      <c r="B162" s="29">
        <v>43356</v>
      </c>
      <c r="C162" s="63">
        <v>2097</v>
      </c>
      <c r="D162" s="64" t="s">
        <v>136</v>
      </c>
      <c r="E162" s="65" t="s">
        <v>153</v>
      </c>
      <c r="F162" s="25">
        <v>15</v>
      </c>
      <c r="G162" s="160" t="s">
        <v>615</v>
      </c>
      <c r="H162" s="24" t="s">
        <v>614</v>
      </c>
      <c r="I162" s="41">
        <v>13830</v>
      </c>
      <c r="J162" s="41">
        <v>1250</v>
      </c>
      <c r="K162" s="34">
        <f>Обшая56[[#This Row],[Итого реализация]]-Обшая56[[#This Row],[Стоимость доставки]]</f>
        <v>12580</v>
      </c>
      <c r="L162" s="66">
        <v>7000</v>
      </c>
      <c r="M162" s="141">
        <v>43356</v>
      </c>
      <c r="N162" s="26"/>
      <c r="O162" s="150"/>
      <c r="P162" s="66"/>
      <c r="Q162" s="162"/>
      <c r="R162" s="26">
        <f>Обшая56[Итого реализация]-Обшая56[Наличные]-Обшая56[Терминал]-Обшая56[Безнал]</f>
        <v>6830</v>
      </c>
      <c r="S162" s="67">
        <v>7822.96</v>
      </c>
      <c r="T162" s="68" t="s">
        <v>616</v>
      </c>
      <c r="U162" s="68" t="s">
        <v>167</v>
      </c>
      <c r="V162" s="68"/>
      <c r="W162" s="27">
        <v>43362</v>
      </c>
      <c r="X162" s="27" t="s">
        <v>103</v>
      </c>
      <c r="Y162" s="30" t="s">
        <v>131</v>
      </c>
      <c r="Z162" s="23">
        <f>Обшая56[Стоимость доставки]</f>
        <v>1250</v>
      </c>
      <c r="AA162" s="23"/>
      <c r="AB162" s="21">
        <f>Обшая56[Итого реализация]</f>
        <v>13830</v>
      </c>
      <c r="AC162" s="21">
        <f t="shared" si="4"/>
        <v>7822.96</v>
      </c>
      <c r="AD162" s="21">
        <f>Обшая56[[#This Row],[Итого реализ-я]]-Обшая56[[#This Row],[Стоимость доставки2]]-Обшая56[[#This Row],[Переменные расходы]]-Обшая56[[#This Row],[Закуп]]</f>
        <v>4757.04</v>
      </c>
      <c r="AE162" s="21">
        <f>Обшая56[[#This Row],[Итого маржа]]/(Обшая56[[#This Row],[Сумма реал-и ТМЗ ( за вычетом доставки )]]/100)</f>
        <v>37.814308426073133</v>
      </c>
      <c r="AF162" s="36">
        <f t="shared" si="5"/>
        <v>713.55600000000004</v>
      </c>
      <c r="AG162" s="22">
        <v>152</v>
      </c>
      <c r="AH162" s="28">
        <f>Обшая56[[#This Row],[З/п (%)]]+Обшая56[[#This Row],[Бонус]]</f>
        <v>865.55600000000004</v>
      </c>
      <c r="AI162" s="35">
        <f>Обшая56[[#This Row],[Итого маржа]]-Обшая56[[#This Row],[З/п (%)]]</f>
        <v>4043.4839999999999</v>
      </c>
      <c r="AJ162" s="38"/>
    </row>
    <row r="163" spans="1:36" ht="30" x14ac:dyDescent="0.25">
      <c r="A163" s="62" t="s">
        <v>125</v>
      </c>
      <c r="B163" s="29">
        <v>43356</v>
      </c>
      <c r="C163" s="63">
        <v>2098</v>
      </c>
      <c r="D163" s="64" t="s">
        <v>137</v>
      </c>
      <c r="E163" s="65" t="s">
        <v>617</v>
      </c>
      <c r="F163" s="25">
        <v>15</v>
      </c>
      <c r="G163" s="160" t="s">
        <v>619</v>
      </c>
      <c r="H163" s="24" t="s">
        <v>618</v>
      </c>
      <c r="I163" s="41">
        <v>4440</v>
      </c>
      <c r="J163" s="41"/>
      <c r="K163" s="34">
        <f>Обшая56[[#This Row],[Итого реализация]]-Обшая56[[#This Row],[Стоимость доставки]]</f>
        <v>4440</v>
      </c>
      <c r="L163" s="66">
        <v>4440</v>
      </c>
      <c r="M163" s="141">
        <v>43357</v>
      </c>
      <c r="N163" s="26"/>
      <c r="O163" s="150"/>
      <c r="P163" s="66"/>
      <c r="Q163" s="162"/>
      <c r="R163" s="26">
        <f>Обшая56[Итого реализация]-Обшая56[Наличные]-Обшая56[Терминал]-Обшая56[Безнал]</f>
        <v>0</v>
      </c>
      <c r="S163" s="67">
        <v>2960.01</v>
      </c>
      <c r="T163" s="68" t="s">
        <v>620</v>
      </c>
      <c r="U163" s="68" t="s">
        <v>200</v>
      </c>
      <c r="V163" s="68"/>
      <c r="W163" s="27">
        <v>43358</v>
      </c>
      <c r="X163" s="27" t="s">
        <v>103</v>
      </c>
      <c r="Y163" s="30" t="s">
        <v>221</v>
      </c>
      <c r="Z163" s="23">
        <f>Обшая56[Стоимость доставки]</f>
        <v>0</v>
      </c>
      <c r="AA163" s="23"/>
      <c r="AB163" s="21">
        <f>Обшая56[Итого реализация]</f>
        <v>4440</v>
      </c>
      <c r="AC163" s="21">
        <f t="shared" si="4"/>
        <v>2960.01</v>
      </c>
      <c r="AD163" s="21">
        <f>Обшая56[[#This Row],[Итого реализ-я]]-Обшая56[[#This Row],[Стоимость доставки2]]-Обшая56[[#This Row],[Переменные расходы]]-Обшая56[[#This Row],[Закуп]]</f>
        <v>1479.9899999999998</v>
      </c>
      <c r="AE163" s="21">
        <f>Обшая56[[#This Row],[Итого маржа]]/(Обшая56[[#This Row],[Сумма реал-и ТМЗ ( за вычетом доставки )]]/100)</f>
        <v>33.333108108108107</v>
      </c>
      <c r="AF163" s="36">
        <f t="shared" si="5"/>
        <v>221.99849999999998</v>
      </c>
      <c r="AG163" s="22">
        <v>153</v>
      </c>
      <c r="AH163" s="28">
        <f>Обшая56[[#This Row],[З/п (%)]]+Обшая56[[#This Row],[Бонус]]</f>
        <v>374.99849999999998</v>
      </c>
      <c r="AI163" s="35">
        <f>Обшая56[[#This Row],[Итого маржа]]-Обшая56[[#This Row],[З/п (%)]]</f>
        <v>1257.9914999999999</v>
      </c>
      <c r="AJ163" s="38"/>
    </row>
    <row r="164" spans="1:36" s="182" customFormat="1" ht="30" x14ac:dyDescent="0.25">
      <c r="A164" s="163" t="s">
        <v>125</v>
      </c>
      <c r="B164" s="164">
        <v>43356</v>
      </c>
      <c r="C164" s="165">
        <v>2099</v>
      </c>
      <c r="D164" s="166" t="s">
        <v>126</v>
      </c>
      <c r="E164" s="167" t="s">
        <v>127</v>
      </c>
      <c r="F164" s="39">
        <v>15</v>
      </c>
      <c r="G164" s="184" t="s">
        <v>622</v>
      </c>
      <c r="H164" s="169" t="s">
        <v>621</v>
      </c>
      <c r="I164" s="170">
        <v>5966.25</v>
      </c>
      <c r="J164" s="170"/>
      <c r="K164" s="171">
        <f>Обшая56[[#This Row],[Итого реализация]]-Обшая56[[#This Row],[Стоимость доставки]]</f>
        <v>5966.25</v>
      </c>
      <c r="L164" s="158"/>
      <c r="M164" s="172"/>
      <c r="N164" s="171"/>
      <c r="O164" s="173"/>
      <c r="P164" s="158"/>
      <c r="Q164" s="174"/>
      <c r="R164" s="171">
        <f>Обшая56[Итого реализация]-Обшая56[Наличные]-Обшая56[Терминал]-Обшая56[Безнал]</f>
        <v>5966.25</v>
      </c>
      <c r="S164" s="158"/>
      <c r="T164" s="175"/>
      <c r="U164" s="175"/>
      <c r="V164" s="175"/>
      <c r="W164" s="176"/>
      <c r="X164" s="176"/>
      <c r="Y164" s="175"/>
      <c r="Z164" s="177">
        <f>Обшая56[Стоимость доставки]</f>
        <v>0</v>
      </c>
      <c r="AA164" s="177"/>
      <c r="AB164" s="178">
        <f>Обшая56[Итого реализация]</f>
        <v>5966.25</v>
      </c>
      <c r="AC164" s="178">
        <f t="shared" si="4"/>
        <v>0</v>
      </c>
      <c r="AD164" s="178">
        <f>Обшая56[[#This Row],[Итого реализ-я]]-Обшая56[[#This Row],[Стоимость доставки2]]-Обшая56[[#This Row],[Переменные расходы]]-Обшая56[[#This Row],[Закуп]]</f>
        <v>5966.25</v>
      </c>
      <c r="AE164" s="178">
        <f>Обшая56[[#This Row],[Итого маржа]]/(Обшая56[[#This Row],[Сумма реал-и ТМЗ ( за вычетом доставки )]]/100)</f>
        <v>100</v>
      </c>
      <c r="AF164" s="171">
        <f t="shared" si="5"/>
        <v>894.9375</v>
      </c>
      <c r="AG164" s="171">
        <v>154</v>
      </c>
      <c r="AH164" s="179">
        <f>Обшая56[[#This Row],[З/п (%)]]+Обшая56[[#This Row],[Бонус]]</f>
        <v>1048.9375</v>
      </c>
      <c r="AI164" s="180">
        <f>Обшая56[[#This Row],[Итого маржа]]-Обшая56[[#This Row],[З/п (%)]]</f>
        <v>5071.3125</v>
      </c>
      <c r="AJ164" s="181"/>
    </row>
    <row r="165" spans="1:36" ht="30" x14ac:dyDescent="0.25">
      <c r="A165" s="62" t="s">
        <v>125</v>
      </c>
      <c r="B165" s="29">
        <v>43356</v>
      </c>
      <c r="C165" s="63">
        <v>2100</v>
      </c>
      <c r="D165" s="64" t="s">
        <v>140</v>
      </c>
      <c r="E165" s="65" t="s">
        <v>154</v>
      </c>
      <c r="F165" s="25">
        <v>15</v>
      </c>
      <c r="G165" s="160" t="s">
        <v>623</v>
      </c>
      <c r="H165" s="24" t="s">
        <v>411</v>
      </c>
      <c r="I165" s="41">
        <v>4240</v>
      </c>
      <c r="J165" s="41"/>
      <c r="K165" s="34">
        <f>Обшая56[[#This Row],[Итого реализация]]-Обшая56[[#This Row],[Стоимость доставки]]</f>
        <v>4240</v>
      </c>
      <c r="L165" s="66"/>
      <c r="M165" s="141"/>
      <c r="N165" s="26">
        <v>4240</v>
      </c>
      <c r="O165" s="150">
        <v>43356</v>
      </c>
      <c r="P165" s="66"/>
      <c r="Q165" s="162"/>
      <c r="R165" s="26">
        <f>Обшая56[Итого реализация]-Обшая56[Наличные]-Обшая56[Терминал]-Обшая56[Безнал]</f>
        <v>0</v>
      </c>
      <c r="S165" s="67">
        <v>1616</v>
      </c>
      <c r="T165" s="68" t="s">
        <v>624</v>
      </c>
      <c r="U165" s="68" t="s">
        <v>161</v>
      </c>
      <c r="V165" s="68"/>
      <c r="W165" s="27">
        <v>43358</v>
      </c>
      <c r="X165" s="27" t="s">
        <v>103</v>
      </c>
      <c r="Y165" s="30" t="s">
        <v>221</v>
      </c>
      <c r="Z165" s="23">
        <f>Обшая56[Стоимость доставки]</f>
        <v>0</v>
      </c>
      <c r="AA165" s="23"/>
      <c r="AB165" s="21">
        <f>Обшая56[Итого реализация]</f>
        <v>4240</v>
      </c>
      <c r="AC165" s="21">
        <f t="shared" si="4"/>
        <v>1616</v>
      </c>
      <c r="AD165" s="21">
        <f>Обшая56[[#This Row],[Итого реализ-я]]-Обшая56[[#This Row],[Стоимость доставки2]]-Обшая56[[#This Row],[Переменные расходы]]-Обшая56[[#This Row],[Закуп]]</f>
        <v>2624</v>
      </c>
      <c r="AE165" s="21">
        <f>Обшая56[[#This Row],[Итого маржа]]/(Обшая56[[#This Row],[Сумма реал-и ТМЗ ( за вычетом доставки )]]/100)</f>
        <v>61.886792452830193</v>
      </c>
      <c r="AF165" s="36">
        <f t="shared" si="5"/>
        <v>393.6</v>
      </c>
      <c r="AG165" s="22">
        <v>155</v>
      </c>
      <c r="AH165" s="28">
        <f>Обшая56[[#This Row],[З/п (%)]]+Обшая56[[#This Row],[Бонус]]</f>
        <v>548.6</v>
      </c>
      <c r="AI165" s="35">
        <f>Обшая56[[#This Row],[Итого маржа]]-Обшая56[[#This Row],[З/п (%)]]</f>
        <v>2230.4</v>
      </c>
      <c r="AJ165" s="38"/>
    </row>
    <row r="166" spans="1:36" x14ac:dyDescent="0.25">
      <c r="A166" s="62" t="s">
        <v>125</v>
      </c>
      <c r="B166" s="29">
        <v>43356</v>
      </c>
      <c r="C166" s="63">
        <v>2101</v>
      </c>
      <c r="D166" s="64" t="s">
        <v>126</v>
      </c>
      <c r="E166" s="65" t="s">
        <v>127</v>
      </c>
      <c r="F166" s="25">
        <v>15</v>
      </c>
      <c r="G166" s="160" t="s">
        <v>626</v>
      </c>
      <c r="H166" s="24" t="s">
        <v>625</v>
      </c>
      <c r="I166" s="41">
        <v>400</v>
      </c>
      <c r="J166" s="41"/>
      <c r="K166" s="34">
        <f>Обшая56[[#This Row],[Итого реализация]]-Обшая56[[#This Row],[Стоимость доставки]]</f>
        <v>400</v>
      </c>
      <c r="L166" s="66"/>
      <c r="M166" s="141"/>
      <c r="N166" s="26"/>
      <c r="O166" s="150"/>
      <c r="P166" s="66"/>
      <c r="Q166" s="162"/>
      <c r="R166" s="26">
        <f>Обшая56[Итого реализация]-Обшая56[Наличные]-Обшая56[Терминал]-Обшая56[Безнал]</f>
        <v>400</v>
      </c>
      <c r="S166" s="67">
        <v>102</v>
      </c>
      <c r="T166" s="68" t="s">
        <v>627</v>
      </c>
      <c r="U166" s="68" t="s">
        <v>190</v>
      </c>
      <c r="V166" s="68"/>
      <c r="W166" s="27">
        <v>43361</v>
      </c>
      <c r="X166" s="27" t="s">
        <v>103</v>
      </c>
      <c r="Y166" s="30" t="s">
        <v>221</v>
      </c>
      <c r="Z166" s="23">
        <f>Обшая56[Стоимость доставки]</f>
        <v>0</v>
      </c>
      <c r="AA166" s="23"/>
      <c r="AB166" s="21">
        <f>Обшая56[Итого реализация]</f>
        <v>400</v>
      </c>
      <c r="AC166" s="21">
        <f t="shared" si="4"/>
        <v>102</v>
      </c>
      <c r="AD166" s="21">
        <f>Обшая56[[#This Row],[Итого реализ-я]]-Обшая56[[#This Row],[Стоимость доставки2]]-Обшая56[[#This Row],[Переменные расходы]]-Обшая56[[#This Row],[Закуп]]</f>
        <v>298</v>
      </c>
      <c r="AE166" s="21">
        <f>Обшая56[[#This Row],[Итого маржа]]/(Обшая56[[#This Row],[Сумма реал-и ТМЗ ( за вычетом доставки )]]/100)</f>
        <v>74.5</v>
      </c>
      <c r="AF166" s="36">
        <f t="shared" si="5"/>
        <v>44.7</v>
      </c>
      <c r="AG166" s="22">
        <v>156</v>
      </c>
      <c r="AH166" s="28">
        <f>Обшая56[[#This Row],[З/п (%)]]+Обшая56[[#This Row],[Бонус]]</f>
        <v>200.7</v>
      </c>
      <c r="AI166" s="35">
        <f>Обшая56[[#This Row],[Итого маржа]]-Обшая56[[#This Row],[З/п (%)]]</f>
        <v>253.3</v>
      </c>
      <c r="AJ166" s="38"/>
    </row>
    <row r="167" spans="1:36" s="182" customFormat="1" x14ac:dyDescent="0.25">
      <c r="A167" s="163" t="s">
        <v>125</v>
      </c>
      <c r="B167" s="164">
        <v>43356</v>
      </c>
      <c r="C167" s="165">
        <v>2102</v>
      </c>
      <c r="D167" s="166" t="s">
        <v>134</v>
      </c>
      <c r="E167" s="167" t="s">
        <v>156</v>
      </c>
      <c r="F167" s="39">
        <v>15</v>
      </c>
      <c r="G167" s="184" t="s">
        <v>629</v>
      </c>
      <c r="H167" s="169" t="s">
        <v>628</v>
      </c>
      <c r="I167" s="170">
        <v>630</v>
      </c>
      <c r="J167" s="170"/>
      <c r="K167" s="171">
        <f>Обшая56[[#This Row],[Итого реализация]]-Обшая56[[#This Row],[Стоимость доставки]]</f>
        <v>630</v>
      </c>
      <c r="L167" s="158"/>
      <c r="M167" s="172"/>
      <c r="N167" s="171"/>
      <c r="O167" s="173"/>
      <c r="P167" s="158"/>
      <c r="Q167" s="174"/>
      <c r="R167" s="171">
        <f>Обшая56[Итого реализация]-Обшая56[Наличные]-Обшая56[Терминал]-Обшая56[Безнал]</f>
        <v>630</v>
      </c>
      <c r="S167" s="158">
        <v>99.84</v>
      </c>
      <c r="T167" s="175" t="s">
        <v>612</v>
      </c>
      <c r="U167" s="175" t="s">
        <v>196</v>
      </c>
      <c r="V167" s="175"/>
      <c r="W167" s="176">
        <v>43361</v>
      </c>
      <c r="X167" s="176" t="s">
        <v>103</v>
      </c>
      <c r="Y167" s="175" t="s">
        <v>221</v>
      </c>
      <c r="Z167" s="177">
        <f>Обшая56[Стоимость доставки]</f>
        <v>0</v>
      </c>
      <c r="AA167" s="177"/>
      <c r="AB167" s="178">
        <f>Обшая56[Итого реализация]</f>
        <v>630</v>
      </c>
      <c r="AC167" s="178">
        <f t="shared" si="4"/>
        <v>99.84</v>
      </c>
      <c r="AD167" s="178">
        <f>Обшая56[[#This Row],[Итого реализ-я]]-Обшая56[[#This Row],[Стоимость доставки2]]-Обшая56[[#This Row],[Переменные расходы]]-Обшая56[[#This Row],[Закуп]]</f>
        <v>530.16</v>
      </c>
      <c r="AE167" s="178">
        <f>Обшая56[[#This Row],[Итого маржа]]/(Обшая56[[#This Row],[Сумма реал-и ТМЗ ( за вычетом доставки )]]/100)</f>
        <v>84.152380952380952</v>
      </c>
      <c r="AF167" s="171">
        <f t="shared" si="5"/>
        <v>79.524000000000001</v>
      </c>
      <c r="AG167" s="171">
        <v>157</v>
      </c>
      <c r="AH167" s="179">
        <f>Обшая56[[#This Row],[З/п (%)]]+Обшая56[[#This Row],[Бонус]]</f>
        <v>236.524</v>
      </c>
      <c r="AI167" s="180">
        <f>Обшая56[[#This Row],[Итого маржа]]-Обшая56[[#This Row],[З/п (%)]]</f>
        <v>450.63599999999997</v>
      </c>
      <c r="AJ167" s="181"/>
    </row>
    <row r="168" spans="1:36" x14ac:dyDescent="0.25">
      <c r="A168" s="62" t="s">
        <v>125</v>
      </c>
      <c r="B168" s="29">
        <v>43356</v>
      </c>
      <c r="C168" s="63">
        <v>2103</v>
      </c>
      <c r="D168" s="64" t="s">
        <v>140</v>
      </c>
      <c r="E168" s="65" t="s">
        <v>363</v>
      </c>
      <c r="F168" s="25">
        <v>15</v>
      </c>
      <c r="G168" s="160" t="s">
        <v>631</v>
      </c>
      <c r="H168" s="24" t="s">
        <v>630</v>
      </c>
      <c r="I168" s="41">
        <v>32000</v>
      </c>
      <c r="J168" s="41"/>
      <c r="K168" s="34">
        <f>Обшая56[[#This Row],[Итого реализация]]-Обшая56[[#This Row],[Стоимость доставки]]</f>
        <v>32000</v>
      </c>
      <c r="L168" s="66"/>
      <c r="M168" s="141"/>
      <c r="N168" s="26"/>
      <c r="O168" s="150"/>
      <c r="P168" s="66">
        <v>32000</v>
      </c>
      <c r="Q168" s="162" t="s">
        <v>632</v>
      </c>
      <c r="R168" s="26">
        <f>Обшая56[Итого реализация]-Обшая56[Наличные]-Обшая56[Терминал]-Обшая56[Безнал]</f>
        <v>0</v>
      </c>
      <c r="S168" s="67">
        <v>25893.119999999999</v>
      </c>
      <c r="T168" s="68" t="s">
        <v>633</v>
      </c>
      <c r="U168" s="68" t="s">
        <v>171</v>
      </c>
      <c r="V168" s="68"/>
      <c r="W168" s="27">
        <v>43361</v>
      </c>
      <c r="X168" s="27" t="s">
        <v>103</v>
      </c>
      <c r="Y168" s="30" t="s">
        <v>221</v>
      </c>
      <c r="Z168" s="23">
        <f>Обшая56[Стоимость доставки]</f>
        <v>0</v>
      </c>
      <c r="AA168" s="23"/>
      <c r="AB168" s="21">
        <f>Обшая56[Итого реализация]</f>
        <v>32000</v>
      </c>
      <c r="AC168" s="21">
        <f t="shared" si="4"/>
        <v>25893.119999999999</v>
      </c>
      <c r="AD168" s="21">
        <f>Обшая56[[#This Row],[Итого реализ-я]]-Обшая56[[#This Row],[Стоимость доставки2]]-Обшая56[[#This Row],[Переменные расходы]]-Обшая56[[#This Row],[Закуп]]</f>
        <v>6106.880000000001</v>
      </c>
      <c r="AE168" s="21">
        <f>Обшая56[[#This Row],[Итого маржа]]/(Обшая56[[#This Row],[Сумма реал-и ТМЗ ( за вычетом доставки )]]/100)</f>
        <v>19.084000000000003</v>
      </c>
      <c r="AF168" s="36">
        <f t="shared" si="5"/>
        <v>916.03200000000015</v>
      </c>
      <c r="AG168" s="22">
        <v>158</v>
      </c>
      <c r="AH168" s="28">
        <f>Обшая56[[#This Row],[З/п (%)]]+Обшая56[[#This Row],[Бонус]]</f>
        <v>1074.0320000000002</v>
      </c>
      <c r="AI168" s="35">
        <f>Обшая56[[#This Row],[Итого маржа]]-Обшая56[[#This Row],[З/п (%)]]</f>
        <v>5190.8480000000009</v>
      </c>
      <c r="AJ168" s="38"/>
    </row>
    <row r="169" spans="1:36" ht="45" x14ac:dyDescent="0.25">
      <c r="A169" s="62" t="s">
        <v>125</v>
      </c>
      <c r="B169" s="29">
        <v>43356</v>
      </c>
      <c r="C169" s="63">
        <v>2104</v>
      </c>
      <c r="D169" s="64" t="s">
        <v>140</v>
      </c>
      <c r="E169" s="65" t="s">
        <v>363</v>
      </c>
      <c r="F169" s="25">
        <v>15</v>
      </c>
      <c r="G169" s="160" t="s">
        <v>635</v>
      </c>
      <c r="H169" s="24" t="s">
        <v>634</v>
      </c>
      <c r="I169" s="41">
        <v>107366.66</v>
      </c>
      <c r="J169" s="41"/>
      <c r="K169" s="34">
        <f>Обшая56[[#This Row],[Итого реализация]]-Обшая56[[#This Row],[Стоимость доставки]]</f>
        <v>107366.66</v>
      </c>
      <c r="L169" s="66"/>
      <c r="M169" s="141"/>
      <c r="N169" s="26"/>
      <c r="O169" s="150"/>
      <c r="P169" s="66"/>
      <c r="Q169" s="162"/>
      <c r="R169" s="26">
        <f>Обшая56[Итого реализация]-Обшая56[Наличные]-Обшая56[Терминал]-Обшая56[Безнал]</f>
        <v>107366.66</v>
      </c>
      <c r="S169" s="67"/>
      <c r="T169" s="68"/>
      <c r="U169" s="68"/>
      <c r="V169" s="68"/>
      <c r="W169" s="27"/>
      <c r="X169" s="27"/>
      <c r="Y169" s="30"/>
      <c r="Z169" s="23">
        <f>Обшая56[Стоимость доставки]</f>
        <v>0</v>
      </c>
      <c r="AA169" s="23"/>
      <c r="AB169" s="21">
        <f>Обшая56[Итого реализация]</f>
        <v>107366.66</v>
      </c>
      <c r="AC169" s="21">
        <f t="shared" si="4"/>
        <v>0</v>
      </c>
      <c r="AD169" s="21">
        <f>Обшая56[[#This Row],[Итого реализ-я]]-Обшая56[[#This Row],[Стоимость доставки2]]-Обшая56[[#This Row],[Переменные расходы]]-Обшая56[[#This Row],[Закуп]]</f>
        <v>107366.66</v>
      </c>
      <c r="AE169" s="21">
        <f>Обшая56[[#This Row],[Итого маржа]]/(Обшая56[[#This Row],[Сумма реал-и ТМЗ ( за вычетом доставки )]]/100)</f>
        <v>100</v>
      </c>
      <c r="AF169" s="36">
        <f t="shared" si="5"/>
        <v>16104.999000000002</v>
      </c>
      <c r="AG169" s="22">
        <v>159</v>
      </c>
      <c r="AH169" s="28">
        <f>Обшая56[[#This Row],[З/п (%)]]+Обшая56[[#This Row],[Бонус]]</f>
        <v>16263.999000000002</v>
      </c>
      <c r="AI169" s="35">
        <f>Обшая56[[#This Row],[Итого маржа]]-Обшая56[[#This Row],[З/п (%)]]</f>
        <v>91261.661000000007</v>
      </c>
      <c r="AJ169" s="38"/>
    </row>
    <row r="170" spans="1:36" ht="30" x14ac:dyDescent="0.25">
      <c r="A170" s="62" t="s">
        <v>125</v>
      </c>
      <c r="B170" s="29">
        <v>43356</v>
      </c>
      <c r="C170" s="63">
        <v>2105</v>
      </c>
      <c r="D170" s="64" t="s">
        <v>126</v>
      </c>
      <c r="E170" s="65" t="s">
        <v>127</v>
      </c>
      <c r="F170" s="25">
        <v>15</v>
      </c>
      <c r="G170" s="160" t="s">
        <v>637</v>
      </c>
      <c r="H170" s="24" t="s">
        <v>636</v>
      </c>
      <c r="I170" s="41">
        <v>30235</v>
      </c>
      <c r="J170" s="41"/>
      <c r="K170" s="34">
        <f>Обшая56[[#This Row],[Итого реализация]]-Обшая56[[#This Row],[Стоимость доставки]]</f>
        <v>30235</v>
      </c>
      <c r="L170" s="66"/>
      <c r="M170" s="141"/>
      <c r="N170" s="26">
        <v>30235</v>
      </c>
      <c r="O170" s="150">
        <v>43356</v>
      </c>
      <c r="P170" s="66"/>
      <c r="Q170" s="162"/>
      <c r="R170" s="26">
        <f>Обшая56[Итого реализация]-Обшая56[Наличные]-Обшая56[Терминал]-Обшая56[Безнал]</f>
        <v>0</v>
      </c>
      <c r="S170" s="67">
        <v>11640</v>
      </c>
      <c r="T170" s="68" t="s">
        <v>638</v>
      </c>
      <c r="U170" s="68" t="s">
        <v>178</v>
      </c>
      <c r="V170" s="68"/>
      <c r="W170" s="27">
        <v>43361</v>
      </c>
      <c r="X170" s="27" t="s">
        <v>103</v>
      </c>
      <c r="Y170" s="30" t="s">
        <v>221</v>
      </c>
      <c r="Z170" s="23">
        <f>Обшая56[Стоимость доставки]</f>
        <v>0</v>
      </c>
      <c r="AA170" s="23"/>
      <c r="AB170" s="21">
        <f>Обшая56[Итого реализация]</f>
        <v>30235</v>
      </c>
      <c r="AC170" s="21">
        <f t="shared" si="4"/>
        <v>11640</v>
      </c>
      <c r="AD170" s="21">
        <f>Обшая56[[#This Row],[Итого реализ-я]]-Обшая56[[#This Row],[Стоимость доставки2]]-Обшая56[[#This Row],[Переменные расходы]]-Обшая56[[#This Row],[Закуп]]</f>
        <v>18595</v>
      </c>
      <c r="AE170" s="21">
        <f>Обшая56[[#This Row],[Итого маржа]]/(Обшая56[[#This Row],[Сумма реал-и ТМЗ ( за вычетом доставки )]]/100)</f>
        <v>61.50157102695551</v>
      </c>
      <c r="AF170" s="36">
        <f t="shared" si="5"/>
        <v>2789.25</v>
      </c>
      <c r="AG170" s="22">
        <v>160</v>
      </c>
      <c r="AH170" s="28">
        <f>Обшая56[[#This Row],[З/п (%)]]+Обшая56[[#This Row],[Бонус]]</f>
        <v>2949.25</v>
      </c>
      <c r="AI170" s="35">
        <f>Обшая56[[#This Row],[Итого маржа]]-Обшая56[[#This Row],[З/п (%)]]</f>
        <v>15805.75</v>
      </c>
      <c r="AJ170" s="38"/>
    </row>
    <row r="171" spans="1:36" s="182" customFormat="1" x14ac:dyDescent="0.25">
      <c r="A171" s="163" t="s">
        <v>125</v>
      </c>
      <c r="B171" s="164">
        <v>43356</v>
      </c>
      <c r="C171" s="165">
        <v>2106</v>
      </c>
      <c r="D171" s="166" t="s">
        <v>137</v>
      </c>
      <c r="E171" s="167" t="s">
        <v>157</v>
      </c>
      <c r="F171" s="39">
        <v>15</v>
      </c>
      <c r="G171" s="184" t="s">
        <v>639</v>
      </c>
      <c r="H171" s="169" t="s">
        <v>279</v>
      </c>
      <c r="I171" s="170">
        <v>3540</v>
      </c>
      <c r="J171" s="170"/>
      <c r="K171" s="171">
        <f>Обшая56[[#This Row],[Итого реализация]]-Обшая56[[#This Row],[Стоимость доставки]]</f>
        <v>3540</v>
      </c>
      <c r="L171" s="158"/>
      <c r="M171" s="172"/>
      <c r="N171" s="171">
        <v>3540</v>
      </c>
      <c r="O171" s="173">
        <v>43356</v>
      </c>
      <c r="P171" s="158"/>
      <c r="Q171" s="174"/>
      <c r="R171" s="171">
        <f>Обшая56[Итого реализация]-Обшая56[Наличные]-Обшая56[Терминал]-Обшая56[Безнал]</f>
        <v>0</v>
      </c>
      <c r="S171" s="158"/>
      <c r="T171" s="175"/>
      <c r="U171" s="175"/>
      <c r="V171" s="175"/>
      <c r="W171" s="176">
        <v>43361</v>
      </c>
      <c r="X171" s="176" t="s">
        <v>103</v>
      </c>
      <c r="Y171" s="175" t="s">
        <v>221</v>
      </c>
      <c r="Z171" s="177">
        <f>Обшая56[Стоимость доставки]</f>
        <v>0</v>
      </c>
      <c r="AA171" s="177"/>
      <c r="AB171" s="178">
        <f>Обшая56[Итого реализация]</f>
        <v>3540</v>
      </c>
      <c r="AC171" s="178">
        <f t="shared" si="4"/>
        <v>0</v>
      </c>
      <c r="AD171" s="178">
        <f>Обшая56[[#This Row],[Итого реализ-я]]-Обшая56[[#This Row],[Стоимость доставки2]]-Обшая56[[#This Row],[Переменные расходы]]-Обшая56[[#This Row],[Закуп]]</f>
        <v>3540</v>
      </c>
      <c r="AE171" s="178">
        <f>Обшая56[[#This Row],[Итого маржа]]/(Обшая56[[#This Row],[Сумма реал-и ТМЗ ( за вычетом доставки )]]/100)</f>
        <v>100</v>
      </c>
      <c r="AF171" s="171">
        <f t="shared" si="5"/>
        <v>531</v>
      </c>
      <c r="AG171" s="171">
        <v>161</v>
      </c>
      <c r="AH171" s="179">
        <f>Обшая56[[#This Row],[З/п (%)]]+Обшая56[[#This Row],[Бонус]]</f>
        <v>692</v>
      </c>
      <c r="AI171" s="180">
        <f>Обшая56[[#This Row],[Итого маржа]]-Обшая56[[#This Row],[З/п (%)]]</f>
        <v>3009</v>
      </c>
      <c r="AJ171" s="181"/>
    </row>
    <row r="172" spans="1:36" ht="30" x14ac:dyDescent="0.25">
      <c r="A172" s="62" t="s">
        <v>125</v>
      </c>
      <c r="B172" s="29">
        <v>43356</v>
      </c>
      <c r="C172" s="63">
        <v>2107</v>
      </c>
      <c r="D172" s="64" t="s">
        <v>140</v>
      </c>
      <c r="E172" s="65" t="s">
        <v>154</v>
      </c>
      <c r="F172" s="25">
        <v>15</v>
      </c>
      <c r="G172" s="160" t="s">
        <v>641</v>
      </c>
      <c r="H172" s="24" t="s">
        <v>640</v>
      </c>
      <c r="I172" s="41">
        <v>3000</v>
      </c>
      <c r="J172" s="41"/>
      <c r="K172" s="34">
        <f>Обшая56[[#This Row],[Итого реализация]]-Обшая56[[#This Row],[Стоимость доставки]]</f>
        <v>3000</v>
      </c>
      <c r="L172" s="66"/>
      <c r="M172" s="141"/>
      <c r="N172" s="26">
        <v>3000</v>
      </c>
      <c r="O172" s="150">
        <v>43356</v>
      </c>
      <c r="P172" s="66"/>
      <c r="Q172" s="162"/>
      <c r="R172" s="26">
        <f>Обшая56[Итого реализация]-Обшая56[Наличные]-Обшая56[Терминал]-Обшая56[Безнал]</f>
        <v>0</v>
      </c>
      <c r="S172" s="67">
        <v>1460</v>
      </c>
      <c r="T172" s="68" t="s">
        <v>642</v>
      </c>
      <c r="U172" s="68" t="s">
        <v>169</v>
      </c>
      <c r="V172" s="68"/>
      <c r="W172" s="27">
        <v>43371</v>
      </c>
      <c r="X172" s="27" t="s">
        <v>103</v>
      </c>
      <c r="Y172" s="30" t="s">
        <v>221</v>
      </c>
      <c r="Z172" s="23">
        <f>Обшая56[Стоимость доставки]</f>
        <v>0</v>
      </c>
      <c r="AA172" s="23"/>
      <c r="AB172" s="21">
        <f>Обшая56[Итого реализация]</f>
        <v>3000</v>
      </c>
      <c r="AC172" s="21">
        <f t="shared" si="4"/>
        <v>1460</v>
      </c>
      <c r="AD172" s="21">
        <f>Обшая56[[#This Row],[Итого реализ-я]]-Обшая56[[#This Row],[Стоимость доставки2]]-Обшая56[[#This Row],[Переменные расходы]]-Обшая56[[#This Row],[Закуп]]</f>
        <v>1540</v>
      </c>
      <c r="AE172" s="21">
        <f>Обшая56[[#This Row],[Итого маржа]]/(Обшая56[[#This Row],[Сумма реал-и ТМЗ ( за вычетом доставки )]]/100)</f>
        <v>51.333333333333336</v>
      </c>
      <c r="AF172" s="36">
        <f t="shared" si="5"/>
        <v>231</v>
      </c>
      <c r="AG172" s="22">
        <v>162</v>
      </c>
      <c r="AH172" s="28">
        <f>Обшая56[[#This Row],[З/п (%)]]+Обшая56[[#This Row],[Бонус]]</f>
        <v>393</v>
      </c>
      <c r="AI172" s="35">
        <f>Обшая56[[#This Row],[Итого маржа]]-Обшая56[[#This Row],[З/п (%)]]</f>
        <v>1309</v>
      </c>
      <c r="AJ172" s="38"/>
    </row>
    <row r="173" spans="1:36" ht="30" x14ac:dyDescent="0.25">
      <c r="A173" s="62" t="s">
        <v>125</v>
      </c>
      <c r="B173" s="29">
        <v>43356</v>
      </c>
      <c r="C173" s="63">
        <v>2108</v>
      </c>
      <c r="D173" s="64" t="s">
        <v>135</v>
      </c>
      <c r="E173" s="65" t="s">
        <v>151</v>
      </c>
      <c r="F173" s="25">
        <v>15</v>
      </c>
      <c r="G173" s="160" t="s">
        <v>644</v>
      </c>
      <c r="H173" s="24" t="s">
        <v>643</v>
      </c>
      <c r="I173" s="41">
        <v>9946.15</v>
      </c>
      <c r="J173" s="41">
        <v>1000</v>
      </c>
      <c r="K173" s="34">
        <f>Обшая56[[#This Row],[Итого реализация]]-Обшая56[[#This Row],[Стоимость доставки]]</f>
        <v>8946.15</v>
      </c>
      <c r="L173" s="66">
        <v>9946.15</v>
      </c>
      <c r="M173" s="141">
        <v>43357</v>
      </c>
      <c r="N173" s="26"/>
      <c r="O173" s="150"/>
      <c r="P173" s="66"/>
      <c r="Q173" s="162"/>
      <c r="R173" s="26">
        <f>Обшая56[Итого реализация]-Обшая56[Наличные]-Обшая56[Терминал]-Обшая56[Безнал]</f>
        <v>0</v>
      </c>
      <c r="S173" s="67">
        <v>6207.69</v>
      </c>
      <c r="T173" s="68" t="s">
        <v>645</v>
      </c>
      <c r="U173" s="68" t="s">
        <v>163</v>
      </c>
      <c r="V173" s="68"/>
      <c r="W173" s="27">
        <v>43361</v>
      </c>
      <c r="X173" s="27" t="s">
        <v>103</v>
      </c>
      <c r="Y173" s="30" t="s">
        <v>131</v>
      </c>
      <c r="Z173" s="23">
        <f>Обшая56[Стоимость доставки]</f>
        <v>1000</v>
      </c>
      <c r="AA173" s="23"/>
      <c r="AB173" s="21">
        <f>Обшая56[Итого реализация]</f>
        <v>9946.15</v>
      </c>
      <c r="AC173" s="21">
        <f t="shared" si="4"/>
        <v>6207.69</v>
      </c>
      <c r="AD173" s="21">
        <f>Обшая56[[#This Row],[Итого реализ-я]]-Обшая56[[#This Row],[Стоимость доставки2]]-Обшая56[[#This Row],[Переменные расходы]]-Обшая56[[#This Row],[Закуп]]</f>
        <v>2738.46</v>
      </c>
      <c r="AE173" s="21">
        <f>Обшая56[[#This Row],[Итого маржа]]/(Обшая56[[#This Row],[Сумма реал-и ТМЗ ( за вычетом доставки )]]/100)</f>
        <v>30.610486075015508</v>
      </c>
      <c r="AF173" s="36">
        <f t="shared" si="5"/>
        <v>410.76900000000001</v>
      </c>
      <c r="AG173" s="22">
        <v>163</v>
      </c>
      <c r="AH173" s="28">
        <f>Обшая56[[#This Row],[З/п (%)]]+Обшая56[[#This Row],[Бонус]]</f>
        <v>573.76900000000001</v>
      </c>
      <c r="AI173" s="35">
        <f>Обшая56[[#This Row],[Итого маржа]]-Обшая56[[#This Row],[З/п (%)]]</f>
        <v>2327.6909999999998</v>
      </c>
      <c r="AJ173" s="38"/>
    </row>
    <row r="174" spans="1:36" ht="30" x14ac:dyDescent="0.25">
      <c r="A174" s="62" t="s">
        <v>125</v>
      </c>
      <c r="B174" s="29">
        <v>43356</v>
      </c>
      <c r="C174" s="63">
        <v>2109</v>
      </c>
      <c r="D174" s="64" t="s">
        <v>126</v>
      </c>
      <c r="E174" s="65" t="s">
        <v>127</v>
      </c>
      <c r="F174" s="25">
        <v>15</v>
      </c>
      <c r="G174" s="160" t="s">
        <v>626</v>
      </c>
      <c r="H174" s="24" t="s">
        <v>646</v>
      </c>
      <c r="I174" s="41">
        <v>1600</v>
      </c>
      <c r="J174" s="41"/>
      <c r="K174" s="34">
        <f>Обшая56[[#This Row],[Итого реализация]]-Обшая56[[#This Row],[Стоимость доставки]]</f>
        <v>1600</v>
      </c>
      <c r="L174" s="66"/>
      <c r="M174" s="141"/>
      <c r="N174" s="26">
        <v>1600</v>
      </c>
      <c r="O174" s="150">
        <v>43356</v>
      </c>
      <c r="P174" s="66"/>
      <c r="Q174" s="162"/>
      <c r="R174" s="26">
        <f>Обшая56[Итого реализация]-Обшая56[Наличные]-Обшая56[Терминал]-Обшая56[Безнал]</f>
        <v>0</v>
      </c>
      <c r="S174" s="67">
        <v>804</v>
      </c>
      <c r="T174" s="68" t="s">
        <v>647</v>
      </c>
      <c r="U174" s="68" t="s">
        <v>161</v>
      </c>
      <c r="V174" s="68"/>
      <c r="W174" s="27">
        <v>43357</v>
      </c>
      <c r="X174" s="27" t="s">
        <v>103</v>
      </c>
      <c r="Y174" s="30" t="s">
        <v>221</v>
      </c>
      <c r="Z174" s="23">
        <f>Обшая56[Стоимость доставки]</f>
        <v>0</v>
      </c>
      <c r="AA174" s="23"/>
      <c r="AB174" s="21">
        <f>Обшая56[Итого реализация]</f>
        <v>1600</v>
      </c>
      <c r="AC174" s="21">
        <f t="shared" si="4"/>
        <v>804</v>
      </c>
      <c r="AD174" s="21">
        <f>Обшая56[[#This Row],[Итого реализ-я]]-Обшая56[[#This Row],[Стоимость доставки2]]-Обшая56[[#This Row],[Переменные расходы]]-Обшая56[[#This Row],[Закуп]]</f>
        <v>796</v>
      </c>
      <c r="AE174" s="21">
        <f>Обшая56[[#This Row],[Итого маржа]]/(Обшая56[[#This Row],[Сумма реал-и ТМЗ ( за вычетом доставки )]]/100)</f>
        <v>49.75</v>
      </c>
      <c r="AF174" s="36">
        <f t="shared" si="5"/>
        <v>119.4</v>
      </c>
      <c r="AG174" s="22">
        <v>164</v>
      </c>
      <c r="AH174" s="28">
        <f>Обшая56[[#This Row],[З/п (%)]]+Обшая56[[#This Row],[Бонус]]</f>
        <v>283.39999999999998</v>
      </c>
      <c r="AI174" s="35">
        <f>Обшая56[[#This Row],[Итого маржа]]-Обшая56[[#This Row],[З/п (%)]]</f>
        <v>676.6</v>
      </c>
      <c r="AJ174" s="38"/>
    </row>
    <row r="175" spans="1:36" x14ac:dyDescent="0.25">
      <c r="A175" s="62" t="s">
        <v>125</v>
      </c>
      <c r="B175" s="29">
        <v>43357</v>
      </c>
      <c r="C175" s="63">
        <v>2110</v>
      </c>
      <c r="D175" s="64" t="s">
        <v>126</v>
      </c>
      <c r="E175" s="65" t="s">
        <v>363</v>
      </c>
      <c r="F175" s="25">
        <v>15</v>
      </c>
      <c r="G175" s="160" t="s">
        <v>649</v>
      </c>
      <c r="H175" s="24" t="s">
        <v>648</v>
      </c>
      <c r="I175" s="41">
        <v>14044.8</v>
      </c>
      <c r="J175" s="41"/>
      <c r="K175" s="34">
        <f>Обшая56[[#This Row],[Итого реализация]]-Обшая56[[#This Row],[Стоимость доставки]]</f>
        <v>14044.8</v>
      </c>
      <c r="L175" s="66"/>
      <c r="M175" s="141"/>
      <c r="N175" s="26">
        <v>14044.8</v>
      </c>
      <c r="O175" s="150">
        <v>43357</v>
      </c>
      <c r="P175" s="66"/>
      <c r="Q175" s="162"/>
      <c r="R175" s="26">
        <f>Обшая56[Итого реализация]-Обшая56[Наличные]-Обшая56[Терминал]-Обшая56[Безнал]</f>
        <v>0</v>
      </c>
      <c r="S175" s="67">
        <v>10771.2</v>
      </c>
      <c r="T175" s="68" t="s">
        <v>650</v>
      </c>
      <c r="U175" s="68" t="s">
        <v>194</v>
      </c>
      <c r="V175" s="68"/>
      <c r="W175" s="27">
        <v>43357</v>
      </c>
      <c r="X175" s="27" t="s">
        <v>103</v>
      </c>
      <c r="Y175" s="30" t="s">
        <v>221</v>
      </c>
      <c r="Z175" s="23">
        <f>Обшая56[Стоимость доставки]</f>
        <v>0</v>
      </c>
      <c r="AA175" s="23"/>
      <c r="AB175" s="21">
        <f>Обшая56[Итого реализация]</f>
        <v>14044.8</v>
      </c>
      <c r="AC175" s="21">
        <f t="shared" si="4"/>
        <v>10771.2</v>
      </c>
      <c r="AD175" s="21">
        <f>Обшая56[[#This Row],[Итого реализ-я]]-Обшая56[[#This Row],[Стоимость доставки2]]-Обшая56[[#This Row],[Переменные расходы]]-Обшая56[[#This Row],[Закуп]]</f>
        <v>3273.5999999999985</v>
      </c>
      <c r="AE175" s="21">
        <f>Обшая56[[#This Row],[Итого маржа]]/(Обшая56[[#This Row],[Сумма реал-и ТМЗ ( за вычетом доставки )]]/100)</f>
        <v>23.308270676691723</v>
      </c>
      <c r="AF175" s="36">
        <f t="shared" si="5"/>
        <v>491.03999999999979</v>
      </c>
      <c r="AG175" s="22">
        <v>165</v>
      </c>
      <c r="AH175" s="28">
        <f>Обшая56[[#This Row],[З/п (%)]]+Обшая56[[#This Row],[Бонус]]</f>
        <v>656.03999999999974</v>
      </c>
      <c r="AI175" s="35">
        <f>Обшая56[[#This Row],[Итого маржа]]-Обшая56[[#This Row],[З/п (%)]]</f>
        <v>2782.5599999999986</v>
      </c>
      <c r="AJ175" s="38"/>
    </row>
    <row r="176" spans="1:36" x14ac:dyDescent="0.25">
      <c r="A176" s="62" t="s">
        <v>125</v>
      </c>
      <c r="B176" s="29">
        <v>43357</v>
      </c>
      <c r="C176" s="63">
        <v>2111</v>
      </c>
      <c r="D176" s="64" t="s">
        <v>137</v>
      </c>
      <c r="E176" s="65" t="s">
        <v>363</v>
      </c>
      <c r="F176" s="25">
        <v>15</v>
      </c>
      <c r="G176" s="160" t="s">
        <v>652</v>
      </c>
      <c r="H176" s="24" t="s">
        <v>651</v>
      </c>
      <c r="I176" s="41">
        <v>4567.2</v>
      </c>
      <c r="J176" s="41"/>
      <c r="K176" s="34">
        <f>Обшая56[[#This Row],[Итого реализация]]-Обшая56[[#This Row],[Стоимость доставки]]</f>
        <v>4567.2</v>
      </c>
      <c r="L176" s="66"/>
      <c r="M176" s="141"/>
      <c r="N176" s="26">
        <v>4567.2</v>
      </c>
      <c r="O176" s="150">
        <v>43358</v>
      </c>
      <c r="P176" s="66"/>
      <c r="Q176" s="162"/>
      <c r="R176" s="26">
        <f>Обшая56[Итого реализация]-Обшая56[Наличные]-Обшая56[Терминал]-Обшая56[Безнал]</f>
        <v>0</v>
      </c>
      <c r="S176" s="67">
        <v>3312.32</v>
      </c>
      <c r="T176" s="68" t="s">
        <v>653</v>
      </c>
      <c r="U176" s="68" t="s">
        <v>194</v>
      </c>
      <c r="V176" s="68"/>
      <c r="W176" s="27">
        <v>43363</v>
      </c>
      <c r="X176" s="27" t="s">
        <v>103</v>
      </c>
      <c r="Y176" s="30" t="s">
        <v>221</v>
      </c>
      <c r="Z176" s="23">
        <f>Обшая56[Стоимость доставки]</f>
        <v>0</v>
      </c>
      <c r="AA176" s="23"/>
      <c r="AB176" s="21">
        <f>Обшая56[Итого реализация]</f>
        <v>4567.2</v>
      </c>
      <c r="AC176" s="21">
        <f t="shared" si="4"/>
        <v>3312.32</v>
      </c>
      <c r="AD176" s="21">
        <f>Обшая56[[#This Row],[Итого реализ-я]]-Обшая56[[#This Row],[Стоимость доставки2]]-Обшая56[[#This Row],[Переменные расходы]]-Обшая56[[#This Row],[Закуп]]</f>
        <v>1254.8799999999997</v>
      </c>
      <c r="AE176" s="21">
        <f>Обшая56[[#This Row],[Итого маржа]]/(Обшая56[[#This Row],[Сумма реал-и ТМЗ ( за вычетом доставки )]]/100)</f>
        <v>27.475915221579957</v>
      </c>
      <c r="AF176" s="36">
        <f t="shared" si="5"/>
        <v>188.23199999999994</v>
      </c>
      <c r="AG176" s="22">
        <v>166</v>
      </c>
      <c r="AH176" s="28">
        <f>Обшая56[[#This Row],[З/п (%)]]+Обшая56[[#This Row],[Бонус]]</f>
        <v>354.23199999999997</v>
      </c>
      <c r="AI176" s="35">
        <f>Обшая56[[#This Row],[Итого маржа]]-Обшая56[[#This Row],[З/п (%)]]</f>
        <v>1066.6479999999997</v>
      </c>
      <c r="AJ176" s="38"/>
    </row>
    <row r="177" spans="1:36" s="182" customFormat="1" x14ac:dyDescent="0.25">
      <c r="A177" s="163" t="s">
        <v>125</v>
      </c>
      <c r="B177" s="164">
        <v>43357</v>
      </c>
      <c r="C177" s="165">
        <v>2112</v>
      </c>
      <c r="D177" s="166" t="s">
        <v>134</v>
      </c>
      <c r="E177" s="167" t="s">
        <v>156</v>
      </c>
      <c r="F177" s="39">
        <v>15</v>
      </c>
      <c r="G177" s="184" t="s">
        <v>588</v>
      </c>
      <c r="H177" s="169" t="s">
        <v>550</v>
      </c>
      <c r="I177" s="170">
        <v>1100</v>
      </c>
      <c r="J177" s="170"/>
      <c r="K177" s="171">
        <f>Обшая56[[#This Row],[Итого реализация]]-Обшая56[[#This Row],[Стоимость доставки]]</f>
        <v>1100</v>
      </c>
      <c r="L177" s="158"/>
      <c r="M177" s="172"/>
      <c r="N177" s="171"/>
      <c r="O177" s="173"/>
      <c r="P177" s="158"/>
      <c r="Q177" s="174"/>
      <c r="R177" s="171">
        <f>Обшая56[Итого реализация]-Обшая56[Наличные]-Обшая56[Терминал]-Обшая56[Безнал]</f>
        <v>1100</v>
      </c>
      <c r="S177" s="158">
        <v>200.21</v>
      </c>
      <c r="T177" s="175" t="s">
        <v>654</v>
      </c>
      <c r="U177" s="175" t="s">
        <v>196</v>
      </c>
      <c r="V177" s="175"/>
      <c r="W177" s="176">
        <v>43361</v>
      </c>
      <c r="X177" s="176" t="s">
        <v>103</v>
      </c>
      <c r="Y177" s="175" t="s">
        <v>221</v>
      </c>
      <c r="Z177" s="177">
        <f>Обшая56[Стоимость доставки]</f>
        <v>0</v>
      </c>
      <c r="AA177" s="177"/>
      <c r="AB177" s="178">
        <f>Обшая56[Итого реализация]</f>
        <v>1100</v>
      </c>
      <c r="AC177" s="178">
        <f t="shared" si="4"/>
        <v>200.21</v>
      </c>
      <c r="AD177" s="178">
        <f>Обшая56[[#This Row],[Итого реализ-я]]-Обшая56[[#This Row],[Стоимость доставки2]]-Обшая56[[#This Row],[Переменные расходы]]-Обшая56[[#This Row],[Закуп]]</f>
        <v>899.79</v>
      </c>
      <c r="AE177" s="178">
        <f>Обшая56[[#This Row],[Итого маржа]]/(Обшая56[[#This Row],[Сумма реал-и ТМЗ ( за вычетом доставки )]]/100)</f>
        <v>81.799090909090907</v>
      </c>
      <c r="AF177" s="171">
        <f t="shared" si="5"/>
        <v>134.96849999999998</v>
      </c>
      <c r="AG177" s="171">
        <v>167</v>
      </c>
      <c r="AH177" s="179">
        <f>Обшая56[[#This Row],[З/п (%)]]+Обшая56[[#This Row],[Бонус]]</f>
        <v>301.96849999999995</v>
      </c>
      <c r="AI177" s="180">
        <f>Обшая56[[#This Row],[Итого маржа]]-Обшая56[[#This Row],[З/п (%)]]</f>
        <v>764.82150000000001</v>
      </c>
      <c r="AJ177" s="181"/>
    </row>
    <row r="178" spans="1:36" s="182" customFormat="1" ht="30" x14ac:dyDescent="0.25">
      <c r="A178" s="163" t="s">
        <v>125</v>
      </c>
      <c r="B178" s="164">
        <v>43357</v>
      </c>
      <c r="C178" s="165">
        <v>2113</v>
      </c>
      <c r="D178" s="166" t="s">
        <v>137</v>
      </c>
      <c r="E178" s="167" t="s">
        <v>157</v>
      </c>
      <c r="F178" s="39">
        <v>15</v>
      </c>
      <c r="G178" s="184" t="s">
        <v>656</v>
      </c>
      <c r="H178" s="169" t="s">
        <v>655</v>
      </c>
      <c r="I178" s="170">
        <v>41707.9</v>
      </c>
      <c r="J178" s="170"/>
      <c r="K178" s="171">
        <f>Обшая56[[#This Row],[Итого реализация]]-Обшая56[[#This Row],[Стоимость доставки]]</f>
        <v>41707.9</v>
      </c>
      <c r="L178" s="158"/>
      <c r="M178" s="172"/>
      <c r="N178" s="171"/>
      <c r="O178" s="173"/>
      <c r="P178" s="158"/>
      <c r="Q178" s="174"/>
      <c r="R178" s="171">
        <f>Обшая56[Итого реализация]-Обшая56[Наличные]-Обшая56[Терминал]-Обшая56[Безнал]</f>
        <v>41707.9</v>
      </c>
      <c r="S178" s="158"/>
      <c r="T178" s="175"/>
      <c r="U178" s="175"/>
      <c r="V178" s="175"/>
      <c r="W178" s="176"/>
      <c r="X178" s="176"/>
      <c r="Y178" s="175"/>
      <c r="Z178" s="177">
        <f>Обшая56[Стоимость доставки]</f>
        <v>0</v>
      </c>
      <c r="AA178" s="177"/>
      <c r="AB178" s="178">
        <f>Обшая56[Итого реализация]</f>
        <v>41707.9</v>
      </c>
      <c r="AC178" s="178">
        <f t="shared" si="4"/>
        <v>0</v>
      </c>
      <c r="AD178" s="178">
        <f>Обшая56[[#This Row],[Итого реализ-я]]-Обшая56[[#This Row],[Стоимость доставки2]]-Обшая56[[#This Row],[Переменные расходы]]-Обшая56[[#This Row],[Закуп]]</f>
        <v>41707.9</v>
      </c>
      <c r="AE178" s="178">
        <f>Обшая56[[#This Row],[Итого маржа]]/(Обшая56[[#This Row],[Сумма реал-и ТМЗ ( за вычетом доставки )]]/100)</f>
        <v>100</v>
      </c>
      <c r="AF178" s="171">
        <f t="shared" si="5"/>
        <v>6256.1850000000004</v>
      </c>
      <c r="AG178" s="171">
        <v>168</v>
      </c>
      <c r="AH178" s="179">
        <f>Обшая56[[#This Row],[З/п (%)]]+Обшая56[[#This Row],[Бонус]]</f>
        <v>6424.1850000000004</v>
      </c>
      <c r="AI178" s="180">
        <f>Обшая56[[#This Row],[Итого маржа]]-Обшая56[[#This Row],[З/п (%)]]</f>
        <v>35451.715000000004</v>
      </c>
      <c r="AJ178" s="181"/>
    </row>
    <row r="179" spans="1:36" s="182" customFormat="1" ht="30" x14ac:dyDescent="0.25">
      <c r="A179" s="163" t="s">
        <v>125</v>
      </c>
      <c r="B179" s="164">
        <v>43357</v>
      </c>
      <c r="C179" s="165">
        <v>2114</v>
      </c>
      <c r="D179" s="166" t="s">
        <v>137</v>
      </c>
      <c r="E179" s="167" t="s">
        <v>145</v>
      </c>
      <c r="F179" s="39">
        <v>15</v>
      </c>
      <c r="G179" s="184" t="s">
        <v>658</v>
      </c>
      <c r="H179" s="169" t="s">
        <v>657</v>
      </c>
      <c r="I179" s="170">
        <v>63118.559999999998</v>
      </c>
      <c r="J179" s="170">
        <v>1000</v>
      </c>
      <c r="K179" s="171">
        <f>Обшая56[[#This Row],[Итого реализация]]-Обшая56[[#This Row],[Стоимость доставки]]</f>
        <v>62118.559999999998</v>
      </c>
      <c r="L179" s="158"/>
      <c r="M179" s="172"/>
      <c r="N179" s="171"/>
      <c r="O179" s="173"/>
      <c r="P179" s="158"/>
      <c r="Q179" s="174"/>
      <c r="R179" s="171">
        <f>Обшая56[Итого реализация]-Обшая56[Наличные]-Обшая56[Терминал]-Обшая56[Безнал]</f>
        <v>63118.559999999998</v>
      </c>
      <c r="S179" s="158"/>
      <c r="T179" s="175"/>
      <c r="U179" s="175"/>
      <c r="V179" s="175"/>
      <c r="W179" s="176"/>
      <c r="X179" s="176"/>
      <c r="Y179" s="175"/>
      <c r="Z179" s="177">
        <f>Обшая56[Стоимость доставки]</f>
        <v>1000</v>
      </c>
      <c r="AA179" s="177"/>
      <c r="AB179" s="178">
        <f>Обшая56[Итого реализация]</f>
        <v>63118.559999999998</v>
      </c>
      <c r="AC179" s="178">
        <f t="shared" si="4"/>
        <v>0</v>
      </c>
      <c r="AD179" s="178">
        <f>Обшая56[[#This Row],[Итого реализ-я]]-Обшая56[[#This Row],[Стоимость доставки2]]-Обшая56[[#This Row],[Переменные расходы]]-Обшая56[[#This Row],[Закуп]]</f>
        <v>62118.559999999998</v>
      </c>
      <c r="AE179" s="178">
        <f>Обшая56[[#This Row],[Итого маржа]]/(Обшая56[[#This Row],[Сумма реал-и ТМЗ ( за вычетом доставки )]]/100)</f>
        <v>99.999999999999986</v>
      </c>
      <c r="AF179" s="171">
        <f t="shared" si="5"/>
        <v>9317.7839999999997</v>
      </c>
      <c r="AG179" s="171">
        <v>169</v>
      </c>
      <c r="AH179" s="179">
        <f>Обшая56[[#This Row],[З/п (%)]]+Обшая56[[#This Row],[Бонус]]</f>
        <v>9486.7839999999997</v>
      </c>
      <c r="AI179" s="180">
        <f>Обшая56[[#This Row],[Итого маржа]]-Обшая56[[#This Row],[З/п (%)]]</f>
        <v>52800.775999999998</v>
      </c>
      <c r="AJ179" s="181"/>
    </row>
    <row r="180" spans="1:36" x14ac:dyDescent="0.25">
      <c r="A180" s="62" t="s">
        <v>125</v>
      </c>
      <c r="B180" s="29">
        <v>43357</v>
      </c>
      <c r="C180" s="63">
        <v>2115</v>
      </c>
      <c r="D180" s="64" t="s">
        <v>136</v>
      </c>
      <c r="E180" s="65" t="s">
        <v>153</v>
      </c>
      <c r="F180" s="25">
        <v>15</v>
      </c>
      <c r="G180" s="160" t="s">
        <v>659</v>
      </c>
      <c r="H180" s="24" t="s">
        <v>660</v>
      </c>
      <c r="I180" s="41">
        <v>800</v>
      </c>
      <c r="J180" s="41"/>
      <c r="K180" s="34">
        <f>Обшая56[[#This Row],[Итого реализация]]-Обшая56[[#This Row],[Стоимость доставки]]</f>
        <v>800</v>
      </c>
      <c r="L180" s="66">
        <v>800</v>
      </c>
      <c r="M180" s="141">
        <v>43357</v>
      </c>
      <c r="N180" s="26"/>
      <c r="O180" s="150"/>
      <c r="P180" s="66"/>
      <c r="Q180" s="162"/>
      <c r="R180" s="26">
        <f>Обшая56[Итого реализация]-Обшая56[Наличные]-Обшая56[Терминал]-Обшая56[Безнал]</f>
        <v>0</v>
      </c>
      <c r="S180" s="67">
        <v>380</v>
      </c>
      <c r="T180" s="68"/>
      <c r="U180" s="68"/>
      <c r="V180" s="68"/>
      <c r="W180" s="27">
        <v>43357</v>
      </c>
      <c r="X180" s="27" t="s">
        <v>103</v>
      </c>
      <c r="Y180" s="30" t="s">
        <v>221</v>
      </c>
      <c r="Z180" s="23">
        <f>Обшая56[Стоимость доставки]</f>
        <v>0</v>
      </c>
      <c r="AA180" s="23"/>
      <c r="AB180" s="21">
        <f>Обшая56[Итого реализация]</f>
        <v>800</v>
      </c>
      <c r="AC180" s="21">
        <f t="shared" si="4"/>
        <v>380</v>
      </c>
      <c r="AD180" s="21">
        <f>Обшая56[[#This Row],[Итого реализ-я]]-Обшая56[[#This Row],[Стоимость доставки2]]-Обшая56[[#This Row],[Переменные расходы]]-Обшая56[[#This Row],[Закуп]]</f>
        <v>420</v>
      </c>
      <c r="AE180" s="21">
        <f>Обшая56[[#This Row],[Итого маржа]]/(Обшая56[[#This Row],[Сумма реал-и ТМЗ ( за вычетом доставки )]]/100)</f>
        <v>52.5</v>
      </c>
      <c r="AF180" s="36">
        <f t="shared" si="5"/>
        <v>63</v>
      </c>
      <c r="AG180" s="22">
        <v>170</v>
      </c>
      <c r="AH180" s="28">
        <f>Обшая56[[#This Row],[З/п (%)]]+Обшая56[[#This Row],[Бонус]]</f>
        <v>233</v>
      </c>
      <c r="AI180" s="35">
        <f>Обшая56[[#This Row],[Итого маржа]]-Обшая56[[#This Row],[З/п (%)]]</f>
        <v>357</v>
      </c>
      <c r="AJ180" s="38"/>
    </row>
    <row r="181" spans="1:36" s="182" customFormat="1" x14ac:dyDescent="0.25">
      <c r="A181" s="163" t="s">
        <v>125</v>
      </c>
      <c r="B181" s="164">
        <v>43357</v>
      </c>
      <c r="C181" s="165">
        <v>2116</v>
      </c>
      <c r="D181" s="166" t="s">
        <v>137</v>
      </c>
      <c r="E181" s="167" t="s">
        <v>157</v>
      </c>
      <c r="F181" s="39">
        <v>15</v>
      </c>
      <c r="G181" s="184" t="s">
        <v>661</v>
      </c>
      <c r="H181" s="169" t="s">
        <v>662</v>
      </c>
      <c r="I181" s="170">
        <v>48460.6</v>
      </c>
      <c r="J181" s="170">
        <v>1000</v>
      </c>
      <c r="K181" s="171">
        <f>Обшая56[[#This Row],[Итого реализация]]-Обшая56[[#This Row],[Стоимость доставки]]</f>
        <v>47460.6</v>
      </c>
      <c r="L181" s="158"/>
      <c r="M181" s="172"/>
      <c r="N181" s="171">
        <v>48460.6</v>
      </c>
      <c r="O181" s="173">
        <v>43357</v>
      </c>
      <c r="P181" s="158"/>
      <c r="Q181" s="174"/>
      <c r="R181" s="171">
        <f>Обшая56[Итого реализация]-Обшая56[Наличные]-Обшая56[Терминал]-Обшая56[Безнал]</f>
        <v>0</v>
      </c>
      <c r="S181" s="158"/>
      <c r="T181" s="175"/>
      <c r="U181" s="175"/>
      <c r="V181" s="175"/>
      <c r="W181" s="176"/>
      <c r="X181" s="176"/>
      <c r="Y181" s="175"/>
      <c r="Z181" s="177">
        <f>Обшая56[Стоимость доставки]</f>
        <v>1000</v>
      </c>
      <c r="AA181" s="177"/>
      <c r="AB181" s="178">
        <f>Обшая56[Итого реализация]</f>
        <v>48460.6</v>
      </c>
      <c r="AC181" s="178">
        <f t="shared" si="4"/>
        <v>0</v>
      </c>
      <c r="AD181" s="178">
        <f>Обшая56[[#This Row],[Итого реализ-я]]-Обшая56[[#This Row],[Стоимость доставки2]]-Обшая56[[#This Row],[Переменные расходы]]-Обшая56[[#This Row],[Закуп]]</f>
        <v>47460.6</v>
      </c>
      <c r="AE181" s="178">
        <f>Обшая56[[#This Row],[Итого маржа]]/(Обшая56[[#This Row],[Сумма реал-и ТМЗ ( за вычетом доставки )]]/100)</f>
        <v>100</v>
      </c>
      <c r="AF181" s="171">
        <f t="shared" si="5"/>
        <v>7119.09</v>
      </c>
      <c r="AG181" s="171">
        <v>171</v>
      </c>
      <c r="AH181" s="179">
        <f>Обшая56[[#This Row],[З/п (%)]]+Обшая56[[#This Row],[Бонус]]</f>
        <v>7290.09</v>
      </c>
      <c r="AI181" s="180">
        <f>Обшая56[[#This Row],[Итого маржа]]-Обшая56[[#This Row],[З/п (%)]]</f>
        <v>40341.509999999995</v>
      </c>
      <c r="AJ181" s="181"/>
    </row>
    <row r="182" spans="1:36" s="182" customFormat="1" ht="30" x14ac:dyDescent="0.25">
      <c r="A182" s="163" t="s">
        <v>125</v>
      </c>
      <c r="B182" s="164">
        <v>43357</v>
      </c>
      <c r="C182" s="165">
        <v>2117</v>
      </c>
      <c r="D182" s="166" t="s">
        <v>133</v>
      </c>
      <c r="E182" s="167" t="s">
        <v>152</v>
      </c>
      <c r="F182" s="39">
        <v>15</v>
      </c>
      <c r="G182" s="184" t="s">
        <v>664</v>
      </c>
      <c r="H182" s="169" t="s">
        <v>663</v>
      </c>
      <c r="I182" s="170">
        <v>4166.05</v>
      </c>
      <c r="J182" s="170"/>
      <c r="K182" s="171">
        <f>Обшая56[[#This Row],[Итого реализация]]-Обшая56[[#This Row],[Стоимость доставки]]</f>
        <v>4166.05</v>
      </c>
      <c r="L182" s="158"/>
      <c r="M182" s="172"/>
      <c r="N182" s="171">
        <v>4166.05</v>
      </c>
      <c r="O182" s="173">
        <v>43357</v>
      </c>
      <c r="P182" s="158"/>
      <c r="Q182" s="174"/>
      <c r="R182" s="171">
        <f>Обшая56[Итого реализация]-Обшая56[Наличные]-Обшая56[Терминал]-Обшая56[Безнал]</f>
        <v>0</v>
      </c>
      <c r="S182" s="158"/>
      <c r="T182" s="175"/>
      <c r="U182" s="175"/>
      <c r="V182" s="175"/>
      <c r="W182" s="176"/>
      <c r="X182" s="176"/>
      <c r="Y182" s="175"/>
      <c r="Z182" s="177">
        <f>Обшая56[Стоимость доставки]</f>
        <v>0</v>
      </c>
      <c r="AA182" s="177"/>
      <c r="AB182" s="178">
        <f>Обшая56[Итого реализация]</f>
        <v>4166.05</v>
      </c>
      <c r="AC182" s="178">
        <f t="shared" si="4"/>
        <v>0</v>
      </c>
      <c r="AD182" s="178">
        <f>Обшая56[[#This Row],[Итого реализ-я]]-Обшая56[[#This Row],[Стоимость доставки2]]-Обшая56[[#This Row],[Переменные расходы]]-Обшая56[[#This Row],[Закуп]]</f>
        <v>4166.05</v>
      </c>
      <c r="AE182" s="178">
        <f>Обшая56[[#This Row],[Итого маржа]]/(Обшая56[[#This Row],[Сумма реал-и ТМЗ ( за вычетом доставки )]]/100)</f>
        <v>100</v>
      </c>
      <c r="AF182" s="171">
        <f t="shared" si="5"/>
        <v>624.90750000000003</v>
      </c>
      <c r="AG182" s="171">
        <v>172</v>
      </c>
      <c r="AH182" s="179">
        <f>Обшая56[[#This Row],[З/п (%)]]+Обшая56[[#This Row],[Бонус]]</f>
        <v>796.90750000000003</v>
      </c>
      <c r="AI182" s="180">
        <f>Обшая56[[#This Row],[Итого маржа]]-Обшая56[[#This Row],[З/п (%)]]</f>
        <v>3541.1424999999999</v>
      </c>
      <c r="AJ182" s="181"/>
    </row>
    <row r="183" spans="1:36" s="182" customFormat="1" ht="30" x14ac:dyDescent="0.25">
      <c r="A183" s="163" t="s">
        <v>125</v>
      </c>
      <c r="B183" s="164">
        <v>43357</v>
      </c>
      <c r="C183" s="165">
        <v>2118</v>
      </c>
      <c r="D183" s="166" t="s">
        <v>140</v>
      </c>
      <c r="E183" s="167" t="s">
        <v>154</v>
      </c>
      <c r="F183" s="39">
        <v>15</v>
      </c>
      <c r="G183" s="184" t="s">
        <v>666</v>
      </c>
      <c r="H183" s="169" t="s">
        <v>665</v>
      </c>
      <c r="I183" s="170">
        <v>135547</v>
      </c>
      <c r="J183" s="170"/>
      <c r="K183" s="171">
        <f>Обшая56[[#This Row],[Итого реализация]]-Обшая56[[#This Row],[Стоимость доставки]]</f>
        <v>135547</v>
      </c>
      <c r="L183" s="158"/>
      <c r="M183" s="172"/>
      <c r="N183" s="171"/>
      <c r="O183" s="173"/>
      <c r="P183" s="158"/>
      <c r="Q183" s="174"/>
      <c r="R183" s="171">
        <f>Обшая56[Итого реализация]-Обшая56[Наличные]-Обшая56[Терминал]-Обшая56[Безнал]</f>
        <v>135547</v>
      </c>
      <c r="S183" s="158"/>
      <c r="T183" s="175"/>
      <c r="U183" s="175"/>
      <c r="V183" s="175"/>
      <c r="W183" s="176"/>
      <c r="X183" s="176"/>
      <c r="Y183" s="175"/>
      <c r="Z183" s="177">
        <f>Обшая56[Стоимость доставки]</f>
        <v>0</v>
      </c>
      <c r="AA183" s="177"/>
      <c r="AB183" s="178">
        <f>Обшая56[Итого реализация]</f>
        <v>135547</v>
      </c>
      <c r="AC183" s="178">
        <f t="shared" si="4"/>
        <v>0</v>
      </c>
      <c r="AD183" s="178">
        <f>Обшая56[[#This Row],[Итого реализ-я]]-Обшая56[[#This Row],[Стоимость доставки2]]-Обшая56[[#This Row],[Переменные расходы]]-Обшая56[[#This Row],[Закуп]]</f>
        <v>135547</v>
      </c>
      <c r="AE183" s="178">
        <f>Обшая56[[#This Row],[Итого маржа]]/(Обшая56[[#This Row],[Сумма реал-и ТМЗ ( за вычетом доставки )]]/100)</f>
        <v>100</v>
      </c>
      <c r="AF183" s="171">
        <f t="shared" si="5"/>
        <v>20332.05</v>
      </c>
      <c r="AG183" s="171">
        <v>173</v>
      </c>
      <c r="AH183" s="179">
        <f>Обшая56[[#This Row],[З/п (%)]]+Обшая56[[#This Row],[Бонус]]</f>
        <v>20505.05</v>
      </c>
      <c r="AI183" s="180">
        <f>Обшая56[[#This Row],[Итого маржа]]-Обшая56[[#This Row],[З/п (%)]]</f>
        <v>115214.95</v>
      </c>
      <c r="AJ183" s="181"/>
    </row>
    <row r="184" spans="1:36" x14ac:dyDescent="0.25">
      <c r="A184" s="62" t="s">
        <v>125</v>
      </c>
      <c r="B184" s="29">
        <v>43357</v>
      </c>
      <c r="C184" s="63">
        <v>2119</v>
      </c>
      <c r="D184" s="64" t="s">
        <v>140</v>
      </c>
      <c r="E184" s="65" t="s">
        <v>154</v>
      </c>
      <c r="F184" s="25">
        <v>15</v>
      </c>
      <c r="G184" s="160" t="s">
        <v>668</v>
      </c>
      <c r="H184" s="24" t="s">
        <v>667</v>
      </c>
      <c r="I184" s="41">
        <v>5840</v>
      </c>
      <c r="J184" s="41"/>
      <c r="K184" s="34">
        <f>Обшая56[[#This Row],[Итого реализация]]-Обшая56[[#This Row],[Стоимость доставки]]</f>
        <v>5840</v>
      </c>
      <c r="L184" s="66"/>
      <c r="M184" s="141"/>
      <c r="N184" s="26">
        <v>5840</v>
      </c>
      <c r="O184" s="150">
        <v>43357</v>
      </c>
      <c r="P184" s="66"/>
      <c r="Q184" s="162"/>
      <c r="R184" s="26">
        <f>Обшая56[Итого реализация]-Обшая56[Наличные]-Обшая56[Терминал]-Обшая56[Безнал]</f>
        <v>0</v>
      </c>
      <c r="S184" s="67">
        <v>1336.01</v>
      </c>
      <c r="T184" s="68" t="s">
        <v>669</v>
      </c>
      <c r="U184" s="68" t="s">
        <v>196</v>
      </c>
      <c r="V184" s="68"/>
      <c r="W184" s="27">
        <v>43362</v>
      </c>
      <c r="X184" s="27" t="s">
        <v>103</v>
      </c>
      <c r="Y184" s="30" t="s">
        <v>221</v>
      </c>
      <c r="Z184" s="23">
        <f>Обшая56[Стоимость доставки]</f>
        <v>0</v>
      </c>
      <c r="AA184" s="23"/>
      <c r="AB184" s="21">
        <f>Обшая56[Итого реализация]</f>
        <v>5840</v>
      </c>
      <c r="AC184" s="21">
        <f t="shared" si="4"/>
        <v>1336.01</v>
      </c>
      <c r="AD184" s="21">
        <f>Обшая56[[#This Row],[Итого реализ-я]]-Обшая56[[#This Row],[Стоимость доставки2]]-Обшая56[[#This Row],[Переменные расходы]]-Обшая56[[#This Row],[Закуп]]</f>
        <v>4503.99</v>
      </c>
      <c r="AE184" s="21">
        <f>Обшая56[[#This Row],[Итого маржа]]/(Обшая56[[#This Row],[Сумма реал-и ТМЗ ( за вычетом доставки )]]/100)</f>
        <v>77.123116438356163</v>
      </c>
      <c r="AF184" s="36">
        <f t="shared" si="5"/>
        <v>675.59849999999994</v>
      </c>
      <c r="AG184" s="22">
        <v>174</v>
      </c>
      <c r="AH184" s="28">
        <f>Обшая56[[#This Row],[З/п (%)]]+Обшая56[[#This Row],[Бонус]]</f>
        <v>849.59849999999994</v>
      </c>
      <c r="AI184" s="35">
        <f>Обшая56[[#This Row],[Итого маржа]]-Обшая56[[#This Row],[З/п (%)]]</f>
        <v>3828.3914999999997</v>
      </c>
      <c r="AJ184" s="38"/>
    </row>
    <row r="185" spans="1:36" s="182" customFormat="1" ht="30" x14ac:dyDescent="0.25">
      <c r="A185" s="163" t="s">
        <v>125</v>
      </c>
      <c r="B185" s="164">
        <v>43357</v>
      </c>
      <c r="C185" s="165">
        <v>2120</v>
      </c>
      <c r="D185" s="166" t="s">
        <v>133</v>
      </c>
      <c r="E185" s="167" t="s">
        <v>670</v>
      </c>
      <c r="F185" s="39">
        <v>15</v>
      </c>
      <c r="G185" s="184" t="s">
        <v>672</v>
      </c>
      <c r="H185" s="169" t="s">
        <v>671</v>
      </c>
      <c r="I185" s="170">
        <v>665308.56999999995</v>
      </c>
      <c r="J185" s="170">
        <v>2700</v>
      </c>
      <c r="K185" s="171">
        <f>Обшая56[[#This Row],[Итого реализация]]-Обшая56[[#This Row],[Стоимость доставки]]</f>
        <v>662608.56999999995</v>
      </c>
      <c r="L185" s="158">
        <v>50000</v>
      </c>
      <c r="M185" s="172">
        <v>43357</v>
      </c>
      <c r="N185" s="171"/>
      <c r="O185" s="173"/>
      <c r="P185" s="158"/>
      <c r="Q185" s="174"/>
      <c r="R185" s="171">
        <f>Обшая56[Итого реализация]-Обшая56[Наличные]-Обшая56[Терминал]-Обшая56[Безнал]</f>
        <v>615308.56999999995</v>
      </c>
      <c r="S185" s="158"/>
      <c r="T185" s="175"/>
      <c r="U185" s="175"/>
      <c r="V185" s="175"/>
      <c r="W185" s="176">
        <v>43371</v>
      </c>
      <c r="X185" s="176" t="s">
        <v>103</v>
      </c>
      <c r="Y185" s="175" t="s">
        <v>131</v>
      </c>
      <c r="Z185" s="177">
        <f>Обшая56[Стоимость доставки]</f>
        <v>2700</v>
      </c>
      <c r="AA185" s="177"/>
      <c r="AB185" s="178">
        <f>Обшая56[Итого реализация]</f>
        <v>665308.56999999995</v>
      </c>
      <c r="AC185" s="178">
        <f t="shared" si="4"/>
        <v>0</v>
      </c>
      <c r="AD185" s="178">
        <f>Обшая56[[#This Row],[Итого реализ-я]]-Обшая56[[#This Row],[Стоимость доставки2]]-Обшая56[[#This Row],[Переменные расходы]]-Обшая56[[#This Row],[Закуп]]</f>
        <v>662608.56999999995</v>
      </c>
      <c r="AE185" s="178">
        <f>Обшая56[[#This Row],[Итого маржа]]/(Обшая56[[#This Row],[Сумма реал-и ТМЗ ( за вычетом доставки )]]/100)</f>
        <v>100</v>
      </c>
      <c r="AF185" s="171">
        <f t="shared" si="5"/>
        <v>99391.285499999984</v>
      </c>
      <c r="AG185" s="171">
        <v>175</v>
      </c>
      <c r="AH185" s="179">
        <f>Обшая56[[#This Row],[З/п (%)]]+Обшая56[[#This Row],[Бонус]]</f>
        <v>99566.285499999984</v>
      </c>
      <c r="AI185" s="180">
        <f>Обшая56[[#This Row],[Итого маржа]]-Обшая56[[#This Row],[З/п (%)]]</f>
        <v>563217.28449999995</v>
      </c>
      <c r="AJ185" s="181"/>
    </row>
    <row r="186" spans="1:36" s="182" customFormat="1" ht="60" x14ac:dyDescent="0.25">
      <c r="A186" s="163" t="s">
        <v>125</v>
      </c>
      <c r="B186" s="164">
        <v>43357</v>
      </c>
      <c r="C186" s="165">
        <v>2121</v>
      </c>
      <c r="D186" s="166" t="s">
        <v>329</v>
      </c>
      <c r="E186" s="167" t="s">
        <v>158</v>
      </c>
      <c r="F186" s="39">
        <v>15</v>
      </c>
      <c r="G186" s="184" t="s">
        <v>674</v>
      </c>
      <c r="H186" s="169" t="s">
        <v>673</v>
      </c>
      <c r="I186" s="170">
        <v>46423.02</v>
      </c>
      <c r="J186" s="170">
        <v>1400</v>
      </c>
      <c r="K186" s="171">
        <f>Обшая56[[#This Row],[Итого реализация]]-Обшая56[[#This Row],[Стоимость доставки]]</f>
        <v>45023.02</v>
      </c>
      <c r="L186" s="158"/>
      <c r="M186" s="172"/>
      <c r="N186" s="171">
        <v>46423.02</v>
      </c>
      <c r="O186" s="173">
        <v>43357</v>
      </c>
      <c r="P186" s="158"/>
      <c r="Q186" s="174"/>
      <c r="R186" s="171">
        <f>Обшая56[Итого реализация]-Обшая56[Наличные]-Обшая56[Терминал]-Обшая56[Безнал]</f>
        <v>0</v>
      </c>
      <c r="S186" s="158"/>
      <c r="T186" s="175"/>
      <c r="U186" s="175"/>
      <c r="V186" s="175"/>
      <c r="W186" s="176">
        <v>43362</v>
      </c>
      <c r="X186" s="176" t="s">
        <v>103</v>
      </c>
      <c r="Y186" s="175" t="s">
        <v>131</v>
      </c>
      <c r="Z186" s="177">
        <f>Обшая56[Стоимость доставки]</f>
        <v>1400</v>
      </c>
      <c r="AA186" s="177"/>
      <c r="AB186" s="178">
        <f>Обшая56[Итого реализация]</f>
        <v>46423.02</v>
      </c>
      <c r="AC186" s="178">
        <f t="shared" si="4"/>
        <v>0</v>
      </c>
      <c r="AD186" s="178">
        <f>Обшая56[[#This Row],[Итого реализ-я]]-Обшая56[[#This Row],[Стоимость доставки2]]-Обшая56[[#This Row],[Переменные расходы]]-Обшая56[[#This Row],[Закуп]]</f>
        <v>45023.02</v>
      </c>
      <c r="AE186" s="178">
        <f>Обшая56[[#This Row],[Итого маржа]]/(Обшая56[[#This Row],[Сумма реал-и ТМЗ ( за вычетом доставки )]]/100)</f>
        <v>100</v>
      </c>
      <c r="AF186" s="171">
        <f t="shared" si="5"/>
        <v>6753.4529999999995</v>
      </c>
      <c r="AG186" s="171">
        <v>176</v>
      </c>
      <c r="AH186" s="179">
        <f>Обшая56[[#This Row],[З/п (%)]]+Обшая56[[#This Row],[Бонус]]</f>
        <v>6929.4529999999995</v>
      </c>
      <c r="AI186" s="180">
        <f>Обшая56[[#This Row],[Итого маржа]]-Обшая56[[#This Row],[З/п (%)]]</f>
        <v>38269.566999999995</v>
      </c>
      <c r="AJ186" s="181"/>
    </row>
    <row r="187" spans="1:36" s="182" customFormat="1" ht="30" x14ac:dyDescent="0.25">
      <c r="A187" s="163" t="s">
        <v>125</v>
      </c>
      <c r="B187" s="164">
        <v>43357</v>
      </c>
      <c r="C187" s="165">
        <v>2122</v>
      </c>
      <c r="D187" s="166" t="s">
        <v>133</v>
      </c>
      <c r="E187" s="167" t="s">
        <v>675</v>
      </c>
      <c r="F187" s="39">
        <v>15</v>
      </c>
      <c r="G187" s="184" t="s">
        <v>677</v>
      </c>
      <c r="H187" s="169" t="s">
        <v>676</v>
      </c>
      <c r="I187" s="170">
        <v>15395</v>
      </c>
      <c r="J187" s="170">
        <v>1000</v>
      </c>
      <c r="K187" s="171">
        <f>Обшая56[[#This Row],[Итого реализация]]-Обшая56[[#This Row],[Стоимость доставки]]</f>
        <v>14395</v>
      </c>
      <c r="L187" s="158">
        <v>15395</v>
      </c>
      <c r="M187" s="172">
        <v>43357</v>
      </c>
      <c r="N187" s="171"/>
      <c r="O187" s="173"/>
      <c r="P187" s="158"/>
      <c r="Q187" s="174"/>
      <c r="R187" s="171">
        <f>Обшая56[Итого реализация]-Обшая56[Наличные]-Обшая56[Терминал]-Обшая56[Безнал]</f>
        <v>0</v>
      </c>
      <c r="S187" s="158"/>
      <c r="T187" s="175"/>
      <c r="U187" s="175"/>
      <c r="V187" s="175"/>
      <c r="W187" s="176">
        <v>43362</v>
      </c>
      <c r="X187" s="176" t="s">
        <v>103</v>
      </c>
      <c r="Y187" s="175" t="s">
        <v>131</v>
      </c>
      <c r="Z187" s="177">
        <f>Обшая56[Стоимость доставки]</f>
        <v>1000</v>
      </c>
      <c r="AA187" s="177"/>
      <c r="AB187" s="178">
        <f>Обшая56[Итого реализация]</f>
        <v>15395</v>
      </c>
      <c r="AC187" s="178">
        <f t="shared" si="4"/>
        <v>0</v>
      </c>
      <c r="AD187" s="178">
        <f>Обшая56[[#This Row],[Итого реализ-я]]-Обшая56[[#This Row],[Стоимость доставки2]]-Обшая56[[#This Row],[Переменные расходы]]-Обшая56[[#This Row],[Закуп]]</f>
        <v>14395</v>
      </c>
      <c r="AE187" s="178">
        <f>Обшая56[[#This Row],[Итого маржа]]/(Обшая56[[#This Row],[Сумма реал-и ТМЗ ( за вычетом доставки )]]/100)</f>
        <v>100.00000000000001</v>
      </c>
      <c r="AF187" s="171">
        <f t="shared" si="5"/>
        <v>2159.25</v>
      </c>
      <c r="AG187" s="171">
        <v>177</v>
      </c>
      <c r="AH187" s="179">
        <f>Обшая56[[#This Row],[З/п (%)]]+Обшая56[[#This Row],[Бонус]]</f>
        <v>2336.25</v>
      </c>
      <c r="AI187" s="180">
        <f>Обшая56[[#This Row],[Итого маржа]]-Обшая56[[#This Row],[З/п (%)]]</f>
        <v>12235.75</v>
      </c>
      <c r="AJ187" s="181"/>
    </row>
    <row r="188" spans="1:36" s="182" customFormat="1" ht="30" x14ac:dyDescent="0.25">
      <c r="A188" s="163" t="s">
        <v>125</v>
      </c>
      <c r="B188" s="164">
        <v>43357</v>
      </c>
      <c r="C188" s="165">
        <v>2123</v>
      </c>
      <c r="D188" s="166" t="s">
        <v>133</v>
      </c>
      <c r="E188" s="167" t="s">
        <v>675</v>
      </c>
      <c r="F188" s="39">
        <v>15</v>
      </c>
      <c r="G188" s="184" t="s">
        <v>659</v>
      </c>
      <c r="H188" s="169" t="s">
        <v>678</v>
      </c>
      <c r="I188" s="170">
        <v>450</v>
      </c>
      <c r="J188" s="170"/>
      <c r="K188" s="171">
        <f>Обшая56[[#This Row],[Итого реализация]]-Обшая56[[#This Row],[Стоимость доставки]]</f>
        <v>450</v>
      </c>
      <c r="L188" s="158">
        <v>450</v>
      </c>
      <c r="M188" s="172">
        <v>43357</v>
      </c>
      <c r="N188" s="171"/>
      <c r="O188" s="173"/>
      <c r="P188" s="158"/>
      <c r="Q188" s="174"/>
      <c r="R188" s="171">
        <f>Обшая56[Итого реализация]-Обшая56[Наличные]-Обшая56[Терминал]-Обшая56[Безнал]</f>
        <v>0</v>
      </c>
      <c r="S188" s="158"/>
      <c r="T188" s="175"/>
      <c r="U188" s="175"/>
      <c r="V188" s="175"/>
      <c r="W188" s="176">
        <v>43357</v>
      </c>
      <c r="X188" s="176" t="s">
        <v>103</v>
      </c>
      <c r="Y188" s="175" t="s">
        <v>221</v>
      </c>
      <c r="Z188" s="177">
        <f>Обшая56[Стоимость доставки]</f>
        <v>0</v>
      </c>
      <c r="AA188" s="177"/>
      <c r="AB188" s="178">
        <f>Обшая56[Итого реализация]</f>
        <v>450</v>
      </c>
      <c r="AC188" s="178">
        <f t="shared" si="4"/>
        <v>0</v>
      </c>
      <c r="AD188" s="178">
        <f>Обшая56[[#This Row],[Итого реализ-я]]-Обшая56[[#This Row],[Стоимость доставки2]]-Обшая56[[#This Row],[Переменные расходы]]-Обшая56[[#This Row],[Закуп]]</f>
        <v>450</v>
      </c>
      <c r="AE188" s="178">
        <f>Обшая56[[#This Row],[Итого маржа]]/(Обшая56[[#This Row],[Сумма реал-и ТМЗ ( за вычетом доставки )]]/100)</f>
        <v>100</v>
      </c>
      <c r="AF188" s="171">
        <f t="shared" si="5"/>
        <v>67.5</v>
      </c>
      <c r="AG188" s="171">
        <v>178</v>
      </c>
      <c r="AH188" s="179">
        <f>Обшая56[[#This Row],[З/п (%)]]+Обшая56[[#This Row],[Бонус]]</f>
        <v>245.5</v>
      </c>
      <c r="AI188" s="180">
        <f>Обшая56[[#This Row],[Итого маржа]]-Обшая56[[#This Row],[З/п (%)]]</f>
        <v>382.5</v>
      </c>
      <c r="AJ188" s="181"/>
    </row>
    <row r="189" spans="1:36" s="182" customFormat="1" x14ac:dyDescent="0.25">
      <c r="A189" s="163" t="s">
        <v>125</v>
      </c>
      <c r="B189" s="164">
        <v>43358</v>
      </c>
      <c r="C189" s="165">
        <v>2124</v>
      </c>
      <c r="D189" s="166" t="s">
        <v>133</v>
      </c>
      <c r="E189" s="167" t="s">
        <v>152</v>
      </c>
      <c r="F189" s="39">
        <v>15</v>
      </c>
      <c r="G189" s="184" t="s">
        <v>680</v>
      </c>
      <c r="H189" s="169" t="s">
        <v>679</v>
      </c>
      <c r="I189" s="170">
        <v>27704</v>
      </c>
      <c r="J189" s="170">
        <v>1000</v>
      </c>
      <c r="K189" s="171">
        <f>Обшая56[[#This Row],[Итого реализация]]-Обшая56[[#This Row],[Стоимость доставки]]</f>
        <v>26704</v>
      </c>
      <c r="L189" s="158"/>
      <c r="M189" s="172"/>
      <c r="N189" s="171">
        <v>27704</v>
      </c>
      <c r="O189" s="173">
        <v>43358</v>
      </c>
      <c r="P189" s="158"/>
      <c r="Q189" s="174"/>
      <c r="R189" s="171">
        <f>Обшая56[Итого реализация]-Обшая56[Наличные]-Обшая56[Терминал]-Обшая56[Безнал]</f>
        <v>0</v>
      </c>
      <c r="S189" s="158"/>
      <c r="T189" s="175"/>
      <c r="U189" s="175"/>
      <c r="V189" s="175"/>
      <c r="W189" s="176">
        <v>43362</v>
      </c>
      <c r="X189" s="176" t="s">
        <v>103</v>
      </c>
      <c r="Y189" s="175" t="s">
        <v>131</v>
      </c>
      <c r="Z189" s="177">
        <f>Обшая56[Стоимость доставки]</f>
        <v>1000</v>
      </c>
      <c r="AA189" s="177"/>
      <c r="AB189" s="178">
        <f>Обшая56[Итого реализация]</f>
        <v>27704</v>
      </c>
      <c r="AC189" s="178">
        <f t="shared" si="4"/>
        <v>0</v>
      </c>
      <c r="AD189" s="178">
        <f>Обшая56[[#This Row],[Итого реализ-я]]-Обшая56[[#This Row],[Стоимость доставки2]]-Обшая56[[#This Row],[Переменные расходы]]-Обшая56[[#This Row],[Закуп]]</f>
        <v>26704</v>
      </c>
      <c r="AE189" s="178">
        <f>Обшая56[[#This Row],[Итого маржа]]/(Обшая56[[#This Row],[Сумма реал-и ТМЗ ( за вычетом доставки )]]/100)</f>
        <v>99.999999999999986</v>
      </c>
      <c r="AF189" s="171">
        <f t="shared" si="5"/>
        <v>4005.6</v>
      </c>
      <c r="AG189" s="171">
        <v>179</v>
      </c>
      <c r="AH189" s="179">
        <f>Обшая56[[#This Row],[З/п (%)]]+Обшая56[[#This Row],[Бонус]]</f>
        <v>4184.6000000000004</v>
      </c>
      <c r="AI189" s="180">
        <f>Обшая56[[#This Row],[Итого маржа]]-Обшая56[[#This Row],[З/п (%)]]</f>
        <v>22698.400000000001</v>
      </c>
      <c r="AJ189" s="181"/>
    </row>
    <row r="190" spans="1:36" s="182" customFormat="1" x14ac:dyDescent="0.25">
      <c r="A190" s="163" t="s">
        <v>125</v>
      </c>
      <c r="B190" s="164">
        <v>43358</v>
      </c>
      <c r="C190" s="165">
        <v>2125</v>
      </c>
      <c r="D190" s="166" t="s">
        <v>137</v>
      </c>
      <c r="E190" s="167" t="s">
        <v>145</v>
      </c>
      <c r="F190" s="39">
        <v>15</v>
      </c>
      <c r="G190" s="184" t="s">
        <v>681</v>
      </c>
      <c r="H190" s="169" t="s">
        <v>682</v>
      </c>
      <c r="I190" s="170">
        <v>1350</v>
      </c>
      <c r="J190" s="170"/>
      <c r="K190" s="171">
        <f>Обшая56[[#This Row],[Итого реализация]]-Обшая56[[#This Row],[Стоимость доставки]]</f>
        <v>1350</v>
      </c>
      <c r="L190" s="158"/>
      <c r="M190" s="172"/>
      <c r="N190" s="171">
        <v>1350</v>
      </c>
      <c r="O190" s="173">
        <v>43358</v>
      </c>
      <c r="P190" s="158"/>
      <c r="Q190" s="174"/>
      <c r="R190" s="171">
        <f>Обшая56[Итого реализация]-Обшая56[Наличные]-Обшая56[Терминал]-Обшая56[Безнал]</f>
        <v>0</v>
      </c>
      <c r="S190" s="158"/>
      <c r="T190" s="175"/>
      <c r="U190" s="175"/>
      <c r="V190" s="175"/>
      <c r="W190" s="176">
        <v>43362</v>
      </c>
      <c r="X190" s="176" t="s">
        <v>103</v>
      </c>
      <c r="Y190" s="175" t="s">
        <v>221</v>
      </c>
      <c r="Z190" s="177">
        <f>Обшая56[Стоимость доставки]</f>
        <v>0</v>
      </c>
      <c r="AA190" s="177"/>
      <c r="AB190" s="178">
        <f>Обшая56[Итого реализация]</f>
        <v>1350</v>
      </c>
      <c r="AC190" s="178">
        <f t="shared" si="4"/>
        <v>0</v>
      </c>
      <c r="AD190" s="178">
        <f>Обшая56[[#This Row],[Итого реализ-я]]-Обшая56[[#This Row],[Стоимость доставки2]]-Обшая56[[#This Row],[Переменные расходы]]-Обшая56[[#This Row],[Закуп]]</f>
        <v>1350</v>
      </c>
      <c r="AE190" s="178">
        <f>Обшая56[[#This Row],[Итого маржа]]/(Обшая56[[#This Row],[Сумма реал-и ТМЗ ( за вычетом доставки )]]/100)</f>
        <v>100</v>
      </c>
      <c r="AF190" s="171">
        <f t="shared" si="5"/>
        <v>202.5</v>
      </c>
      <c r="AG190" s="171">
        <v>180</v>
      </c>
      <c r="AH190" s="179">
        <f>Обшая56[[#This Row],[З/п (%)]]+Обшая56[[#This Row],[Бонус]]</f>
        <v>382.5</v>
      </c>
      <c r="AI190" s="180">
        <f>Обшая56[[#This Row],[Итого маржа]]-Обшая56[[#This Row],[З/п (%)]]</f>
        <v>1147.5</v>
      </c>
      <c r="AJ190" s="181"/>
    </row>
    <row r="191" spans="1:36" s="182" customFormat="1" x14ac:dyDescent="0.25">
      <c r="A191" s="163" t="s">
        <v>125</v>
      </c>
      <c r="B191" s="164">
        <v>43358</v>
      </c>
      <c r="C191" s="165">
        <v>2126</v>
      </c>
      <c r="D191" s="166" t="s">
        <v>126</v>
      </c>
      <c r="E191" s="167" t="s">
        <v>127</v>
      </c>
      <c r="F191" s="39">
        <v>15</v>
      </c>
      <c r="G191" s="184" t="s">
        <v>641</v>
      </c>
      <c r="H191" s="169" t="s">
        <v>683</v>
      </c>
      <c r="I191" s="170">
        <v>1000</v>
      </c>
      <c r="J191" s="170"/>
      <c r="K191" s="171">
        <f>Обшая56[[#This Row],[Итого реализация]]-Обшая56[[#This Row],[Стоимость доставки]]</f>
        <v>1000</v>
      </c>
      <c r="L191" s="158">
        <v>1000</v>
      </c>
      <c r="M191" s="172">
        <v>43358</v>
      </c>
      <c r="N191" s="171"/>
      <c r="O191" s="173"/>
      <c r="P191" s="158"/>
      <c r="Q191" s="174"/>
      <c r="R191" s="171">
        <f>Обшая56[Итого реализация]-Обшая56[Наличные]-Обшая56[Терминал]-Обшая56[Безнал]</f>
        <v>0</v>
      </c>
      <c r="S191" s="158"/>
      <c r="T191" s="175"/>
      <c r="U191" s="175"/>
      <c r="V191" s="175"/>
      <c r="W191" s="176">
        <v>43360</v>
      </c>
      <c r="X191" s="176" t="s">
        <v>103</v>
      </c>
      <c r="Y191" s="175" t="s">
        <v>221</v>
      </c>
      <c r="Z191" s="177">
        <f>Обшая56[Стоимость доставки]</f>
        <v>0</v>
      </c>
      <c r="AA191" s="177"/>
      <c r="AB191" s="178">
        <f>Обшая56[Итого реализация]</f>
        <v>1000</v>
      </c>
      <c r="AC191" s="178">
        <f t="shared" si="4"/>
        <v>0</v>
      </c>
      <c r="AD191" s="178">
        <f>Обшая56[[#This Row],[Итого реализ-я]]-Обшая56[[#This Row],[Стоимость доставки2]]-Обшая56[[#This Row],[Переменные расходы]]-Обшая56[[#This Row],[Закуп]]</f>
        <v>1000</v>
      </c>
      <c r="AE191" s="178">
        <f>Обшая56[[#This Row],[Итого маржа]]/(Обшая56[[#This Row],[Сумма реал-и ТМЗ ( за вычетом доставки )]]/100)</f>
        <v>100</v>
      </c>
      <c r="AF191" s="171">
        <f t="shared" si="5"/>
        <v>150</v>
      </c>
      <c r="AG191" s="171">
        <v>181</v>
      </c>
      <c r="AH191" s="179">
        <f>Обшая56[[#This Row],[З/п (%)]]+Обшая56[[#This Row],[Бонус]]</f>
        <v>331</v>
      </c>
      <c r="AI191" s="180">
        <f>Обшая56[[#This Row],[Итого маржа]]-Обшая56[[#This Row],[З/п (%)]]</f>
        <v>850</v>
      </c>
      <c r="AJ191" s="181"/>
    </row>
    <row r="192" spans="1:36" s="182" customFormat="1" ht="45" x14ac:dyDescent="0.25">
      <c r="A192" s="163" t="s">
        <v>125</v>
      </c>
      <c r="B192" s="164">
        <v>43358</v>
      </c>
      <c r="C192" s="165">
        <v>2127</v>
      </c>
      <c r="D192" s="166" t="s">
        <v>134</v>
      </c>
      <c r="E192" s="167" t="s">
        <v>156</v>
      </c>
      <c r="F192" s="39">
        <v>15</v>
      </c>
      <c r="G192" s="184" t="s">
        <v>685</v>
      </c>
      <c r="H192" s="169" t="s">
        <v>684</v>
      </c>
      <c r="I192" s="170">
        <v>13558</v>
      </c>
      <c r="J192" s="170"/>
      <c r="K192" s="171">
        <f>Обшая56[[#This Row],[Итого реализация]]-Обшая56[[#This Row],[Стоимость доставки]]</f>
        <v>13558</v>
      </c>
      <c r="L192" s="158">
        <v>13558</v>
      </c>
      <c r="M192" s="172">
        <v>43358</v>
      </c>
      <c r="N192" s="171"/>
      <c r="O192" s="173"/>
      <c r="P192" s="158"/>
      <c r="Q192" s="174"/>
      <c r="R192" s="171">
        <f>Обшая56[Итого реализация]-Обшая56[Наличные]-Обшая56[Терминал]-Обшая56[Безнал]</f>
        <v>0</v>
      </c>
      <c r="S192" s="158"/>
      <c r="T192" s="175"/>
      <c r="U192" s="175"/>
      <c r="V192" s="175"/>
      <c r="W192" s="176">
        <v>43361</v>
      </c>
      <c r="X192" s="176" t="s">
        <v>103</v>
      </c>
      <c r="Y192" s="175" t="s">
        <v>221</v>
      </c>
      <c r="Z192" s="177">
        <f>Обшая56[Стоимость доставки]</f>
        <v>0</v>
      </c>
      <c r="AA192" s="177"/>
      <c r="AB192" s="178">
        <f>Обшая56[Итого реализация]</f>
        <v>13558</v>
      </c>
      <c r="AC192" s="178">
        <f t="shared" si="4"/>
        <v>0</v>
      </c>
      <c r="AD192" s="178">
        <f>Обшая56[[#This Row],[Итого реализ-я]]-Обшая56[[#This Row],[Стоимость доставки2]]-Обшая56[[#This Row],[Переменные расходы]]-Обшая56[[#This Row],[Закуп]]</f>
        <v>13558</v>
      </c>
      <c r="AE192" s="178">
        <f>Обшая56[[#This Row],[Итого маржа]]/(Обшая56[[#This Row],[Сумма реал-и ТМЗ ( за вычетом доставки )]]/100)</f>
        <v>99.999999999999986</v>
      </c>
      <c r="AF192" s="171">
        <f t="shared" si="5"/>
        <v>2033.7</v>
      </c>
      <c r="AG192" s="171">
        <v>182</v>
      </c>
      <c r="AH192" s="179">
        <f>Обшая56[[#This Row],[З/п (%)]]+Обшая56[[#This Row],[Бонус]]</f>
        <v>2215.6999999999998</v>
      </c>
      <c r="AI192" s="180">
        <f>Обшая56[[#This Row],[Итого маржа]]-Обшая56[[#This Row],[З/п (%)]]</f>
        <v>11524.3</v>
      </c>
      <c r="AJ192" s="181"/>
    </row>
    <row r="193" spans="1:36" s="182" customFormat="1" ht="30" x14ac:dyDescent="0.25">
      <c r="A193" s="163" t="s">
        <v>125</v>
      </c>
      <c r="B193" s="164">
        <v>43358</v>
      </c>
      <c r="C193" s="165">
        <v>2128</v>
      </c>
      <c r="D193" s="166" t="s">
        <v>140</v>
      </c>
      <c r="E193" s="167" t="s">
        <v>686</v>
      </c>
      <c r="F193" s="39">
        <v>15</v>
      </c>
      <c r="G193" s="184" t="s">
        <v>687</v>
      </c>
      <c r="H193" s="169" t="s">
        <v>663</v>
      </c>
      <c r="I193" s="170">
        <v>81096.179999999993</v>
      </c>
      <c r="J193" s="170">
        <v>1000</v>
      </c>
      <c r="K193" s="171">
        <f>Обшая56[[#This Row],[Итого реализация]]-Обшая56[[#This Row],[Стоимость доставки]]</f>
        <v>80096.179999999993</v>
      </c>
      <c r="L193" s="158"/>
      <c r="M193" s="172"/>
      <c r="N193" s="171"/>
      <c r="O193" s="173"/>
      <c r="P193" s="158"/>
      <c r="Q193" s="174"/>
      <c r="R193" s="171">
        <f>Обшая56[Итого реализация]-Обшая56[Наличные]-Обшая56[Терминал]-Обшая56[Безнал]</f>
        <v>81096.179999999993</v>
      </c>
      <c r="S193" s="158"/>
      <c r="T193" s="175"/>
      <c r="U193" s="175"/>
      <c r="V193" s="175"/>
      <c r="W193" s="176">
        <v>43362</v>
      </c>
      <c r="X193" s="176" t="s">
        <v>103</v>
      </c>
      <c r="Y193" s="175" t="s">
        <v>131</v>
      </c>
      <c r="Z193" s="177">
        <f>Обшая56[Стоимость доставки]</f>
        <v>1000</v>
      </c>
      <c r="AA193" s="177"/>
      <c r="AB193" s="178">
        <f>Обшая56[Итого реализация]</f>
        <v>81096.179999999993</v>
      </c>
      <c r="AC193" s="178">
        <f t="shared" si="4"/>
        <v>0</v>
      </c>
      <c r="AD193" s="178">
        <f>Обшая56[[#This Row],[Итого реализ-я]]-Обшая56[[#This Row],[Стоимость доставки2]]-Обшая56[[#This Row],[Переменные расходы]]-Обшая56[[#This Row],[Закуп]]</f>
        <v>80096.179999999993</v>
      </c>
      <c r="AE193" s="178">
        <f>Обшая56[[#This Row],[Итого маржа]]/(Обшая56[[#This Row],[Сумма реал-и ТМЗ ( за вычетом доставки )]]/100)</f>
        <v>100</v>
      </c>
      <c r="AF193" s="171">
        <f t="shared" si="5"/>
        <v>12014.427</v>
      </c>
      <c r="AG193" s="171">
        <v>183</v>
      </c>
      <c r="AH193" s="179">
        <f>Обшая56[[#This Row],[З/п (%)]]+Обшая56[[#This Row],[Бонус]]</f>
        <v>12197.427</v>
      </c>
      <c r="AI193" s="180">
        <f>Обшая56[[#This Row],[Итого маржа]]-Обшая56[[#This Row],[З/п (%)]]</f>
        <v>68081.752999999997</v>
      </c>
      <c r="AJ193" s="181"/>
    </row>
    <row r="194" spans="1:36" s="182" customFormat="1" ht="30" x14ac:dyDescent="0.25">
      <c r="A194" s="163" t="s">
        <v>125</v>
      </c>
      <c r="B194" s="164">
        <v>43358</v>
      </c>
      <c r="C194" s="165">
        <v>2129</v>
      </c>
      <c r="D194" s="166" t="s">
        <v>134</v>
      </c>
      <c r="E194" s="167" t="s">
        <v>156</v>
      </c>
      <c r="F194" s="39">
        <v>15</v>
      </c>
      <c r="G194" s="184" t="s">
        <v>689</v>
      </c>
      <c r="H194" s="169" t="s">
        <v>688</v>
      </c>
      <c r="I194" s="170">
        <v>88672.45</v>
      </c>
      <c r="J194" s="170"/>
      <c r="K194" s="171">
        <f>Обшая56[[#This Row],[Итого реализация]]-Обшая56[[#This Row],[Стоимость доставки]]</f>
        <v>88672.45</v>
      </c>
      <c r="L194" s="158"/>
      <c r="M194" s="172"/>
      <c r="N194" s="171">
        <v>88672.45</v>
      </c>
      <c r="O194" s="173">
        <v>43358</v>
      </c>
      <c r="P194" s="158"/>
      <c r="Q194" s="174"/>
      <c r="R194" s="171">
        <f>Обшая56[Итого реализация]-Обшая56[Наличные]-Обшая56[Терминал]-Обшая56[Безнал]</f>
        <v>0</v>
      </c>
      <c r="S194" s="158">
        <v>65149.5</v>
      </c>
      <c r="T194" s="175" t="s">
        <v>690</v>
      </c>
      <c r="U194" s="175" t="s">
        <v>171</v>
      </c>
      <c r="V194" s="175"/>
      <c r="W194" s="176">
        <v>43362</v>
      </c>
      <c r="X194" s="176" t="s">
        <v>103</v>
      </c>
      <c r="Y194" s="175" t="s">
        <v>221</v>
      </c>
      <c r="Z194" s="177">
        <f>Обшая56[Стоимость доставки]</f>
        <v>0</v>
      </c>
      <c r="AA194" s="177"/>
      <c r="AB194" s="178">
        <f>Обшая56[Итого реализация]</f>
        <v>88672.45</v>
      </c>
      <c r="AC194" s="178">
        <f t="shared" si="4"/>
        <v>65149.5</v>
      </c>
      <c r="AD194" s="178">
        <f>Обшая56[[#This Row],[Итого реализ-я]]-Обшая56[[#This Row],[Стоимость доставки2]]-Обшая56[[#This Row],[Переменные расходы]]-Обшая56[[#This Row],[Закуп]]</f>
        <v>23522.949999999997</v>
      </c>
      <c r="AE194" s="178">
        <f>Обшая56[[#This Row],[Итого маржа]]/(Обшая56[[#This Row],[Сумма реал-и ТМЗ ( за вычетом доставки )]]/100)</f>
        <v>26.52791255908684</v>
      </c>
      <c r="AF194" s="171">
        <f t="shared" si="5"/>
        <v>3528.4424999999992</v>
      </c>
      <c r="AG194" s="171">
        <v>184</v>
      </c>
      <c r="AH194" s="179">
        <f>Обшая56[[#This Row],[З/п (%)]]+Обшая56[[#This Row],[Бонус]]</f>
        <v>3712.4424999999992</v>
      </c>
      <c r="AI194" s="180">
        <f>Обшая56[[#This Row],[Итого маржа]]-Обшая56[[#This Row],[З/п (%)]]</f>
        <v>19994.5075</v>
      </c>
      <c r="AJ194" s="181"/>
    </row>
    <row r="195" spans="1:36" s="182" customFormat="1" x14ac:dyDescent="0.25">
      <c r="A195" s="163" t="s">
        <v>125</v>
      </c>
      <c r="B195" s="164">
        <v>43358</v>
      </c>
      <c r="C195" s="165">
        <v>2130</v>
      </c>
      <c r="D195" s="166" t="s">
        <v>139</v>
      </c>
      <c r="E195" s="167" t="s">
        <v>150</v>
      </c>
      <c r="F195" s="39">
        <v>15</v>
      </c>
      <c r="G195" s="184" t="s">
        <v>692</v>
      </c>
      <c r="H195" s="169" t="s">
        <v>691</v>
      </c>
      <c r="I195" s="170">
        <v>40635</v>
      </c>
      <c r="J195" s="170"/>
      <c r="K195" s="171">
        <f>Обшая56[[#This Row],[Итого реализация]]-Обшая56[[#This Row],[Стоимость доставки]]</f>
        <v>40635</v>
      </c>
      <c r="L195" s="158">
        <v>20000</v>
      </c>
      <c r="M195" s="172">
        <v>43358</v>
      </c>
      <c r="N195" s="171"/>
      <c r="O195" s="173"/>
      <c r="P195" s="158"/>
      <c r="Q195" s="174"/>
      <c r="R195" s="171">
        <f>Обшая56[Итого реализация]-Обшая56[Наличные]-Обшая56[Терминал]-Обшая56[Безнал]</f>
        <v>20635</v>
      </c>
      <c r="S195" s="158"/>
      <c r="T195" s="175"/>
      <c r="U195" s="175"/>
      <c r="V195" s="175"/>
      <c r="W195" s="176">
        <v>43371</v>
      </c>
      <c r="X195" s="176" t="s">
        <v>103</v>
      </c>
      <c r="Y195" s="175" t="s">
        <v>221</v>
      </c>
      <c r="Z195" s="177">
        <f>Обшая56[Стоимость доставки]</f>
        <v>0</v>
      </c>
      <c r="AA195" s="177"/>
      <c r="AB195" s="178">
        <f>Обшая56[Итого реализация]</f>
        <v>40635</v>
      </c>
      <c r="AC195" s="178">
        <f t="shared" si="4"/>
        <v>0</v>
      </c>
      <c r="AD195" s="178">
        <f>Обшая56[[#This Row],[Итого реализ-я]]-Обшая56[[#This Row],[Стоимость доставки2]]-Обшая56[[#This Row],[Переменные расходы]]-Обшая56[[#This Row],[Закуп]]</f>
        <v>40635</v>
      </c>
      <c r="AE195" s="178">
        <f>Обшая56[[#This Row],[Итого маржа]]/(Обшая56[[#This Row],[Сумма реал-и ТМЗ ( за вычетом доставки )]]/100)</f>
        <v>100</v>
      </c>
      <c r="AF195" s="171">
        <f t="shared" si="5"/>
        <v>6095.25</v>
      </c>
      <c r="AG195" s="171">
        <v>185</v>
      </c>
      <c r="AH195" s="179">
        <f>Обшая56[[#This Row],[З/п (%)]]+Обшая56[[#This Row],[Бонус]]</f>
        <v>6280.25</v>
      </c>
      <c r="AI195" s="180">
        <f>Обшая56[[#This Row],[Итого маржа]]-Обшая56[[#This Row],[З/п (%)]]</f>
        <v>34539.75</v>
      </c>
      <c r="AJ195" s="181"/>
    </row>
    <row r="196" spans="1:36" s="182" customFormat="1" x14ac:dyDescent="0.25">
      <c r="A196" s="163" t="s">
        <v>125</v>
      </c>
      <c r="B196" s="164">
        <v>43358</v>
      </c>
      <c r="C196" s="165">
        <v>2131</v>
      </c>
      <c r="D196" s="166" t="s">
        <v>136</v>
      </c>
      <c r="E196" s="167" t="s">
        <v>148</v>
      </c>
      <c r="F196" s="39">
        <v>15</v>
      </c>
      <c r="G196" s="184" t="s">
        <v>694</v>
      </c>
      <c r="H196" s="169" t="s">
        <v>693</v>
      </c>
      <c r="I196" s="170">
        <v>129884.16</v>
      </c>
      <c r="J196" s="170"/>
      <c r="K196" s="171">
        <f>Обшая56[[#This Row],[Итого реализация]]-Обшая56[[#This Row],[Стоимость доставки]]</f>
        <v>129884.16</v>
      </c>
      <c r="L196" s="158">
        <v>1000</v>
      </c>
      <c r="M196" s="172">
        <v>43358</v>
      </c>
      <c r="N196" s="171"/>
      <c r="O196" s="173"/>
      <c r="P196" s="158"/>
      <c r="Q196" s="174"/>
      <c r="R196" s="171">
        <f>Обшая56[Итого реализация]-Обшая56[Наличные]-Обшая56[Терминал]-Обшая56[Безнал]</f>
        <v>128884.16</v>
      </c>
      <c r="S196" s="158"/>
      <c r="T196" s="175"/>
      <c r="U196" s="175"/>
      <c r="V196" s="175"/>
      <c r="W196" s="176">
        <v>43371</v>
      </c>
      <c r="X196" s="176" t="s">
        <v>103</v>
      </c>
      <c r="Y196" s="175" t="s">
        <v>221</v>
      </c>
      <c r="Z196" s="177">
        <f>Обшая56[Стоимость доставки]</f>
        <v>0</v>
      </c>
      <c r="AA196" s="177"/>
      <c r="AB196" s="178">
        <f>Обшая56[Итого реализация]</f>
        <v>129884.16</v>
      </c>
      <c r="AC196" s="178">
        <f t="shared" si="4"/>
        <v>0</v>
      </c>
      <c r="AD196" s="178">
        <f>Обшая56[[#This Row],[Итого реализ-я]]-Обшая56[[#This Row],[Стоимость доставки2]]-Обшая56[[#This Row],[Переменные расходы]]-Обшая56[[#This Row],[Закуп]]</f>
        <v>129884.16</v>
      </c>
      <c r="AE196" s="178">
        <f>Обшая56[[#This Row],[Итого маржа]]/(Обшая56[[#This Row],[Сумма реал-и ТМЗ ( за вычетом доставки )]]/100)</f>
        <v>100</v>
      </c>
      <c r="AF196" s="171">
        <f t="shared" si="5"/>
        <v>19482.624</v>
      </c>
      <c r="AG196" s="171">
        <v>186</v>
      </c>
      <c r="AH196" s="179">
        <f>Обшая56[[#This Row],[З/п (%)]]+Обшая56[[#This Row],[Бонус]]</f>
        <v>19668.624</v>
      </c>
      <c r="AI196" s="180">
        <f>Обшая56[[#This Row],[Итого маржа]]-Обшая56[[#This Row],[З/п (%)]]</f>
        <v>110401.53600000001</v>
      </c>
      <c r="AJ196" s="181"/>
    </row>
    <row r="197" spans="1:36" s="182" customFormat="1" ht="60" x14ac:dyDescent="0.25">
      <c r="A197" s="163" t="s">
        <v>125</v>
      </c>
      <c r="B197" s="164">
        <v>43358</v>
      </c>
      <c r="C197" s="165">
        <v>2132</v>
      </c>
      <c r="D197" s="166" t="s">
        <v>126</v>
      </c>
      <c r="E197" s="167" t="s">
        <v>498</v>
      </c>
      <c r="F197" s="39">
        <v>15</v>
      </c>
      <c r="G197" s="184" t="s">
        <v>696</v>
      </c>
      <c r="H197" s="169" t="s">
        <v>695</v>
      </c>
      <c r="I197" s="170">
        <v>371262.16</v>
      </c>
      <c r="J197" s="170">
        <v>1000</v>
      </c>
      <c r="K197" s="171">
        <f>Обшая56[[#This Row],[Итого реализация]]-Обшая56[[#This Row],[Стоимость доставки]]</f>
        <v>370262.16</v>
      </c>
      <c r="L197" s="158"/>
      <c r="M197" s="172"/>
      <c r="N197" s="171">
        <v>371262.16</v>
      </c>
      <c r="O197" s="173">
        <v>43358</v>
      </c>
      <c r="P197" s="158"/>
      <c r="Q197" s="174"/>
      <c r="R197" s="171">
        <f>Обшая56[Итого реализация]-Обшая56[Наличные]-Обшая56[Терминал]-Обшая56[Безнал]</f>
        <v>0</v>
      </c>
      <c r="S197" s="158"/>
      <c r="T197" s="175"/>
      <c r="U197" s="175"/>
      <c r="V197" s="175"/>
      <c r="W197" s="176">
        <v>43367</v>
      </c>
      <c r="X197" s="176" t="s">
        <v>103</v>
      </c>
      <c r="Y197" s="175" t="s">
        <v>131</v>
      </c>
      <c r="Z197" s="177">
        <f>Обшая56[Стоимость доставки]</f>
        <v>1000</v>
      </c>
      <c r="AA197" s="177"/>
      <c r="AB197" s="178">
        <f>Обшая56[Итого реализация]</f>
        <v>371262.16</v>
      </c>
      <c r="AC197" s="178">
        <f t="shared" si="4"/>
        <v>0</v>
      </c>
      <c r="AD197" s="178">
        <f>Обшая56[[#This Row],[Итого реализ-я]]-Обшая56[[#This Row],[Стоимость доставки2]]-Обшая56[[#This Row],[Переменные расходы]]-Обшая56[[#This Row],[Закуп]]</f>
        <v>370262.16</v>
      </c>
      <c r="AE197" s="178">
        <f>Обшая56[[#This Row],[Итого маржа]]/(Обшая56[[#This Row],[Сумма реал-и ТМЗ ( за вычетом доставки )]]/100)</f>
        <v>100</v>
      </c>
      <c r="AF197" s="171">
        <f t="shared" si="5"/>
        <v>55539.323999999993</v>
      </c>
      <c r="AG197" s="171">
        <v>187</v>
      </c>
      <c r="AH197" s="179">
        <f>Обшая56[[#This Row],[З/п (%)]]+Обшая56[[#This Row],[Бонус]]</f>
        <v>55726.323999999993</v>
      </c>
      <c r="AI197" s="180">
        <f>Обшая56[[#This Row],[Итого маржа]]-Обшая56[[#This Row],[З/п (%)]]</f>
        <v>314722.83600000001</v>
      </c>
      <c r="AJ197" s="181"/>
    </row>
    <row r="198" spans="1:36" s="182" customFormat="1" ht="30" x14ac:dyDescent="0.25">
      <c r="A198" s="163" t="s">
        <v>125</v>
      </c>
      <c r="B198" s="164">
        <v>43358</v>
      </c>
      <c r="C198" s="165">
        <v>2133</v>
      </c>
      <c r="D198" s="166" t="s">
        <v>697</v>
      </c>
      <c r="E198" s="167" t="s">
        <v>147</v>
      </c>
      <c r="F198" s="39">
        <v>15</v>
      </c>
      <c r="G198" s="184" t="s">
        <v>699</v>
      </c>
      <c r="H198" s="169" t="s">
        <v>698</v>
      </c>
      <c r="I198" s="170">
        <v>16980</v>
      </c>
      <c r="J198" s="170"/>
      <c r="K198" s="171">
        <f>Обшая56[[#This Row],[Итого реализация]]-Обшая56[[#This Row],[Стоимость доставки]]</f>
        <v>16980</v>
      </c>
      <c r="L198" s="158">
        <v>10000</v>
      </c>
      <c r="M198" s="172">
        <v>43358</v>
      </c>
      <c r="N198" s="171"/>
      <c r="O198" s="173"/>
      <c r="P198" s="158"/>
      <c r="Q198" s="174"/>
      <c r="R198" s="171">
        <f>Обшая56[Итого реализация]-Обшая56[Наличные]-Обшая56[Терминал]-Обшая56[Безнал]</f>
        <v>6980</v>
      </c>
      <c r="S198" s="158"/>
      <c r="T198" s="175"/>
      <c r="U198" s="175"/>
      <c r="V198" s="175"/>
      <c r="W198" s="176">
        <v>43362</v>
      </c>
      <c r="X198" s="176" t="s">
        <v>103</v>
      </c>
      <c r="Y198" s="175" t="s">
        <v>221</v>
      </c>
      <c r="Z198" s="177">
        <f>Обшая56[Стоимость доставки]</f>
        <v>0</v>
      </c>
      <c r="AA198" s="177"/>
      <c r="AB198" s="178">
        <f>Обшая56[Итого реализация]</f>
        <v>16980</v>
      </c>
      <c r="AC198" s="178">
        <f t="shared" si="4"/>
        <v>0</v>
      </c>
      <c r="AD198" s="178">
        <f>Обшая56[[#This Row],[Итого реализ-я]]-Обшая56[[#This Row],[Стоимость доставки2]]-Обшая56[[#This Row],[Переменные расходы]]-Обшая56[[#This Row],[Закуп]]</f>
        <v>16980</v>
      </c>
      <c r="AE198" s="178">
        <f>Обшая56[[#This Row],[Итого маржа]]/(Обшая56[[#This Row],[Сумма реал-и ТМЗ ( за вычетом доставки )]]/100)</f>
        <v>100</v>
      </c>
      <c r="AF198" s="171">
        <f t="shared" si="5"/>
        <v>2547</v>
      </c>
      <c r="AG198" s="171">
        <v>188</v>
      </c>
      <c r="AH198" s="179">
        <f>Обшая56[[#This Row],[З/п (%)]]+Обшая56[[#This Row],[Бонус]]</f>
        <v>2735</v>
      </c>
      <c r="AI198" s="180">
        <f>Обшая56[[#This Row],[Итого маржа]]-Обшая56[[#This Row],[З/п (%)]]</f>
        <v>14433</v>
      </c>
      <c r="AJ198" s="181"/>
    </row>
    <row r="199" spans="1:36" s="182" customFormat="1" x14ac:dyDescent="0.25">
      <c r="A199" s="163" t="s">
        <v>125</v>
      </c>
      <c r="B199" s="164">
        <v>43358</v>
      </c>
      <c r="C199" s="165">
        <v>2134</v>
      </c>
      <c r="D199" s="166" t="s">
        <v>126</v>
      </c>
      <c r="E199" s="167" t="s">
        <v>127</v>
      </c>
      <c r="F199" s="39">
        <v>15</v>
      </c>
      <c r="G199" s="184" t="s">
        <v>448</v>
      </c>
      <c r="H199" s="169" t="s">
        <v>700</v>
      </c>
      <c r="I199" s="170">
        <v>38332.800000000003</v>
      </c>
      <c r="J199" s="170"/>
      <c r="K199" s="171">
        <f>Обшая56[[#This Row],[Итого реализация]]-Обшая56[[#This Row],[Стоимость доставки]]</f>
        <v>38332.800000000003</v>
      </c>
      <c r="L199" s="158"/>
      <c r="M199" s="172"/>
      <c r="N199" s="171">
        <v>38332.800000000003</v>
      </c>
      <c r="O199" s="173">
        <v>43358</v>
      </c>
      <c r="P199" s="158"/>
      <c r="Q199" s="174"/>
      <c r="R199" s="171">
        <f>Обшая56[Итого реализация]-Обшая56[Наличные]-Обшая56[Терминал]-Обшая56[Безнал]</f>
        <v>0</v>
      </c>
      <c r="S199" s="158"/>
      <c r="T199" s="175"/>
      <c r="U199" s="175"/>
      <c r="V199" s="175"/>
      <c r="W199" s="176">
        <v>43363</v>
      </c>
      <c r="X199" s="176" t="s">
        <v>103</v>
      </c>
      <c r="Y199" s="175" t="s">
        <v>221</v>
      </c>
      <c r="Z199" s="177">
        <f>Обшая56[Стоимость доставки]</f>
        <v>0</v>
      </c>
      <c r="AA199" s="177"/>
      <c r="AB199" s="178">
        <f>Обшая56[Итого реализация]</f>
        <v>38332.800000000003</v>
      </c>
      <c r="AC199" s="178">
        <f t="shared" si="4"/>
        <v>0</v>
      </c>
      <c r="AD199" s="178">
        <f>Обшая56[[#This Row],[Итого реализ-я]]-Обшая56[[#This Row],[Стоимость доставки2]]-Обшая56[[#This Row],[Переменные расходы]]-Обшая56[[#This Row],[Закуп]]</f>
        <v>38332.800000000003</v>
      </c>
      <c r="AE199" s="178">
        <f>Обшая56[[#This Row],[Итого маржа]]/(Обшая56[[#This Row],[Сумма реал-и ТМЗ ( за вычетом доставки )]]/100)</f>
        <v>100</v>
      </c>
      <c r="AF199" s="171">
        <f t="shared" si="5"/>
        <v>5749.92</v>
      </c>
      <c r="AG199" s="171">
        <v>189</v>
      </c>
      <c r="AH199" s="179">
        <f>Обшая56[[#This Row],[З/п (%)]]+Обшая56[[#This Row],[Бонус]]</f>
        <v>5938.92</v>
      </c>
      <c r="AI199" s="180">
        <f>Обшая56[[#This Row],[Итого маржа]]-Обшая56[[#This Row],[З/п (%)]]</f>
        <v>32582.880000000005</v>
      </c>
      <c r="AJ199" s="181"/>
    </row>
    <row r="200" spans="1:36" s="182" customFormat="1" x14ac:dyDescent="0.25">
      <c r="A200" s="163" t="s">
        <v>125</v>
      </c>
      <c r="B200" s="164">
        <v>43358</v>
      </c>
      <c r="C200" s="165">
        <v>2135</v>
      </c>
      <c r="D200" s="166" t="s">
        <v>133</v>
      </c>
      <c r="E200" s="167" t="s">
        <v>152</v>
      </c>
      <c r="F200" s="39">
        <v>15</v>
      </c>
      <c r="G200" s="184" t="s">
        <v>702</v>
      </c>
      <c r="H200" s="169" t="s">
        <v>701</v>
      </c>
      <c r="I200" s="170">
        <v>14360</v>
      </c>
      <c r="J200" s="170"/>
      <c r="K200" s="171">
        <f>Обшая56[[#This Row],[Итого реализация]]-Обшая56[[#This Row],[Стоимость доставки]]</f>
        <v>14360</v>
      </c>
      <c r="L200" s="158">
        <v>14360</v>
      </c>
      <c r="M200" s="172">
        <v>43358</v>
      </c>
      <c r="N200" s="171"/>
      <c r="O200" s="173"/>
      <c r="P200" s="158"/>
      <c r="Q200" s="174"/>
      <c r="R200" s="171">
        <f>Обшая56[Итого реализация]-Обшая56[Наличные]-Обшая56[Терминал]-Обшая56[Безнал]</f>
        <v>0</v>
      </c>
      <c r="S200" s="158"/>
      <c r="T200" s="175"/>
      <c r="U200" s="175"/>
      <c r="V200" s="175"/>
      <c r="W200" s="176">
        <v>43362</v>
      </c>
      <c r="X200" s="176" t="s">
        <v>103</v>
      </c>
      <c r="Y200" s="175" t="s">
        <v>221</v>
      </c>
      <c r="Z200" s="177">
        <f>Обшая56[Стоимость доставки]</f>
        <v>0</v>
      </c>
      <c r="AA200" s="177"/>
      <c r="AB200" s="178">
        <f>Обшая56[Итого реализация]</f>
        <v>14360</v>
      </c>
      <c r="AC200" s="178">
        <f t="shared" si="4"/>
        <v>0</v>
      </c>
      <c r="AD200" s="178">
        <f>Обшая56[[#This Row],[Итого реализ-я]]-Обшая56[[#This Row],[Стоимость доставки2]]-Обшая56[[#This Row],[Переменные расходы]]-Обшая56[[#This Row],[Закуп]]</f>
        <v>14360</v>
      </c>
      <c r="AE200" s="178">
        <f>Обшая56[[#This Row],[Итого маржа]]/(Обшая56[[#This Row],[Сумма реал-и ТМЗ ( за вычетом доставки )]]/100)</f>
        <v>100</v>
      </c>
      <c r="AF200" s="171">
        <f t="shared" si="5"/>
        <v>2154</v>
      </c>
      <c r="AG200" s="171">
        <v>190</v>
      </c>
      <c r="AH200" s="179">
        <f>Обшая56[[#This Row],[З/п (%)]]+Обшая56[[#This Row],[Бонус]]</f>
        <v>2344</v>
      </c>
      <c r="AI200" s="180">
        <f>Обшая56[[#This Row],[Итого маржа]]-Обшая56[[#This Row],[З/п (%)]]</f>
        <v>12206</v>
      </c>
      <c r="AJ200" s="181"/>
    </row>
    <row r="201" spans="1:36" s="182" customFormat="1" ht="30" x14ac:dyDescent="0.25">
      <c r="A201" s="163" t="s">
        <v>125</v>
      </c>
      <c r="B201" s="164">
        <v>43358</v>
      </c>
      <c r="C201" s="165">
        <v>2136</v>
      </c>
      <c r="D201" s="166" t="s">
        <v>142</v>
      </c>
      <c r="E201" s="167" t="s">
        <v>149</v>
      </c>
      <c r="F201" s="39">
        <v>15</v>
      </c>
      <c r="G201" s="184" t="s">
        <v>704</v>
      </c>
      <c r="H201" s="169" t="s">
        <v>703</v>
      </c>
      <c r="I201" s="170">
        <v>153062.5</v>
      </c>
      <c r="J201" s="170">
        <v>3310</v>
      </c>
      <c r="K201" s="171">
        <f>Обшая56[[#This Row],[Итого реализация]]-Обшая56[[#This Row],[Стоимость доставки]]</f>
        <v>149752.5</v>
      </c>
      <c r="L201" s="158">
        <v>150000</v>
      </c>
      <c r="M201" s="172">
        <v>43358</v>
      </c>
      <c r="N201" s="171">
        <v>3062.5</v>
      </c>
      <c r="O201" s="173">
        <v>43358</v>
      </c>
      <c r="P201" s="158"/>
      <c r="Q201" s="174"/>
      <c r="R201" s="171">
        <f>Обшая56[Итого реализация]-Обшая56[Наличные]-Обшая56[Терминал]-Обшая56[Безнал]</f>
        <v>0</v>
      </c>
      <c r="S201" s="158"/>
      <c r="T201" s="175"/>
      <c r="U201" s="175"/>
      <c r="V201" s="175"/>
      <c r="W201" s="176">
        <v>43362</v>
      </c>
      <c r="X201" s="176" t="s">
        <v>103</v>
      </c>
      <c r="Y201" s="175" t="s">
        <v>233</v>
      </c>
      <c r="Z201" s="177">
        <f>Обшая56[Стоимость доставки]</f>
        <v>3310</v>
      </c>
      <c r="AA201" s="177"/>
      <c r="AB201" s="178">
        <f>Обшая56[Итого реализация]</f>
        <v>153062.5</v>
      </c>
      <c r="AC201" s="178">
        <f t="shared" si="4"/>
        <v>0</v>
      </c>
      <c r="AD201" s="178">
        <f>Обшая56[[#This Row],[Итого реализ-я]]-Обшая56[[#This Row],[Стоимость доставки2]]-Обшая56[[#This Row],[Переменные расходы]]-Обшая56[[#This Row],[Закуп]]</f>
        <v>149752.5</v>
      </c>
      <c r="AE201" s="178">
        <f>Обшая56[[#This Row],[Итого маржа]]/(Обшая56[[#This Row],[Сумма реал-и ТМЗ ( за вычетом доставки )]]/100)</f>
        <v>100</v>
      </c>
      <c r="AF201" s="171">
        <f t="shared" si="5"/>
        <v>22462.875</v>
      </c>
      <c r="AG201" s="171">
        <v>191</v>
      </c>
      <c r="AH201" s="179">
        <f>Обшая56[[#This Row],[З/п (%)]]+Обшая56[[#This Row],[Бонус]]</f>
        <v>22653.875</v>
      </c>
      <c r="AI201" s="180">
        <f>Обшая56[[#This Row],[Итого маржа]]-Обшая56[[#This Row],[З/п (%)]]</f>
        <v>127289.625</v>
      </c>
      <c r="AJ201" s="181"/>
    </row>
    <row r="202" spans="1:36" s="182" customFormat="1" x14ac:dyDescent="0.25">
      <c r="A202" s="163" t="s">
        <v>125</v>
      </c>
      <c r="B202" s="164">
        <v>43358</v>
      </c>
      <c r="C202" s="165">
        <v>2137</v>
      </c>
      <c r="D202" s="166" t="s">
        <v>133</v>
      </c>
      <c r="E202" s="167" t="s">
        <v>152</v>
      </c>
      <c r="F202" s="39">
        <v>15</v>
      </c>
      <c r="G202" s="184" t="s">
        <v>659</v>
      </c>
      <c r="H202" s="169" t="s">
        <v>705</v>
      </c>
      <c r="I202" s="170">
        <v>200</v>
      </c>
      <c r="J202" s="170"/>
      <c r="K202" s="171">
        <f>Обшая56[[#This Row],[Итого реализация]]-Обшая56[[#This Row],[Стоимость доставки]]</f>
        <v>200</v>
      </c>
      <c r="L202" s="158">
        <v>200</v>
      </c>
      <c r="M202" s="172">
        <v>43358</v>
      </c>
      <c r="N202" s="171"/>
      <c r="O202" s="173"/>
      <c r="P202" s="158"/>
      <c r="Q202" s="174"/>
      <c r="R202" s="171">
        <f>Обшая56[Итого реализация]-Обшая56[Наличные]-Обшая56[Терминал]-Обшая56[Безнал]</f>
        <v>0</v>
      </c>
      <c r="S202" s="158"/>
      <c r="T202" s="175"/>
      <c r="U202" s="175"/>
      <c r="V202" s="175"/>
      <c r="W202" s="176">
        <v>43358</v>
      </c>
      <c r="X202" s="176" t="s">
        <v>103</v>
      </c>
      <c r="Y202" s="175" t="s">
        <v>221</v>
      </c>
      <c r="Z202" s="177">
        <f>Обшая56[Стоимость доставки]</f>
        <v>0</v>
      </c>
      <c r="AA202" s="177"/>
      <c r="AB202" s="178">
        <f>Обшая56[Итого реализация]</f>
        <v>200</v>
      </c>
      <c r="AC202" s="178">
        <f t="shared" si="4"/>
        <v>0</v>
      </c>
      <c r="AD202" s="178">
        <f>Обшая56[[#This Row],[Итого реализ-я]]-Обшая56[[#This Row],[Стоимость доставки2]]-Обшая56[[#This Row],[Переменные расходы]]-Обшая56[[#This Row],[Закуп]]</f>
        <v>200</v>
      </c>
      <c r="AE202" s="178">
        <f>Обшая56[[#This Row],[Итого маржа]]/(Обшая56[[#This Row],[Сумма реал-и ТМЗ ( за вычетом доставки )]]/100)</f>
        <v>100</v>
      </c>
      <c r="AF202" s="171">
        <f t="shared" si="5"/>
        <v>30</v>
      </c>
      <c r="AG202" s="171">
        <v>192</v>
      </c>
      <c r="AH202" s="179">
        <f>Обшая56[[#This Row],[З/п (%)]]+Обшая56[[#This Row],[Бонус]]</f>
        <v>222</v>
      </c>
      <c r="AI202" s="180">
        <f>Обшая56[[#This Row],[Итого маржа]]-Обшая56[[#This Row],[З/п (%)]]</f>
        <v>170</v>
      </c>
      <c r="AJ202" s="181"/>
    </row>
    <row r="203" spans="1:36" s="182" customFormat="1" x14ac:dyDescent="0.25">
      <c r="A203" s="163" t="s">
        <v>125</v>
      </c>
      <c r="B203" s="164">
        <v>43358</v>
      </c>
      <c r="C203" s="165">
        <v>2138</v>
      </c>
      <c r="D203" s="166" t="s">
        <v>137</v>
      </c>
      <c r="E203" s="167" t="s">
        <v>145</v>
      </c>
      <c r="F203" s="39">
        <v>15</v>
      </c>
      <c r="G203" s="184" t="s">
        <v>707</v>
      </c>
      <c r="H203" s="169" t="s">
        <v>706</v>
      </c>
      <c r="I203" s="170">
        <v>5755.86</v>
      </c>
      <c r="J203" s="170"/>
      <c r="K203" s="171">
        <f>Обшая56[[#This Row],[Итого реализация]]-Обшая56[[#This Row],[Стоимость доставки]]</f>
        <v>5755.86</v>
      </c>
      <c r="L203" s="158"/>
      <c r="M203" s="172"/>
      <c r="N203" s="171">
        <v>5755.86</v>
      </c>
      <c r="O203" s="173">
        <v>43359</v>
      </c>
      <c r="P203" s="158"/>
      <c r="Q203" s="174"/>
      <c r="R203" s="171">
        <f>Обшая56[Итого реализация]-Обшая56[Наличные]-Обшая56[Терминал]-Обшая56[Безнал]</f>
        <v>0</v>
      </c>
      <c r="S203" s="158"/>
      <c r="T203" s="175"/>
      <c r="U203" s="175"/>
      <c r="V203" s="175"/>
      <c r="W203" s="176">
        <v>43361</v>
      </c>
      <c r="X203" s="176" t="s">
        <v>103</v>
      </c>
      <c r="Y203" s="175" t="s">
        <v>221</v>
      </c>
      <c r="Z203" s="177">
        <f>Обшая56[Стоимость доставки]</f>
        <v>0</v>
      </c>
      <c r="AA203" s="177"/>
      <c r="AB203" s="178">
        <f>Обшая56[Итого реализация]</f>
        <v>5755.86</v>
      </c>
      <c r="AC203" s="178">
        <f t="shared" ref="AC203:AC266" si="6">S203</f>
        <v>0</v>
      </c>
      <c r="AD203" s="178">
        <f>Обшая56[[#This Row],[Итого реализ-я]]-Обшая56[[#This Row],[Стоимость доставки2]]-Обшая56[[#This Row],[Переменные расходы]]-Обшая56[[#This Row],[Закуп]]</f>
        <v>5755.86</v>
      </c>
      <c r="AE203" s="178">
        <f>Обшая56[[#This Row],[Итого маржа]]/(Обшая56[[#This Row],[Сумма реал-и ТМЗ ( за вычетом доставки )]]/100)</f>
        <v>100</v>
      </c>
      <c r="AF203" s="171">
        <f t="shared" ref="AF203:AF266" si="7">AD203*F203/100</f>
        <v>863.37899999999991</v>
      </c>
      <c r="AG203" s="171">
        <v>193</v>
      </c>
      <c r="AH203" s="179">
        <f>Обшая56[[#This Row],[З/п (%)]]+Обшая56[[#This Row],[Бонус]]</f>
        <v>1056.3789999999999</v>
      </c>
      <c r="AI203" s="180">
        <f>Обшая56[[#This Row],[Итого маржа]]-Обшая56[[#This Row],[З/п (%)]]</f>
        <v>4892.4809999999998</v>
      </c>
      <c r="AJ203" s="181"/>
    </row>
    <row r="204" spans="1:36" s="182" customFormat="1" x14ac:dyDescent="0.25">
      <c r="A204" s="163" t="s">
        <v>125</v>
      </c>
      <c r="B204" s="164">
        <v>43358</v>
      </c>
      <c r="C204" s="165">
        <v>2139</v>
      </c>
      <c r="D204" s="166" t="s">
        <v>137</v>
      </c>
      <c r="E204" s="167" t="s">
        <v>145</v>
      </c>
      <c r="F204" s="39">
        <v>15</v>
      </c>
      <c r="G204" s="184" t="s">
        <v>709</v>
      </c>
      <c r="H204" s="169" t="s">
        <v>708</v>
      </c>
      <c r="I204" s="170">
        <v>4736.2</v>
      </c>
      <c r="J204" s="170"/>
      <c r="K204" s="171">
        <f>Обшая56[[#This Row],[Итого реализация]]-Обшая56[[#This Row],[Стоимость доставки]]</f>
        <v>4736.2</v>
      </c>
      <c r="L204" s="158">
        <v>4736.2</v>
      </c>
      <c r="M204" s="172">
        <v>43358</v>
      </c>
      <c r="N204" s="171"/>
      <c r="O204" s="173"/>
      <c r="P204" s="158"/>
      <c r="Q204" s="174"/>
      <c r="R204" s="171">
        <f>Обшая56[Итого реализация]-Обшая56[Наличные]-Обшая56[Терминал]-Обшая56[Безнал]</f>
        <v>0</v>
      </c>
      <c r="S204" s="158"/>
      <c r="T204" s="175"/>
      <c r="U204" s="175"/>
      <c r="V204" s="175"/>
      <c r="W204" s="176">
        <v>43362</v>
      </c>
      <c r="X204" s="176" t="s">
        <v>103</v>
      </c>
      <c r="Y204" s="175" t="s">
        <v>221</v>
      </c>
      <c r="Z204" s="177">
        <f>Обшая56[Стоимость доставки]</f>
        <v>0</v>
      </c>
      <c r="AA204" s="177"/>
      <c r="AB204" s="178">
        <f>Обшая56[Итого реализация]</f>
        <v>4736.2</v>
      </c>
      <c r="AC204" s="178">
        <f t="shared" si="6"/>
        <v>0</v>
      </c>
      <c r="AD204" s="178">
        <f>Обшая56[[#This Row],[Итого реализ-я]]-Обшая56[[#This Row],[Стоимость доставки2]]-Обшая56[[#This Row],[Переменные расходы]]-Обшая56[[#This Row],[Закуп]]</f>
        <v>4736.2</v>
      </c>
      <c r="AE204" s="178">
        <f>Обшая56[[#This Row],[Итого маржа]]/(Обшая56[[#This Row],[Сумма реал-и ТМЗ ( за вычетом доставки )]]/100)</f>
        <v>100.00000000000001</v>
      </c>
      <c r="AF204" s="171">
        <f t="shared" si="7"/>
        <v>710.43</v>
      </c>
      <c r="AG204" s="171">
        <v>194</v>
      </c>
      <c r="AH204" s="179">
        <f>Обшая56[[#This Row],[З/п (%)]]+Обшая56[[#This Row],[Бонус]]</f>
        <v>904.43</v>
      </c>
      <c r="AI204" s="180">
        <f>Обшая56[[#This Row],[Итого маржа]]-Обшая56[[#This Row],[З/п (%)]]</f>
        <v>4025.77</v>
      </c>
      <c r="AJ204" s="181"/>
    </row>
    <row r="205" spans="1:36" s="182" customFormat="1" x14ac:dyDescent="0.25">
      <c r="A205" s="163" t="s">
        <v>125</v>
      </c>
      <c r="B205" s="164">
        <v>43358</v>
      </c>
      <c r="C205" s="165">
        <v>2140</v>
      </c>
      <c r="D205" s="166" t="s">
        <v>140</v>
      </c>
      <c r="E205" s="167" t="s">
        <v>154</v>
      </c>
      <c r="F205" s="39">
        <v>15</v>
      </c>
      <c r="G205" s="184" t="s">
        <v>710</v>
      </c>
      <c r="H205" s="169" t="s">
        <v>411</v>
      </c>
      <c r="I205" s="170">
        <v>10070</v>
      </c>
      <c r="J205" s="170"/>
      <c r="K205" s="171">
        <f>Обшая56[[#This Row],[Итого реализация]]-Обшая56[[#This Row],[Стоимость доставки]]</f>
        <v>10070</v>
      </c>
      <c r="L205" s="158"/>
      <c r="M205" s="172"/>
      <c r="N205" s="171"/>
      <c r="O205" s="173"/>
      <c r="P205" s="158"/>
      <c r="Q205" s="174"/>
      <c r="R205" s="171">
        <f>Обшая56[Итого реализация]-Обшая56[Наличные]-Обшая56[Терминал]-Обшая56[Безнал]</f>
        <v>10070</v>
      </c>
      <c r="S205" s="158"/>
      <c r="T205" s="175"/>
      <c r="U205" s="175"/>
      <c r="V205" s="175"/>
      <c r="W205" s="176">
        <v>43362</v>
      </c>
      <c r="X205" s="176" t="s">
        <v>103</v>
      </c>
      <c r="Y205" s="175" t="s">
        <v>221</v>
      </c>
      <c r="Z205" s="177">
        <f>Обшая56[Стоимость доставки]</f>
        <v>0</v>
      </c>
      <c r="AA205" s="177"/>
      <c r="AB205" s="178">
        <f>Обшая56[Итого реализация]</f>
        <v>10070</v>
      </c>
      <c r="AC205" s="178">
        <f t="shared" si="6"/>
        <v>0</v>
      </c>
      <c r="AD205" s="178">
        <f>Обшая56[[#This Row],[Итого реализ-я]]-Обшая56[[#This Row],[Стоимость доставки2]]-Обшая56[[#This Row],[Переменные расходы]]-Обшая56[[#This Row],[Закуп]]</f>
        <v>10070</v>
      </c>
      <c r="AE205" s="178">
        <f>Обшая56[[#This Row],[Итого маржа]]/(Обшая56[[#This Row],[Сумма реал-и ТМЗ ( за вычетом доставки )]]/100)</f>
        <v>100</v>
      </c>
      <c r="AF205" s="171">
        <f t="shared" si="7"/>
        <v>1510.5</v>
      </c>
      <c r="AG205" s="171">
        <v>195</v>
      </c>
      <c r="AH205" s="179">
        <f>Обшая56[[#This Row],[З/п (%)]]+Обшая56[[#This Row],[Бонус]]</f>
        <v>1705.5</v>
      </c>
      <c r="AI205" s="180">
        <f>Обшая56[[#This Row],[Итого маржа]]-Обшая56[[#This Row],[З/п (%)]]</f>
        <v>8559.5</v>
      </c>
      <c r="AJ205" s="181"/>
    </row>
    <row r="206" spans="1:36" s="182" customFormat="1" x14ac:dyDescent="0.25">
      <c r="A206" s="163" t="s">
        <v>125</v>
      </c>
      <c r="B206" s="164">
        <v>43358</v>
      </c>
      <c r="C206" s="165">
        <v>2141</v>
      </c>
      <c r="D206" s="166" t="s">
        <v>134</v>
      </c>
      <c r="E206" s="167" t="s">
        <v>156</v>
      </c>
      <c r="F206" s="39">
        <v>15</v>
      </c>
      <c r="G206" s="184" t="s">
        <v>712</v>
      </c>
      <c r="H206" s="169" t="s">
        <v>711</v>
      </c>
      <c r="I206" s="170">
        <v>7526.4</v>
      </c>
      <c r="J206" s="170"/>
      <c r="K206" s="171">
        <f>Обшая56[[#This Row],[Итого реализация]]-Обшая56[[#This Row],[Стоимость доставки]]</f>
        <v>7526.4</v>
      </c>
      <c r="L206" s="158"/>
      <c r="M206" s="172"/>
      <c r="N206" s="171"/>
      <c r="O206" s="173"/>
      <c r="P206" s="158"/>
      <c r="Q206" s="174"/>
      <c r="R206" s="171">
        <f>Обшая56[Итого реализация]-Обшая56[Наличные]-Обшая56[Терминал]-Обшая56[Безнал]</f>
        <v>7526.4</v>
      </c>
      <c r="S206" s="158"/>
      <c r="T206" s="175"/>
      <c r="U206" s="175"/>
      <c r="V206" s="175"/>
      <c r="W206" s="176">
        <v>43368</v>
      </c>
      <c r="X206" s="176" t="s">
        <v>103</v>
      </c>
      <c r="Y206" s="175" t="s">
        <v>221</v>
      </c>
      <c r="Z206" s="177">
        <f>Обшая56[Стоимость доставки]</f>
        <v>0</v>
      </c>
      <c r="AA206" s="177"/>
      <c r="AB206" s="178">
        <f>Обшая56[Итого реализация]</f>
        <v>7526.4</v>
      </c>
      <c r="AC206" s="178">
        <f t="shared" si="6"/>
        <v>0</v>
      </c>
      <c r="AD206" s="178">
        <f>Обшая56[[#This Row],[Итого реализ-я]]-Обшая56[[#This Row],[Стоимость доставки2]]-Обшая56[[#This Row],[Переменные расходы]]-Обшая56[[#This Row],[Закуп]]</f>
        <v>7526.4</v>
      </c>
      <c r="AE206" s="178">
        <f>Обшая56[[#This Row],[Итого маржа]]/(Обшая56[[#This Row],[Сумма реал-и ТМЗ ( за вычетом доставки )]]/100)</f>
        <v>100</v>
      </c>
      <c r="AF206" s="171">
        <f t="shared" si="7"/>
        <v>1128.96</v>
      </c>
      <c r="AG206" s="171">
        <v>196</v>
      </c>
      <c r="AH206" s="179">
        <f>Обшая56[[#This Row],[З/п (%)]]+Обшая56[[#This Row],[Бонус]]</f>
        <v>1324.96</v>
      </c>
      <c r="AI206" s="180">
        <f>Обшая56[[#This Row],[Итого маржа]]-Обшая56[[#This Row],[З/п (%)]]</f>
        <v>6397.44</v>
      </c>
      <c r="AJ206" s="181"/>
    </row>
    <row r="207" spans="1:36" s="182" customFormat="1" ht="30" x14ac:dyDescent="0.25">
      <c r="A207" s="163" t="s">
        <v>125</v>
      </c>
      <c r="B207" s="164">
        <v>43358</v>
      </c>
      <c r="C207" s="165">
        <v>2142</v>
      </c>
      <c r="D207" s="166" t="s">
        <v>137</v>
      </c>
      <c r="E207" s="167" t="s">
        <v>157</v>
      </c>
      <c r="F207" s="39">
        <v>15</v>
      </c>
      <c r="G207" s="184" t="s">
        <v>714</v>
      </c>
      <c r="H207" s="169" t="s">
        <v>713</v>
      </c>
      <c r="I207" s="170">
        <v>51468</v>
      </c>
      <c r="J207" s="170"/>
      <c r="K207" s="171">
        <f>Обшая56[[#This Row],[Итого реализация]]-Обшая56[[#This Row],[Стоимость доставки]]</f>
        <v>51468</v>
      </c>
      <c r="L207" s="158"/>
      <c r="M207" s="172"/>
      <c r="N207" s="171">
        <v>5000</v>
      </c>
      <c r="O207" s="173">
        <v>43358</v>
      </c>
      <c r="P207" s="158"/>
      <c r="Q207" s="174"/>
      <c r="R207" s="171">
        <f>Обшая56[Итого реализация]-Обшая56[Наличные]-Обшая56[Терминал]-Обшая56[Безнал]</f>
        <v>46468</v>
      </c>
      <c r="S207" s="158"/>
      <c r="T207" s="175"/>
      <c r="U207" s="175"/>
      <c r="V207" s="175"/>
      <c r="W207" s="176">
        <v>43364</v>
      </c>
      <c r="X207" s="176" t="s">
        <v>103</v>
      </c>
      <c r="Y207" s="175" t="s">
        <v>221</v>
      </c>
      <c r="Z207" s="177">
        <f>Обшая56[Стоимость доставки]</f>
        <v>0</v>
      </c>
      <c r="AA207" s="177"/>
      <c r="AB207" s="178">
        <f>Обшая56[Итого реализация]</f>
        <v>51468</v>
      </c>
      <c r="AC207" s="178">
        <f t="shared" si="6"/>
        <v>0</v>
      </c>
      <c r="AD207" s="178">
        <f>Обшая56[[#This Row],[Итого реализ-я]]-Обшая56[[#This Row],[Стоимость доставки2]]-Обшая56[[#This Row],[Переменные расходы]]-Обшая56[[#This Row],[Закуп]]</f>
        <v>51468</v>
      </c>
      <c r="AE207" s="178">
        <f>Обшая56[[#This Row],[Итого маржа]]/(Обшая56[[#This Row],[Сумма реал-и ТМЗ ( за вычетом доставки )]]/100)</f>
        <v>100.00000000000001</v>
      </c>
      <c r="AF207" s="171">
        <f t="shared" si="7"/>
        <v>7720.2</v>
      </c>
      <c r="AG207" s="171">
        <v>197</v>
      </c>
      <c r="AH207" s="179">
        <f>Обшая56[[#This Row],[З/п (%)]]+Обшая56[[#This Row],[Бонус]]</f>
        <v>7917.2</v>
      </c>
      <c r="AI207" s="180">
        <f>Обшая56[[#This Row],[Итого маржа]]-Обшая56[[#This Row],[З/п (%)]]</f>
        <v>43747.8</v>
      </c>
      <c r="AJ207" s="181"/>
    </row>
    <row r="208" spans="1:36" ht="30" x14ac:dyDescent="0.25">
      <c r="A208" s="62" t="s">
        <v>125</v>
      </c>
      <c r="B208" s="29">
        <v>43340</v>
      </c>
      <c r="C208" s="63">
        <v>1888</v>
      </c>
      <c r="D208" s="64" t="s">
        <v>137</v>
      </c>
      <c r="E208" s="65" t="s">
        <v>145</v>
      </c>
      <c r="F208" s="25">
        <v>15</v>
      </c>
      <c r="G208" s="160" t="s">
        <v>715</v>
      </c>
      <c r="H208" s="24" t="s">
        <v>716</v>
      </c>
      <c r="I208" s="41">
        <v>59075</v>
      </c>
      <c r="J208" s="41">
        <v>1000</v>
      </c>
      <c r="K208" s="34">
        <f>Обшая56[[#This Row],[Итого реализация]]-Обшая56[[#This Row],[Стоимость доставки]]</f>
        <v>58075</v>
      </c>
      <c r="L208" s="66">
        <v>59075</v>
      </c>
      <c r="M208" s="141">
        <v>43353</v>
      </c>
      <c r="N208" s="26"/>
      <c r="O208" s="150"/>
      <c r="P208" s="66"/>
      <c r="Q208" s="162"/>
      <c r="R208" s="26">
        <f>Обшая56[Итого реализация]-Обшая56[Наличные]-Обшая56[Терминал]-Обшая56[Безнал]</f>
        <v>0</v>
      </c>
      <c r="S208" s="67">
        <v>49792.78</v>
      </c>
      <c r="T208" s="68" t="s">
        <v>717</v>
      </c>
      <c r="U208" s="68" t="s">
        <v>202</v>
      </c>
      <c r="V208" s="68"/>
      <c r="W208" s="27">
        <v>43355</v>
      </c>
      <c r="X208" s="27" t="s">
        <v>103</v>
      </c>
      <c r="Y208" s="30" t="s">
        <v>131</v>
      </c>
      <c r="Z208" s="23">
        <f>Обшая56[Стоимость доставки]</f>
        <v>1000</v>
      </c>
      <c r="AA208" s="23"/>
      <c r="AB208" s="21">
        <f>Обшая56[Итого реализация]</f>
        <v>59075</v>
      </c>
      <c r="AC208" s="21">
        <f t="shared" si="6"/>
        <v>49792.78</v>
      </c>
      <c r="AD208" s="21">
        <f>Обшая56[[#This Row],[Итого реализ-я]]-Обшая56[[#This Row],[Стоимость доставки2]]-Обшая56[[#This Row],[Переменные расходы]]-Обшая56[[#This Row],[Закуп]]</f>
        <v>8282.2200000000012</v>
      </c>
      <c r="AE208" s="21">
        <f>Обшая56[[#This Row],[Итого маржа]]/(Обшая56[[#This Row],[Сумма реал-и ТМЗ ( за вычетом доставки )]]/100)</f>
        <v>14.261248385708138</v>
      </c>
      <c r="AF208" s="36">
        <f t="shared" si="7"/>
        <v>1242.3330000000001</v>
      </c>
      <c r="AG208" s="22">
        <v>198</v>
      </c>
      <c r="AH208" s="28">
        <f>Обшая56[[#This Row],[З/п (%)]]+Обшая56[[#This Row],[Бонус]]</f>
        <v>1440.3330000000001</v>
      </c>
      <c r="AI208" s="35">
        <f>Обшая56[[#This Row],[Итого маржа]]-Обшая56[[#This Row],[З/п (%)]]</f>
        <v>7039.8870000000006</v>
      </c>
      <c r="AJ208" s="38"/>
    </row>
    <row r="209" spans="1:36" ht="60" x14ac:dyDescent="0.25">
      <c r="A209" s="62" t="s">
        <v>125</v>
      </c>
      <c r="B209" s="29">
        <v>43323</v>
      </c>
      <c r="C209" s="63">
        <v>1639</v>
      </c>
      <c r="D209" s="64" t="s">
        <v>136</v>
      </c>
      <c r="E209" s="65" t="s">
        <v>153</v>
      </c>
      <c r="F209" s="25">
        <v>15</v>
      </c>
      <c r="G209" s="160" t="s">
        <v>720</v>
      </c>
      <c r="H209" s="24" t="s">
        <v>719</v>
      </c>
      <c r="I209" s="41">
        <v>201922</v>
      </c>
      <c r="J209" s="41">
        <v>1000</v>
      </c>
      <c r="K209" s="34">
        <f>Обшая56[[#This Row],[Итого реализация]]-Обшая56[[#This Row],[Стоимость доставки]]</f>
        <v>200922</v>
      </c>
      <c r="L209" s="66">
        <v>201922</v>
      </c>
      <c r="M209" s="141" t="s">
        <v>721</v>
      </c>
      <c r="N209" s="26"/>
      <c r="O209" s="150"/>
      <c r="P209" s="66"/>
      <c r="Q209" s="162"/>
      <c r="R209" s="26">
        <f>Обшая56[Итого реализация]-Обшая56[Наличные]-Обшая56[Терминал]-Обшая56[Безнал]</f>
        <v>0</v>
      </c>
      <c r="S209" s="67">
        <v>175668.6</v>
      </c>
      <c r="T209" s="68" t="s">
        <v>722</v>
      </c>
      <c r="U209" s="68" t="s">
        <v>211</v>
      </c>
      <c r="V209" s="68"/>
      <c r="W209" s="27">
        <v>43350</v>
      </c>
      <c r="X209" s="27" t="s">
        <v>103</v>
      </c>
      <c r="Y209" s="30" t="s">
        <v>131</v>
      </c>
      <c r="Z209" s="23">
        <f>Обшая56[Стоимость доставки]</f>
        <v>1000</v>
      </c>
      <c r="AA209" s="23"/>
      <c r="AB209" s="21">
        <f>Обшая56[Итого реализация]</f>
        <v>201922</v>
      </c>
      <c r="AC209" s="21">
        <f t="shared" si="6"/>
        <v>175668.6</v>
      </c>
      <c r="AD209" s="21">
        <f>Обшая56[[#This Row],[Итого реализ-я]]-Обшая56[[#This Row],[Стоимость доставки2]]-Обшая56[[#This Row],[Переменные расходы]]-Обшая56[[#This Row],[Закуп]]</f>
        <v>25253.399999999994</v>
      </c>
      <c r="AE209" s="21">
        <f>Обшая56[[#This Row],[Итого маржа]]/(Обшая56[[#This Row],[Сумма реал-и ТМЗ ( за вычетом доставки )]]/100)</f>
        <v>12.568758025502431</v>
      </c>
      <c r="AF209" s="36">
        <f t="shared" si="7"/>
        <v>3788.0099999999989</v>
      </c>
      <c r="AG209" s="22">
        <v>199</v>
      </c>
      <c r="AH209" s="28">
        <f>Обшая56[[#This Row],[З/п (%)]]+Обшая56[[#This Row],[Бонус]]</f>
        <v>3987.0099999999989</v>
      </c>
      <c r="AI209" s="35">
        <f>Обшая56[[#This Row],[Итого маржа]]-Обшая56[[#This Row],[З/п (%)]]</f>
        <v>21465.389999999996</v>
      </c>
      <c r="AJ209" s="38"/>
    </row>
    <row r="210" spans="1:36" s="182" customFormat="1" ht="45" x14ac:dyDescent="0.25">
      <c r="A210" s="163" t="s">
        <v>125</v>
      </c>
      <c r="B210" s="164">
        <v>43334</v>
      </c>
      <c r="C210" s="165">
        <v>1796</v>
      </c>
      <c r="D210" s="166" t="s">
        <v>136</v>
      </c>
      <c r="E210" s="167" t="s">
        <v>148</v>
      </c>
      <c r="F210" s="39">
        <v>15</v>
      </c>
      <c r="G210" s="184" t="s">
        <v>724</v>
      </c>
      <c r="H210" s="169" t="s">
        <v>723</v>
      </c>
      <c r="I210" s="170">
        <v>65131.95</v>
      </c>
      <c r="J210" s="170"/>
      <c r="K210" s="171">
        <f>Обшая56[[#This Row],[Итого реализация]]-Обшая56[[#This Row],[Стоимость доставки]]</f>
        <v>65131.95</v>
      </c>
      <c r="L210" s="158">
        <v>46000</v>
      </c>
      <c r="M210" s="172" t="s">
        <v>725</v>
      </c>
      <c r="N210" s="171"/>
      <c r="O210" s="173"/>
      <c r="P210" s="158"/>
      <c r="Q210" s="174"/>
      <c r="R210" s="171">
        <f>Обшая56[Итого реализация]-Обшая56[Наличные]-Обшая56[Терминал]-Обшая56[Безнал]</f>
        <v>19131.949999999997</v>
      </c>
      <c r="S210" s="158">
        <v>31180.799999999999</v>
      </c>
      <c r="T210" s="175" t="s">
        <v>726</v>
      </c>
      <c r="U210" s="175" t="s">
        <v>173</v>
      </c>
      <c r="V210" s="175"/>
      <c r="W210" s="176">
        <v>43383</v>
      </c>
      <c r="X210" s="176" t="s">
        <v>523</v>
      </c>
      <c r="Y210" s="175" t="s">
        <v>221</v>
      </c>
      <c r="Z210" s="177">
        <f>Обшая56[Стоимость доставки]</f>
        <v>0</v>
      </c>
      <c r="AA210" s="177"/>
      <c r="AB210" s="178">
        <f>Обшая56[Итого реализация]</f>
        <v>65131.95</v>
      </c>
      <c r="AC210" s="178">
        <f t="shared" si="6"/>
        <v>31180.799999999999</v>
      </c>
      <c r="AD210" s="178">
        <f>Обшая56[[#This Row],[Итого реализ-я]]-Обшая56[[#This Row],[Стоимость доставки2]]-Обшая56[[#This Row],[Переменные расходы]]-Обшая56[[#This Row],[Закуп]]</f>
        <v>33951.149999999994</v>
      </c>
      <c r="AE210" s="178">
        <f>Обшая56[[#This Row],[Итого маржа]]/(Обшая56[[#This Row],[Сумма реал-и ТМЗ ( за вычетом доставки )]]/100)</f>
        <v>52.126721217467001</v>
      </c>
      <c r="AF210" s="171">
        <f t="shared" si="7"/>
        <v>5092.6724999999988</v>
      </c>
      <c r="AG210" s="171">
        <v>200</v>
      </c>
      <c r="AH210" s="179">
        <f>Обшая56[[#This Row],[З/п (%)]]+Обшая56[[#This Row],[Бонус]]</f>
        <v>5292.6724999999988</v>
      </c>
      <c r="AI210" s="180">
        <f>Обшая56[[#This Row],[Итого маржа]]-Обшая56[[#This Row],[З/п (%)]]</f>
        <v>28858.477499999994</v>
      </c>
      <c r="AJ210" s="181"/>
    </row>
    <row r="211" spans="1:36" ht="45" x14ac:dyDescent="0.25">
      <c r="A211" s="62" t="s">
        <v>125</v>
      </c>
      <c r="B211" s="29">
        <v>43266</v>
      </c>
      <c r="C211" s="63">
        <v>909</v>
      </c>
      <c r="D211" s="64" t="s">
        <v>136</v>
      </c>
      <c r="E211" s="65" t="s">
        <v>727</v>
      </c>
      <c r="F211" s="25">
        <v>15</v>
      </c>
      <c r="G211" s="160" t="s">
        <v>729</v>
      </c>
      <c r="H211" s="24" t="s">
        <v>728</v>
      </c>
      <c r="I211" s="41">
        <v>349765</v>
      </c>
      <c r="J211" s="41">
        <v>2750</v>
      </c>
      <c r="K211" s="34">
        <f>Обшая56[[#This Row],[Итого реализация]]-Обшая56[[#This Row],[Стоимость доставки]]</f>
        <v>347015</v>
      </c>
      <c r="L211" s="66">
        <v>327765</v>
      </c>
      <c r="M211" s="141" t="s">
        <v>730</v>
      </c>
      <c r="N211" s="26">
        <v>22000</v>
      </c>
      <c r="O211" s="150">
        <v>43266</v>
      </c>
      <c r="P211" s="66"/>
      <c r="Q211" s="162"/>
      <c r="R211" s="26">
        <f>Обшая56[Итого реализация]-Обшая56[Наличные]-Обшая56[Терминал]-Обшая56[Безнал]</f>
        <v>0</v>
      </c>
      <c r="S211" s="67">
        <v>277951.73</v>
      </c>
      <c r="T211" s="68" t="s">
        <v>731</v>
      </c>
      <c r="U211" s="68" t="s">
        <v>199</v>
      </c>
      <c r="V211" s="68"/>
      <c r="W211" s="27">
        <v>43355</v>
      </c>
      <c r="X211" s="27" t="s">
        <v>103</v>
      </c>
      <c r="Y211" s="30" t="s">
        <v>233</v>
      </c>
      <c r="Z211" s="23">
        <f>Обшая56[Стоимость доставки]</f>
        <v>2750</v>
      </c>
      <c r="AA211" s="23"/>
      <c r="AB211" s="21">
        <f>Обшая56[Итого реализация]</f>
        <v>349765</v>
      </c>
      <c r="AC211" s="21">
        <f t="shared" si="6"/>
        <v>277951.73</v>
      </c>
      <c r="AD211" s="21">
        <f>Обшая56[[#This Row],[Итого реализ-я]]-Обшая56[[#This Row],[Стоимость доставки2]]-Обшая56[[#This Row],[Переменные расходы]]-Обшая56[[#This Row],[Закуп]]</f>
        <v>69063.270000000019</v>
      </c>
      <c r="AE211" s="21">
        <f>Обшая56[[#This Row],[Итого маржа]]/(Обшая56[[#This Row],[Сумма реал-и ТМЗ ( за вычетом доставки )]]/100)</f>
        <v>19.902099332881868</v>
      </c>
      <c r="AF211" s="36">
        <f t="shared" si="7"/>
        <v>10359.490500000004</v>
      </c>
      <c r="AG211" s="22">
        <v>201</v>
      </c>
      <c r="AH211" s="28">
        <f>Обшая56[[#This Row],[З/п (%)]]+Обшая56[[#This Row],[Бонус]]</f>
        <v>10560.490500000004</v>
      </c>
      <c r="AI211" s="35">
        <f>Обшая56[[#This Row],[Итого маржа]]-Обшая56[[#This Row],[З/п (%)]]</f>
        <v>58703.779500000019</v>
      </c>
      <c r="AJ211" s="38"/>
    </row>
    <row r="212" spans="1:36" ht="45" x14ac:dyDescent="0.25">
      <c r="A212" s="62" t="s">
        <v>125</v>
      </c>
      <c r="B212" s="29">
        <v>43298</v>
      </c>
      <c r="C212" s="63">
        <v>1283</v>
      </c>
      <c r="D212" s="64" t="s">
        <v>137</v>
      </c>
      <c r="E212" s="65" t="s">
        <v>145</v>
      </c>
      <c r="F212" s="25">
        <v>15</v>
      </c>
      <c r="G212" s="160" t="s">
        <v>733</v>
      </c>
      <c r="H212" s="24" t="s">
        <v>732</v>
      </c>
      <c r="I212" s="41">
        <v>145188</v>
      </c>
      <c r="J212" s="41">
        <v>1000</v>
      </c>
      <c r="K212" s="34">
        <f>Обшая56[[#This Row],[Итого реализация]]-Обшая56[[#This Row],[Стоимость доставки]]</f>
        <v>144188</v>
      </c>
      <c r="L212" s="66">
        <v>115188</v>
      </c>
      <c r="M212" s="141">
        <v>43348</v>
      </c>
      <c r="N212" s="26">
        <v>30000</v>
      </c>
      <c r="O212" s="150">
        <v>43298</v>
      </c>
      <c r="P212" s="66"/>
      <c r="Q212" s="162"/>
      <c r="R212" s="26">
        <f>Обшая56[Итого реализация]-Обшая56[Наличные]-Обшая56[Терминал]-Обшая56[Безнал]</f>
        <v>0</v>
      </c>
      <c r="S212" s="67">
        <v>101032.8</v>
      </c>
      <c r="T212" s="68" t="s">
        <v>734</v>
      </c>
      <c r="U212" s="68" t="s">
        <v>190</v>
      </c>
      <c r="V212" s="68"/>
      <c r="W212" s="27">
        <v>43355</v>
      </c>
      <c r="X212" s="27" t="s">
        <v>103</v>
      </c>
      <c r="Y212" s="30" t="s">
        <v>131</v>
      </c>
      <c r="Z212" s="23">
        <f>Обшая56[Стоимость доставки]</f>
        <v>1000</v>
      </c>
      <c r="AA212" s="23"/>
      <c r="AB212" s="21">
        <f>Обшая56[Итого реализация]</f>
        <v>145188</v>
      </c>
      <c r="AC212" s="21">
        <f t="shared" si="6"/>
        <v>101032.8</v>
      </c>
      <c r="AD212" s="21">
        <f>Обшая56[[#This Row],[Итого реализ-я]]-Обшая56[[#This Row],[Стоимость доставки2]]-Обшая56[[#This Row],[Переменные расходы]]-Обшая56[[#This Row],[Закуп]]</f>
        <v>43155.199999999997</v>
      </c>
      <c r="AE212" s="21">
        <f>Обшая56[[#This Row],[Итого маржа]]/(Обшая56[[#This Row],[Сумма реал-и ТМЗ ( за вычетом доставки )]]/100)</f>
        <v>29.929813854134874</v>
      </c>
      <c r="AF212" s="36">
        <f t="shared" si="7"/>
        <v>6473.28</v>
      </c>
      <c r="AG212" s="22">
        <v>202</v>
      </c>
      <c r="AH212" s="28">
        <f>Обшая56[[#This Row],[З/п (%)]]+Обшая56[[#This Row],[Бонус]]</f>
        <v>6675.28</v>
      </c>
      <c r="AI212" s="35">
        <f>Обшая56[[#This Row],[Итого маржа]]-Обшая56[[#This Row],[З/п (%)]]</f>
        <v>36681.919999999998</v>
      </c>
      <c r="AJ212" s="38"/>
    </row>
    <row r="213" spans="1:36" ht="30" x14ac:dyDescent="0.25">
      <c r="A213" s="62" t="s">
        <v>125</v>
      </c>
      <c r="B213" s="29">
        <v>43346</v>
      </c>
      <c r="C213" s="63">
        <v>1993</v>
      </c>
      <c r="D213" s="64" t="s">
        <v>137</v>
      </c>
      <c r="E213" s="65" t="s">
        <v>157</v>
      </c>
      <c r="F213" s="25">
        <v>15</v>
      </c>
      <c r="G213" s="160" t="s">
        <v>738</v>
      </c>
      <c r="H213" s="24" t="s">
        <v>736</v>
      </c>
      <c r="I213" s="41">
        <v>174945</v>
      </c>
      <c r="J213" s="41">
        <v>4440</v>
      </c>
      <c r="K213" s="34">
        <f>Обшая56[[#This Row],[Итого реализация]]-Обшая56[[#This Row],[Стоимость доставки]]</f>
        <v>170505</v>
      </c>
      <c r="L213" s="66">
        <v>100000</v>
      </c>
      <c r="M213" s="141">
        <v>43351</v>
      </c>
      <c r="N213" s="26">
        <v>74945</v>
      </c>
      <c r="O213" s="150">
        <v>43351</v>
      </c>
      <c r="P213" s="66"/>
      <c r="Q213" s="162"/>
      <c r="R213" s="26">
        <f>Обшая56[Итого реализация]-Обшая56[Наличные]-Обшая56[Терминал]-Обшая56[Безнал]</f>
        <v>0</v>
      </c>
      <c r="S213" s="67">
        <v>132000.10999999999</v>
      </c>
      <c r="T213" s="68" t="s">
        <v>737</v>
      </c>
      <c r="U213" s="68" t="s">
        <v>202</v>
      </c>
      <c r="V213" s="68"/>
      <c r="W213" s="27">
        <v>43362</v>
      </c>
      <c r="X213" s="27" t="s">
        <v>103</v>
      </c>
      <c r="Y213" s="30" t="s">
        <v>233</v>
      </c>
      <c r="Z213" s="23">
        <f>Обшая56[Стоимость доставки]</f>
        <v>4440</v>
      </c>
      <c r="AA213" s="23">
        <v>8800</v>
      </c>
      <c r="AB213" s="21">
        <f>Обшая56[Итого реализация]</f>
        <v>174945</v>
      </c>
      <c r="AC213" s="21">
        <f t="shared" si="6"/>
        <v>132000.10999999999</v>
      </c>
      <c r="AD213" s="21">
        <f>Обшая56[[#This Row],[Итого реализ-я]]-Обшая56[[#This Row],[Стоимость доставки2]]-Обшая56[[#This Row],[Переменные расходы]]-Обшая56[[#This Row],[Закуп]]</f>
        <v>29704.890000000014</v>
      </c>
      <c r="AE213" s="21">
        <f>Обшая56[[#This Row],[Итого маржа]]/(Обшая56[[#This Row],[Сумма реал-и ТМЗ ( за вычетом доставки )]]/100)</f>
        <v>17.421711973255924</v>
      </c>
      <c r="AF213" s="36">
        <f t="shared" si="7"/>
        <v>4455.7335000000021</v>
      </c>
      <c r="AG213" s="22">
        <v>203</v>
      </c>
      <c r="AH213" s="28">
        <f>Обшая56[[#This Row],[З/п (%)]]+Обшая56[[#This Row],[Бонус]]</f>
        <v>4658.7335000000021</v>
      </c>
      <c r="AI213" s="35">
        <f>Обшая56[[#This Row],[Итого маржа]]-Обшая56[[#This Row],[З/п (%)]]</f>
        <v>25249.156500000012</v>
      </c>
      <c r="AJ213" s="38"/>
    </row>
    <row r="214" spans="1:36" ht="30" x14ac:dyDescent="0.25">
      <c r="A214" s="62" t="s">
        <v>125</v>
      </c>
      <c r="B214" s="29">
        <v>43320</v>
      </c>
      <c r="C214" s="63">
        <v>1600</v>
      </c>
      <c r="D214" s="64" t="s">
        <v>137</v>
      </c>
      <c r="E214" s="65" t="s">
        <v>157</v>
      </c>
      <c r="F214" s="25">
        <v>15</v>
      </c>
      <c r="G214" s="160" t="s">
        <v>741</v>
      </c>
      <c r="H214" s="24" t="s">
        <v>740</v>
      </c>
      <c r="I214" s="41">
        <v>97226.559999999998</v>
      </c>
      <c r="J214" s="41">
        <v>2440</v>
      </c>
      <c r="K214" s="34">
        <f>Обшая56[[#This Row],[Итого реализация]]-Обшая56[[#This Row],[Стоимость доставки]]</f>
        <v>94786.559999999998</v>
      </c>
      <c r="L214" s="66">
        <v>97226.559999999998</v>
      </c>
      <c r="M214" s="141" t="s">
        <v>742</v>
      </c>
      <c r="N214" s="26"/>
      <c r="O214" s="150"/>
      <c r="P214" s="66"/>
      <c r="Q214" s="162"/>
      <c r="R214" s="26">
        <f>Обшая56[Итого реализация]-Обшая56[Наличные]-Обшая56[Терминал]-Обшая56[Безнал]</f>
        <v>0</v>
      </c>
      <c r="S214" s="67"/>
      <c r="T214" s="68"/>
      <c r="U214" s="68"/>
      <c r="V214" s="68"/>
      <c r="W214" s="27">
        <v>43373</v>
      </c>
      <c r="X214" s="27" t="s">
        <v>103</v>
      </c>
      <c r="Y214" s="30" t="s">
        <v>233</v>
      </c>
      <c r="Z214" s="23">
        <f>Обшая56[Стоимость доставки]</f>
        <v>2440</v>
      </c>
      <c r="AA214" s="23">
        <v>5386</v>
      </c>
      <c r="AB214" s="21">
        <f>Обшая56[Итого реализация]</f>
        <v>97226.559999999998</v>
      </c>
      <c r="AC214" s="21">
        <f t="shared" si="6"/>
        <v>0</v>
      </c>
      <c r="AD214" s="21">
        <f>Обшая56[[#This Row],[Итого реализ-я]]-Обшая56[[#This Row],[Стоимость доставки2]]-Обшая56[[#This Row],[Переменные расходы]]-Обшая56[[#This Row],[Закуп]]</f>
        <v>89400.56</v>
      </c>
      <c r="AE214" s="21">
        <f>Обшая56[[#This Row],[Итого маржа]]/(Обшая56[[#This Row],[Сумма реал-и ТМЗ ( за вычетом доставки )]]/100)</f>
        <v>94.317759817425596</v>
      </c>
      <c r="AF214" s="36">
        <f t="shared" si="7"/>
        <v>13410.083999999999</v>
      </c>
      <c r="AG214" s="22">
        <v>204</v>
      </c>
      <c r="AH214" s="28">
        <f>Обшая56[[#This Row],[З/п (%)]]+Обшая56[[#This Row],[Бонус]]</f>
        <v>13614.083999999999</v>
      </c>
      <c r="AI214" s="35">
        <f>Обшая56[[#This Row],[Итого маржа]]-Обшая56[[#This Row],[З/п (%)]]</f>
        <v>75990.475999999995</v>
      </c>
      <c r="AJ214" s="38"/>
    </row>
    <row r="215" spans="1:36" ht="30" x14ac:dyDescent="0.25">
      <c r="A215" s="62" t="s">
        <v>125</v>
      </c>
      <c r="B215" s="29">
        <v>43342</v>
      </c>
      <c r="C215" s="63">
        <v>1923</v>
      </c>
      <c r="D215" s="64" t="s">
        <v>135</v>
      </c>
      <c r="E215" s="65" t="s">
        <v>151</v>
      </c>
      <c r="F215" s="25">
        <v>15</v>
      </c>
      <c r="G215" s="160" t="s">
        <v>745</v>
      </c>
      <c r="H215" s="24" t="s">
        <v>744</v>
      </c>
      <c r="I215" s="41">
        <v>57699.56</v>
      </c>
      <c r="J215" s="41"/>
      <c r="K215" s="34">
        <f>Обшая56[[#This Row],[Итого реализация]]-Обшая56[[#This Row],[Стоимость доставки]]</f>
        <v>57699.56</v>
      </c>
      <c r="L215" s="66">
        <v>57699.56</v>
      </c>
      <c r="M215" s="141" t="s">
        <v>746</v>
      </c>
      <c r="N215" s="26"/>
      <c r="O215" s="150"/>
      <c r="P215" s="66"/>
      <c r="Q215" s="162"/>
      <c r="R215" s="26">
        <f>Обшая56[Итого реализация]-Обшая56[Наличные]-Обшая56[Терминал]-Обшая56[Безнал]</f>
        <v>0</v>
      </c>
      <c r="S215" s="67">
        <v>47578</v>
      </c>
      <c r="T215" s="68" t="s">
        <v>748</v>
      </c>
      <c r="U215" s="68" t="s">
        <v>747</v>
      </c>
      <c r="V215" s="68"/>
      <c r="W215" s="27">
        <v>43353</v>
      </c>
      <c r="X215" s="27" t="s">
        <v>103</v>
      </c>
      <c r="Y215" s="30" t="s">
        <v>221</v>
      </c>
      <c r="Z215" s="23">
        <f>Обшая56[Стоимость доставки]</f>
        <v>0</v>
      </c>
      <c r="AA215" s="23"/>
      <c r="AB215" s="21">
        <f>Обшая56[Итого реализация]</f>
        <v>57699.56</v>
      </c>
      <c r="AC215" s="21">
        <f t="shared" si="6"/>
        <v>47578</v>
      </c>
      <c r="AD215" s="21">
        <f>Обшая56[[#This Row],[Итого реализ-я]]-Обшая56[[#This Row],[Стоимость доставки2]]-Обшая56[[#This Row],[Переменные расходы]]-Обшая56[[#This Row],[Закуп]]</f>
        <v>10121.559999999998</v>
      </c>
      <c r="AE215" s="21">
        <f>Обшая56[[#This Row],[Итого маржа]]/(Обшая56[[#This Row],[Сумма реал-и ТМЗ ( за вычетом доставки )]]/100)</f>
        <v>17.541832208079228</v>
      </c>
      <c r="AF215" s="36">
        <f t="shared" si="7"/>
        <v>1518.2339999999997</v>
      </c>
      <c r="AG215" s="22">
        <v>205</v>
      </c>
      <c r="AH215" s="28">
        <f>Обшая56[[#This Row],[З/п (%)]]+Обшая56[[#This Row],[Бонус]]</f>
        <v>1723.2339999999997</v>
      </c>
      <c r="AI215" s="35">
        <f>Обшая56[[#This Row],[Итого маржа]]-Обшая56[[#This Row],[З/п (%)]]</f>
        <v>8603.3259999999973</v>
      </c>
      <c r="AJ215" s="38"/>
    </row>
    <row r="216" spans="1:36" ht="30" x14ac:dyDescent="0.25">
      <c r="A216" s="62" t="s">
        <v>125</v>
      </c>
      <c r="B216" s="29">
        <v>43330</v>
      </c>
      <c r="C216" s="63">
        <v>1745</v>
      </c>
      <c r="D216" s="64" t="s">
        <v>126</v>
      </c>
      <c r="E216" s="65" t="s">
        <v>127</v>
      </c>
      <c r="F216" s="25">
        <v>15</v>
      </c>
      <c r="G216" s="160" t="s">
        <v>750</v>
      </c>
      <c r="H216" s="24" t="s">
        <v>749</v>
      </c>
      <c r="I216" s="41">
        <v>33730.6</v>
      </c>
      <c r="J216" s="41"/>
      <c r="K216" s="34">
        <f>Обшая56[[#This Row],[Итого реализация]]-Обшая56[[#This Row],[Стоимость доставки]]</f>
        <v>33730.6</v>
      </c>
      <c r="L216" s="66">
        <v>33730.6</v>
      </c>
      <c r="M216" s="141" t="s">
        <v>751</v>
      </c>
      <c r="N216" s="26"/>
      <c r="O216" s="150"/>
      <c r="P216" s="66"/>
      <c r="Q216" s="162"/>
      <c r="R216" s="26">
        <f>Обшая56[Итого реализация]-Обшая56[Наличные]-Обшая56[Терминал]-Обшая56[Безнал]</f>
        <v>0</v>
      </c>
      <c r="S216" s="67">
        <v>28207.22</v>
      </c>
      <c r="T216" s="68" t="s">
        <v>752</v>
      </c>
      <c r="U216" s="68" t="s">
        <v>163</v>
      </c>
      <c r="V216" s="68"/>
      <c r="W216" s="27">
        <v>43350</v>
      </c>
      <c r="X216" s="27" t="s">
        <v>103</v>
      </c>
      <c r="Y216" s="30" t="s">
        <v>221</v>
      </c>
      <c r="Z216" s="23">
        <f>Обшая56[Стоимость доставки]</f>
        <v>0</v>
      </c>
      <c r="AA216" s="23"/>
      <c r="AB216" s="21">
        <f>Обшая56[Итого реализация]</f>
        <v>33730.6</v>
      </c>
      <c r="AC216" s="21">
        <f t="shared" si="6"/>
        <v>28207.22</v>
      </c>
      <c r="AD216" s="21">
        <f>Обшая56[[#This Row],[Итого реализ-я]]-Обшая56[[#This Row],[Стоимость доставки2]]-Обшая56[[#This Row],[Переменные расходы]]-Обшая56[[#This Row],[Закуп]]</f>
        <v>5523.3799999999974</v>
      </c>
      <c r="AE216" s="21">
        <f>Обшая56[[#This Row],[Итого маржа]]/(Обшая56[[#This Row],[Сумма реал-и ТМЗ ( за вычетом доставки )]]/100)</f>
        <v>16.374982953164182</v>
      </c>
      <c r="AF216" s="36">
        <f t="shared" si="7"/>
        <v>828.50699999999949</v>
      </c>
      <c r="AG216" s="22">
        <v>206</v>
      </c>
      <c r="AH216" s="28">
        <f>Обшая56[[#This Row],[З/п (%)]]+Обшая56[[#This Row],[Бонус]]</f>
        <v>1034.5069999999996</v>
      </c>
      <c r="AI216" s="35">
        <f>Обшая56[[#This Row],[Итого маржа]]-Обшая56[[#This Row],[З/п (%)]]</f>
        <v>4694.8729999999978</v>
      </c>
      <c r="AJ216" s="38"/>
    </row>
    <row r="217" spans="1:36" x14ac:dyDescent="0.25">
      <c r="A217" s="62" t="s">
        <v>125</v>
      </c>
      <c r="B217" s="29">
        <v>43338</v>
      </c>
      <c r="C217" s="63">
        <v>1866</v>
      </c>
      <c r="D217" s="64" t="s">
        <v>126</v>
      </c>
      <c r="E217" s="65" t="s">
        <v>127</v>
      </c>
      <c r="F217" s="25">
        <v>15</v>
      </c>
      <c r="G217" s="160" t="s">
        <v>754</v>
      </c>
      <c r="H217" s="24" t="s">
        <v>753</v>
      </c>
      <c r="I217" s="41">
        <v>169840</v>
      </c>
      <c r="J217" s="41">
        <v>1000</v>
      </c>
      <c r="K217" s="34">
        <f>Обшая56[[#This Row],[Итого реализация]]-Обшая56[[#This Row],[Стоимость доставки]]</f>
        <v>168840</v>
      </c>
      <c r="L217" s="66">
        <v>139840</v>
      </c>
      <c r="M217" s="141">
        <v>43350</v>
      </c>
      <c r="N217" s="26">
        <v>30000</v>
      </c>
      <c r="O217" s="150">
        <v>43338</v>
      </c>
      <c r="P217" s="66"/>
      <c r="Q217" s="162"/>
      <c r="R217" s="26">
        <f>Обшая56[Итого реализация]-Обшая56[Наличные]-Обшая56[Терминал]-Обшая56[Безнал]</f>
        <v>0</v>
      </c>
      <c r="S217" s="67">
        <v>141512.84</v>
      </c>
      <c r="T217" s="68" t="s">
        <v>755</v>
      </c>
      <c r="U217" s="68" t="s">
        <v>202</v>
      </c>
      <c r="V217" s="68"/>
      <c r="W217" s="27">
        <v>43350</v>
      </c>
      <c r="X217" s="27" t="s">
        <v>103</v>
      </c>
      <c r="Y217" s="30" t="s">
        <v>131</v>
      </c>
      <c r="Z217" s="23">
        <f>Обшая56[Стоимость доставки]</f>
        <v>1000</v>
      </c>
      <c r="AA217" s="23"/>
      <c r="AB217" s="21">
        <f>Обшая56[Итого реализация]</f>
        <v>169840</v>
      </c>
      <c r="AC217" s="21">
        <f t="shared" si="6"/>
        <v>141512.84</v>
      </c>
      <c r="AD217" s="21">
        <f>Обшая56[[#This Row],[Итого реализ-я]]-Обшая56[[#This Row],[Стоимость доставки2]]-Обшая56[[#This Row],[Переменные расходы]]-Обшая56[[#This Row],[Закуп]]</f>
        <v>27327.160000000003</v>
      </c>
      <c r="AE217" s="21">
        <f>Обшая56[[#This Row],[Итого маржа]]/(Обшая56[[#This Row],[Сумма реал-и ТМЗ ( за вычетом доставки )]]/100)</f>
        <v>16.185240464344943</v>
      </c>
      <c r="AF217" s="36">
        <f t="shared" si="7"/>
        <v>4099.0740000000005</v>
      </c>
      <c r="AG217" s="22">
        <v>207</v>
      </c>
      <c r="AH217" s="28">
        <f>Обшая56[[#This Row],[З/п (%)]]+Обшая56[[#This Row],[Бонус]]</f>
        <v>4306.0740000000005</v>
      </c>
      <c r="AI217" s="35">
        <f>Обшая56[[#This Row],[Итого маржа]]-Обшая56[[#This Row],[З/п (%)]]</f>
        <v>23228.086000000003</v>
      </c>
      <c r="AJ217" s="38"/>
    </row>
    <row r="218" spans="1:36" ht="45" x14ac:dyDescent="0.25">
      <c r="A218" s="62" t="s">
        <v>125</v>
      </c>
      <c r="B218" s="29">
        <v>43343</v>
      </c>
      <c r="C218" s="63">
        <v>1940</v>
      </c>
      <c r="D218" s="64" t="s">
        <v>134</v>
      </c>
      <c r="E218" s="65" t="s">
        <v>156</v>
      </c>
      <c r="F218" s="25">
        <v>15</v>
      </c>
      <c r="G218" s="160" t="s">
        <v>758</v>
      </c>
      <c r="H218" s="24" t="s">
        <v>757</v>
      </c>
      <c r="I218" s="41">
        <v>24369.94</v>
      </c>
      <c r="J218" s="41"/>
      <c r="K218" s="34">
        <f>Обшая56[[#This Row],[Итого реализация]]-Обшая56[[#This Row],[Стоимость доставки]]</f>
        <v>24369.94</v>
      </c>
      <c r="L218" s="66">
        <v>24369.94</v>
      </c>
      <c r="M218" s="141" t="s">
        <v>759</v>
      </c>
      <c r="N218" s="26"/>
      <c r="O218" s="150"/>
      <c r="P218" s="66"/>
      <c r="Q218" s="162"/>
      <c r="R218" s="26">
        <f>Обшая56[Итого реализация]-Обшая56[Наличные]-Обшая56[Терминал]-Обшая56[Безнал]</f>
        <v>0</v>
      </c>
      <c r="S218" s="67">
        <v>20310.97</v>
      </c>
      <c r="T218" s="68" t="s">
        <v>760</v>
      </c>
      <c r="U218" s="68" t="s">
        <v>211</v>
      </c>
      <c r="V218" s="68"/>
      <c r="W218" s="27">
        <v>43351</v>
      </c>
      <c r="X218" s="27" t="s">
        <v>103</v>
      </c>
      <c r="Y218" s="30" t="s">
        <v>221</v>
      </c>
      <c r="Z218" s="23">
        <f>Обшая56[Стоимость доставки]</f>
        <v>0</v>
      </c>
      <c r="AA218" s="23"/>
      <c r="AB218" s="21">
        <f>Обшая56[Итого реализация]</f>
        <v>24369.94</v>
      </c>
      <c r="AC218" s="21">
        <f t="shared" si="6"/>
        <v>20310.97</v>
      </c>
      <c r="AD218" s="21">
        <f>Обшая56[[#This Row],[Итого реализ-я]]-Обшая56[[#This Row],[Стоимость доставки2]]-Обшая56[[#This Row],[Переменные расходы]]-Обшая56[[#This Row],[Закуп]]</f>
        <v>4058.9699999999975</v>
      </c>
      <c r="AE218" s="21">
        <f>Обшая56[[#This Row],[Итого маржа]]/(Обшая56[[#This Row],[Сумма реал-и ТМЗ ( за вычетом доставки )]]/100)</f>
        <v>16.655642155869064</v>
      </c>
      <c r="AF218" s="36">
        <f t="shared" si="7"/>
        <v>608.84549999999956</v>
      </c>
      <c r="AG218" s="22">
        <v>208</v>
      </c>
      <c r="AH218" s="28">
        <f>Обшая56[[#This Row],[З/п (%)]]+Обшая56[[#This Row],[Бонус]]</f>
        <v>816.84549999999956</v>
      </c>
      <c r="AI218" s="35">
        <f>Обшая56[[#This Row],[Итого маржа]]-Обшая56[[#This Row],[З/п (%)]]</f>
        <v>3450.1244999999981</v>
      </c>
      <c r="AJ218" s="38"/>
    </row>
    <row r="219" spans="1:36" ht="30" x14ac:dyDescent="0.25">
      <c r="A219" s="62" t="s">
        <v>125</v>
      </c>
      <c r="B219" s="29">
        <v>43335</v>
      </c>
      <c r="C219" s="63">
        <v>1808</v>
      </c>
      <c r="D219" s="64" t="s">
        <v>139</v>
      </c>
      <c r="E219" s="65" t="s">
        <v>150</v>
      </c>
      <c r="F219" s="25">
        <v>15</v>
      </c>
      <c r="G219" s="160" t="s">
        <v>762</v>
      </c>
      <c r="H219" s="24" t="s">
        <v>761</v>
      </c>
      <c r="I219" s="41">
        <v>11641</v>
      </c>
      <c r="J219" s="41"/>
      <c r="K219" s="34">
        <f>Обшая56[[#This Row],[Итого реализация]]-Обшая56[[#This Row],[Стоимость доставки]]</f>
        <v>11641</v>
      </c>
      <c r="L219" s="66">
        <v>11641</v>
      </c>
      <c r="M219" s="141" t="s">
        <v>763</v>
      </c>
      <c r="N219" s="26"/>
      <c r="O219" s="150"/>
      <c r="P219" s="66"/>
      <c r="Q219" s="162"/>
      <c r="R219" s="26">
        <f>Обшая56[Итого реализация]-Обшая56[Наличные]-Обшая56[Терминал]-Обшая56[Безнал]</f>
        <v>0</v>
      </c>
      <c r="S219" s="67">
        <v>8957.91</v>
      </c>
      <c r="T219" s="68" t="s">
        <v>764</v>
      </c>
      <c r="U219" s="68" t="s">
        <v>171</v>
      </c>
      <c r="V219" s="68"/>
      <c r="W219" s="27">
        <v>43348</v>
      </c>
      <c r="X219" s="27" t="s">
        <v>103</v>
      </c>
      <c r="Y219" s="30" t="s">
        <v>221</v>
      </c>
      <c r="Z219" s="23">
        <f>Обшая56[Стоимость доставки]</f>
        <v>0</v>
      </c>
      <c r="AA219" s="23"/>
      <c r="AB219" s="21">
        <f>Обшая56[Итого реализация]</f>
        <v>11641</v>
      </c>
      <c r="AC219" s="21">
        <f t="shared" si="6"/>
        <v>8957.91</v>
      </c>
      <c r="AD219" s="21">
        <f>Обшая56[[#This Row],[Итого реализ-я]]-Обшая56[[#This Row],[Стоимость доставки2]]-Обшая56[[#This Row],[Переменные расходы]]-Обшая56[[#This Row],[Закуп]]</f>
        <v>2683.09</v>
      </c>
      <c r="AE219" s="21">
        <f>Обшая56[[#This Row],[Итого маржа]]/(Обшая56[[#This Row],[Сумма реал-и ТМЗ ( за вычетом доставки )]]/100)</f>
        <v>23.048621252469722</v>
      </c>
      <c r="AF219" s="36">
        <f t="shared" si="7"/>
        <v>402.46350000000007</v>
      </c>
      <c r="AG219" s="22">
        <v>209</v>
      </c>
      <c r="AH219" s="28">
        <f>Обшая56[[#This Row],[З/п (%)]]+Обшая56[[#This Row],[Бонус]]</f>
        <v>611.46350000000007</v>
      </c>
      <c r="AI219" s="35">
        <f>Обшая56[[#This Row],[Итого маржа]]-Обшая56[[#This Row],[З/п (%)]]</f>
        <v>2280.6265000000003</v>
      </c>
      <c r="AJ219" s="38"/>
    </row>
    <row r="220" spans="1:36" ht="30" x14ac:dyDescent="0.25">
      <c r="A220" s="62" t="s">
        <v>125</v>
      </c>
      <c r="B220" s="29">
        <v>43333</v>
      </c>
      <c r="C220" s="63">
        <v>1790</v>
      </c>
      <c r="D220" s="64" t="s">
        <v>139</v>
      </c>
      <c r="E220" s="65" t="s">
        <v>155</v>
      </c>
      <c r="F220" s="25">
        <v>15</v>
      </c>
      <c r="G220" s="160" t="s">
        <v>766</v>
      </c>
      <c r="H220" s="24" t="s">
        <v>765</v>
      </c>
      <c r="I220" s="41">
        <v>16400</v>
      </c>
      <c r="J220" s="41"/>
      <c r="K220" s="34">
        <f>Обшая56[[#This Row],[Итого реализация]]-Обшая56[[#This Row],[Стоимость доставки]]</f>
        <v>16400</v>
      </c>
      <c r="L220" s="66">
        <v>8000</v>
      </c>
      <c r="M220" s="141">
        <v>43348</v>
      </c>
      <c r="N220" s="26">
        <v>8400</v>
      </c>
      <c r="O220" s="150">
        <v>43333</v>
      </c>
      <c r="P220" s="66"/>
      <c r="Q220" s="162"/>
      <c r="R220" s="26">
        <f>Обшая56[Итого реализация]-Обшая56[Наличные]-Обшая56[Терминал]-Обшая56[Безнал]</f>
        <v>0</v>
      </c>
      <c r="S220" s="67">
        <v>11059.6</v>
      </c>
      <c r="T220" s="68" t="s">
        <v>767</v>
      </c>
      <c r="U220" s="68" t="s">
        <v>215</v>
      </c>
      <c r="V220" s="68"/>
      <c r="W220" s="27">
        <v>43348</v>
      </c>
      <c r="X220" s="27" t="s">
        <v>103</v>
      </c>
      <c r="Y220" s="30" t="s">
        <v>221</v>
      </c>
      <c r="Z220" s="23">
        <f>Обшая56[Стоимость доставки]</f>
        <v>0</v>
      </c>
      <c r="AA220" s="23"/>
      <c r="AB220" s="21">
        <f>Обшая56[Итого реализация]</f>
        <v>16400</v>
      </c>
      <c r="AC220" s="21">
        <f t="shared" si="6"/>
        <v>11059.6</v>
      </c>
      <c r="AD220" s="21">
        <f>Обшая56[[#This Row],[Итого реализ-я]]-Обшая56[[#This Row],[Стоимость доставки2]]-Обшая56[[#This Row],[Переменные расходы]]-Обшая56[[#This Row],[Закуп]]</f>
        <v>5340.4</v>
      </c>
      <c r="AE220" s="21">
        <f>Обшая56[[#This Row],[Итого маржа]]/(Обшая56[[#This Row],[Сумма реал-и ТМЗ ( за вычетом доставки )]]/100)</f>
        <v>32.563414634146341</v>
      </c>
      <c r="AF220" s="36">
        <f t="shared" si="7"/>
        <v>801.06</v>
      </c>
      <c r="AG220" s="22">
        <v>210</v>
      </c>
      <c r="AH220" s="28">
        <f>Обшая56[[#This Row],[З/п (%)]]+Обшая56[[#This Row],[Бонус]]</f>
        <v>1011.06</v>
      </c>
      <c r="AI220" s="35">
        <f>Обшая56[[#This Row],[Итого маржа]]-Обшая56[[#This Row],[З/п (%)]]</f>
        <v>4539.34</v>
      </c>
      <c r="AJ220" s="38"/>
    </row>
    <row r="221" spans="1:36" ht="30" x14ac:dyDescent="0.25">
      <c r="A221" s="62" t="s">
        <v>125</v>
      </c>
      <c r="B221" s="29">
        <v>43339</v>
      </c>
      <c r="C221" s="63">
        <v>1883</v>
      </c>
      <c r="D221" s="64" t="s">
        <v>139</v>
      </c>
      <c r="E221" s="65" t="s">
        <v>150</v>
      </c>
      <c r="F221" s="25">
        <v>15</v>
      </c>
      <c r="G221" s="160" t="s">
        <v>768</v>
      </c>
      <c r="H221" s="24" t="s">
        <v>771</v>
      </c>
      <c r="I221" s="41">
        <v>28560</v>
      </c>
      <c r="J221" s="41"/>
      <c r="K221" s="34">
        <f>Обшая56[[#This Row],[Итого реализация]]-Обшая56[[#This Row],[Стоимость доставки]]</f>
        <v>28560</v>
      </c>
      <c r="L221" s="66">
        <v>28560</v>
      </c>
      <c r="M221" s="141" t="s">
        <v>769</v>
      </c>
      <c r="N221" s="26"/>
      <c r="O221" s="150"/>
      <c r="P221" s="66"/>
      <c r="Q221" s="162"/>
      <c r="R221" s="26">
        <f>Обшая56[Итого реализация]-Обшая56[Наличные]-Обшая56[Терминал]-Обшая56[Безнал]</f>
        <v>0</v>
      </c>
      <c r="S221" s="67">
        <v>22873.919999999998</v>
      </c>
      <c r="T221" s="68" t="s">
        <v>770</v>
      </c>
      <c r="U221" s="68" t="s">
        <v>202</v>
      </c>
      <c r="V221" s="68"/>
      <c r="W221" s="27">
        <v>43351</v>
      </c>
      <c r="X221" s="27" t="s">
        <v>103</v>
      </c>
      <c r="Y221" s="30" t="s">
        <v>221</v>
      </c>
      <c r="Z221" s="23">
        <f>Обшая56[Стоимость доставки]</f>
        <v>0</v>
      </c>
      <c r="AA221" s="23"/>
      <c r="AB221" s="21">
        <f>Обшая56[Итого реализация]</f>
        <v>28560</v>
      </c>
      <c r="AC221" s="21">
        <f t="shared" si="6"/>
        <v>22873.919999999998</v>
      </c>
      <c r="AD221" s="21">
        <f>Обшая56[[#This Row],[Итого реализ-я]]-Обшая56[[#This Row],[Стоимость доставки2]]-Обшая56[[#This Row],[Переменные расходы]]-Обшая56[[#This Row],[Закуп]]</f>
        <v>5686.0800000000017</v>
      </c>
      <c r="AE221" s="21">
        <f>Обшая56[[#This Row],[Итого маржа]]/(Обшая56[[#This Row],[Сумма реал-и ТМЗ ( за вычетом доставки )]]/100)</f>
        <v>19.909243697478995</v>
      </c>
      <c r="AF221" s="36">
        <f t="shared" si="7"/>
        <v>852.91200000000026</v>
      </c>
      <c r="AG221" s="22">
        <v>211</v>
      </c>
      <c r="AH221" s="28">
        <f>Обшая56[[#This Row],[З/п (%)]]+Обшая56[[#This Row],[Бонус]]</f>
        <v>1063.9120000000003</v>
      </c>
      <c r="AI221" s="35">
        <f>Обшая56[[#This Row],[Итого маржа]]-Обшая56[[#This Row],[З/п (%)]]</f>
        <v>4833.1680000000015</v>
      </c>
      <c r="AJ221" s="38"/>
    </row>
    <row r="222" spans="1:36" ht="30" x14ac:dyDescent="0.25">
      <c r="A222" s="62" t="s">
        <v>125</v>
      </c>
      <c r="B222" s="29">
        <v>43343</v>
      </c>
      <c r="C222" s="63">
        <v>1935</v>
      </c>
      <c r="D222" s="64" t="s">
        <v>329</v>
      </c>
      <c r="E222" s="65" t="s">
        <v>147</v>
      </c>
      <c r="F222" s="25">
        <v>15</v>
      </c>
      <c r="G222" s="160" t="s">
        <v>776</v>
      </c>
      <c r="H222" s="24" t="s">
        <v>775</v>
      </c>
      <c r="I222" s="41">
        <v>50808.639999999999</v>
      </c>
      <c r="J222" s="41">
        <v>1000</v>
      </c>
      <c r="K222" s="34">
        <f>Обшая56[[#This Row],[Итого реализация]]-Обшая56[[#This Row],[Стоимость доставки]]</f>
        <v>49808.639999999999</v>
      </c>
      <c r="L222" s="66"/>
      <c r="M222" s="141"/>
      <c r="N222" s="26">
        <v>50808.639999999999</v>
      </c>
      <c r="O222" s="150" t="s">
        <v>777</v>
      </c>
      <c r="P222" s="66"/>
      <c r="Q222" s="162"/>
      <c r="R222" s="26">
        <f>Обшая56[Итого реализация]-Обшая56[Наличные]-Обшая56[Терминал]-Обшая56[Безнал]</f>
        <v>0</v>
      </c>
      <c r="S222" s="67">
        <v>40294.400000000001</v>
      </c>
      <c r="T222" s="68" t="s">
        <v>778</v>
      </c>
      <c r="U222" s="68" t="s">
        <v>217</v>
      </c>
      <c r="V222" s="68"/>
      <c r="W222" s="27">
        <v>43357</v>
      </c>
      <c r="X222" s="27" t="s">
        <v>103</v>
      </c>
      <c r="Y222" s="30" t="s">
        <v>131</v>
      </c>
      <c r="Z222" s="23">
        <f>Обшая56[Стоимость доставки]</f>
        <v>1000</v>
      </c>
      <c r="AA222" s="23"/>
      <c r="AB222" s="21">
        <f>Обшая56[Итого реализация]</f>
        <v>50808.639999999999</v>
      </c>
      <c r="AC222" s="21">
        <f t="shared" si="6"/>
        <v>40294.400000000001</v>
      </c>
      <c r="AD222" s="21">
        <f>Обшая56[[#This Row],[Итого реализ-я]]-Обшая56[[#This Row],[Стоимость доставки2]]-Обшая56[[#This Row],[Переменные расходы]]-Обшая56[[#This Row],[Закуп]]</f>
        <v>9514.239999999998</v>
      </c>
      <c r="AE222" s="21">
        <f>Обшая56[[#This Row],[Итого маржа]]/(Обшая56[[#This Row],[Сумма реал-и ТМЗ ( за вычетом доставки )]]/100)</f>
        <v>19.101585588363783</v>
      </c>
      <c r="AF222" s="36">
        <f t="shared" si="7"/>
        <v>1427.1359999999997</v>
      </c>
      <c r="AG222" s="22">
        <v>212</v>
      </c>
      <c r="AH222" s="28">
        <f>Обшая56[[#This Row],[З/п (%)]]+Обшая56[[#This Row],[Бонус]]</f>
        <v>1639.1359999999997</v>
      </c>
      <c r="AI222" s="35">
        <f>Обшая56[[#This Row],[Итого маржа]]-Обшая56[[#This Row],[З/п (%)]]</f>
        <v>8087.1039999999985</v>
      </c>
      <c r="AJ222" s="38"/>
    </row>
    <row r="223" spans="1:36" s="223" customFormat="1" x14ac:dyDescent="0.25">
      <c r="A223" s="205" t="s">
        <v>125</v>
      </c>
      <c r="B223" s="206">
        <v>43336</v>
      </c>
      <c r="C223" s="207">
        <v>1826</v>
      </c>
      <c r="D223" s="208" t="s">
        <v>139</v>
      </c>
      <c r="E223" s="209" t="s">
        <v>155</v>
      </c>
      <c r="F223" s="210">
        <v>15</v>
      </c>
      <c r="G223" s="224" t="s">
        <v>781</v>
      </c>
      <c r="H223" s="211" t="s">
        <v>780</v>
      </c>
      <c r="I223" s="212">
        <v>29635.200000000001</v>
      </c>
      <c r="J223" s="212"/>
      <c r="K223" s="213">
        <f>Обшая56[[#This Row],[Итого реализация]]-Обшая56[[#This Row],[Стоимость доставки]]</f>
        <v>29635.200000000001</v>
      </c>
      <c r="L223" s="214"/>
      <c r="M223" s="215"/>
      <c r="N223" s="213">
        <v>29635.200000000001</v>
      </c>
      <c r="O223" s="216" t="s">
        <v>782</v>
      </c>
      <c r="P223" s="214"/>
      <c r="Q223" s="225"/>
      <c r="R223" s="213">
        <f>Обшая56[Итого реализация]-Обшая56[Наличные]-Обшая56[Терминал]-Обшая56[Безнал]</f>
        <v>0</v>
      </c>
      <c r="S223" s="214">
        <v>22563.22</v>
      </c>
      <c r="T223" s="217" t="s">
        <v>783</v>
      </c>
      <c r="U223" s="217" t="s">
        <v>171</v>
      </c>
      <c r="V223" s="217"/>
      <c r="W223" s="218">
        <v>43348</v>
      </c>
      <c r="X223" s="218" t="s">
        <v>103</v>
      </c>
      <c r="Y223" s="217" t="s">
        <v>221</v>
      </c>
      <c r="Z223" s="219">
        <f>Обшая56[Стоимость доставки]</f>
        <v>0</v>
      </c>
      <c r="AA223" s="219"/>
      <c r="AB223" s="220">
        <f>Обшая56[Итого реализация]</f>
        <v>29635.200000000001</v>
      </c>
      <c r="AC223" s="220">
        <f t="shared" si="6"/>
        <v>22563.22</v>
      </c>
      <c r="AD223" s="220">
        <f>Обшая56[[#This Row],[Итого реализ-я]]-Обшая56[[#This Row],[Стоимость доставки2]]-Обшая56[[#This Row],[Переменные расходы]]-Обшая56[[#This Row],[Закуп]]</f>
        <v>7071.98</v>
      </c>
      <c r="AE223" s="220">
        <f>Обшая56[[#This Row],[Итого маржа]]/(Обшая56[[#This Row],[Сумма реал-и ТМЗ ( за вычетом доставки )]]/100)</f>
        <v>23.863446172119637</v>
      </c>
      <c r="AF223" s="213">
        <f t="shared" si="7"/>
        <v>1060.797</v>
      </c>
      <c r="AG223" s="213">
        <v>213</v>
      </c>
      <c r="AH223" s="226">
        <f>Обшая56[[#This Row],[З/п (%)]]+Обшая56[[#This Row],[Бонус]]</f>
        <v>1273.797</v>
      </c>
      <c r="AI223" s="221">
        <f>Обшая56[[#This Row],[Итого маржа]]-Обшая56[[#This Row],[З/п (%)]]</f>
        <v>6011.1829999999991</v>
      </c>
      <c r="AJ223" s="222"/>
    </row>
    <row r="224" spans="1:36" s="223" customFormat="1" x14ac:dyDescent="0.25">
      <c r="A224" s="205" t="s">
        <v>125</v>
      </c>
      <c r="B224" s="206">
        <v>43343</v>
      </c>
      <c r="C224" s="207">
        <v>1933</v>
      </c>
      <c r="D224" s="208" t="s">
        <v>139</v>
      </c>
      <c r="E224" s="209" t="s">
        <v>155</v>
      </c>
      <c r="F224" s="210">
        <v>15</v>
      </c>
      <c r="G224" s="224" t="s">
        <v>785</v>
      </c>
      <c r="H224" s="211" t="s">
        <v>784</v>
      </c>
      <c r="I224" s="212">
        <v>69120</v>
      </c>
      <c r="J224" s="212"/>
      <c r="K224" s="213">
        <f>Обшая56[[#This Row],[Итого реализация]]-Обшая56[[#This Row],[Стоимость доставки]]</f>
        <v>69120</v>
      </c>
      <c r="L224" s="214"/>
      <c r="M224" s="215"/>
      <c r="N224" s="213">
        <v>69120</v>
      </c>
      <c r="O224" s="216" t="s">
        <v>786</v>
      </c>
      <c r="P224" s="214"/>
      <c r="Q224" s="225"/>
      <c r="R224" s="213">
        <f>Обшая56[Итого реализация]-Обшая56[Наличные]-Обшая56[Терминал]-Обшая56[Безнал]</f>
        <v>0</v>
      </c>
      <c r="S224" s="214">
        <v>54154.37</v>
      </c>
      <c r="T224" s="217" t="s">
        <v>787</v>
      </c>
      <c r="U224" s="217" t="s">
        <v>202</v>
      </c>
      <c r="V224" s="217"/>
      <c r="W224" s="218">
        <v>43353</v>
      </c>
      <c r="X224" s="218" t="s">
        <v>103</v>
      </c>
      <c r="Y224" s="217" t="s">
        <v>221</v>
      </c>
      <c r="Z224" s="219">
        <f>Обшая56[Стоимость доставки]</f>
        <v>0</v>
      </c>
      <c r="AA224" s="219"/>
      <c r="AB224" s="220">
        <f>Обшая56[Итого реализация]</f>
        <v>69120</v>
      </c>
      <c r="AC224" s="220">
        <f t="shared" si="6"/>
        <v>54154.37</v>
      </c>
      <c r="AD224" s="220">
        <f>Обшая56[[#This Row],[Итого реализ-я]]-Обшая56[[#This Row],[Стоимость доставки2]]-Обшая56[[#This Row],[Переменные расходы]]-Обшая56[[#This Row],[Закуп]]</f>
        <v>14965.629999999997</v>
      </c>
      <c r="AE224" s="220">
        <f>Обшая56[[#This Row],[Итого маржа]]/(Обшая56[[#This Row],[Сумма реал-и ТМЗ ( за вычетом доставки )]]/100)</f>
        <v>21.651663773148144</v>
      </c>
      <c r="AF224" s="213">
        <f t="shared" si="7"/>
        <v>2244.8444999999997</v>
      </c>
      <c r="AG224" s="213">
        <v>214</v>
      </c>
      <c r="AH224" s="226">
        <f>Обшая56[[#This Row],[З/п (%)]]+Обшая56[[#This Row],[Бонус]]</f>
        <v>2458.8444999999997</v>
      </c>
      <c r="AI224" s="221">
        <f>Обшая56[[#This Row],[Итого маржа]]-Обшая56[[#This Row],[З/п (%)]]</f>
        <v>12720.785499999998</v>
      </c>
      <c r="AJ224" s="222"/>
    </row>
    <row r="225" spans="1:36" x14ac:dyDescent="0.25">
      <c r="A225" s="62" t="s">
        <v>125</v>
      </c>
      <c r="B225" s="29">
        <v>43342</v>
      </c>
      <c r="C225" s="63">
        <v>1927</v>
      </c>
      <c r="D225" s="64" t="s">
        <v>139</v>
      </c>
      <c r="E225" s="65" t="s">
        <v>150</v>
      </c>
      <c r="F225" s="25">
        <v>15</v>
      </c>
      <c r="G225" s="160" t="s">
        <v>789</v>
      </c>
      <c r="H225" s="24" t="s">
        <v>788</v>
      </c>
      <c r="I225" s="41">
        <v>37122</v>
      </c>
      <c r="J225" s="41"/>
      <c r="K225" s="34">
        <f>Обшая56[[#This Row],[Итого реализация]]-Обшая56[[#This Row],[Стоимость доставки]]</f>
        <v>37122</v>
      </c>
      <c r="L225" s="66"/>
      <c r="M225" s="141"/>
      <c r="N225" s="26">
        <v>37122</v>
      </c>
      <c r="O225" s="150" t="s">
        <v>790</v>
      </c>
      <c r="P225" s="66"/>
      <c r="Q225" s="162"/>
      <c r="R225" s="26">
        <f>Обшая56[Итого реализация]-Обшая56[Наличные]-Обшая56[Терминал]-Обшая56[Безнал]</f>
        <v>0</v>
      </c>
      <c r="S225" s="67">
        <v>26979</v>
      </c>
      <c r="T225" s="68" t="s">
        <v>791</v>
      </c>
      <c r="U225" s="68" t="s">
        <v>215</v>
      </c>
      <c r="V225" s="68"/>
      <c r="W225" s="27">
        <v>43355</v>
      </c>
      <c r="X225" s="27" t="s">
        <v>103</v>
      </c>
      <c r="Y225" s="30" t="s">
        <v>221</v>
      </c>
      <c r="Z225" s="23">
        <f>Обшая56[Стоимость доставки]</f>
        <v>0</v>
      </c>
      <c r="AA225" s="23"/>
      <c r="AB225" s="21">
        <f>Обшая56[Итого реализация]</f>
        <v>37122</v>
      </c>
      <c r="AC225" s="21">
        <f t="shared" si="6"/>
        <v>26979</v>
      </c>
      <c r="AD225" s="21">
        <f>Обшая56[[#This Row],[Итого реализ-я]]-Обшая56[[#This Row],[Стоимость доставки2]]-Обшая56[[#This Row],[Переменные расходы]]-Обшая56[[#This Row],[Закуп]]</f>
        <v>10143</v>
      </c>
      <c r="AE225" s="21">
        <f>Обшая56[[#This Row],[Итого маржа]]/(Обшая56[[#This Row],[Сумма реал-и ТМЗ ( за вычетом доставки )]]/100)</f>
        <v>27.323420074349439</v>
      </c>
      <c r="AF225" s="36">
        <f t="shared" si="7"/>
        <v>1521.45</v>
      </c>
      <c r="AG225" s="22">
        <v>215</v>
      </c>
      <c r="AH225" s="28">
        <f>Обшая56[[#This Row],[З/п (%)]]+Обшая56[[#This Row],[Бонус]]</f>
        <v>1736.45</v>
      </c>
      <c r="AI225" s="35">
        <f>Обшая56[[#This Row],[Итого маржа]]-Обшая56[[#This Row],[З/п (%)]]</f>
        <v>8621.5499999999993</v>
      </c>
      <c r="AJ225" s="38"/>
    </row>
    <row r="226" spans="1:36" ht="30" x14ac:dyDescent="0.25">
      <c r="A226" s="62" t="s">
        <v>125</v>
      </c>
      <c r="B226" s="29">
        <v>43339</v>
      </c>
      <c r="C226" s="63">
        <v>1876</v>
      </c>
      <c r="D226" s="64" t="s">
        <v>134</v>
      </c>
      <c r="E226" s="65" t="s">
        <v>156</v>
      </c>
      <c r="F226" s="25">
        <v>15</v>
      </c>
      <c r="G226" s="160" t="s">
        <v>793</v>
      </c>
      <c r="H226" s="24" t="s">
        <v>792</v>
      </c>
      <c r="I226" s="41">
        <v>12298</v>
      </c>
      <c r="J226" s="41"/>
      <c r="K226" s="34">
        <f>Обшая56[[#This Row],[Итого реализация]]-Обшая56[[#This Row],[Стоимость доставки]]</f>
        <v>12298</v>
      </c>
      <c r="L226" s="66">
        <v>6300</v>
      </c>
      <c r="M226" s="141">
        <v>43339</v>
      </c>
      <c r="N226" s="26">
        <v>5998</v>
      </c>
      <c r="O226" s="150">
        <v>43348</v>
      </c>
      <c r="P226" s="66"/>
      <c r="Q226" s="162"/>
      <c r="R226" s="26">
        <f>Обшая56[Итого реализация]-Обшая56[Наличные]-Обшая56[Терминал]-Обшая56[Безнал]</f>
        <v>0</v>
      </c>
      <c r="S226" s="67">
        <v>11920</v>
      </c>
      <c r="T226" s="68" t="s">
        <v>794</v>
      </c>
      <c r="U226" s="68" t="s">
        <v>211</v>
      </c>
      <c r="V226" s="68"/>
      <c r="W226" s="27">
        <v>43349</v>
      </c>
      <c r="X226" s="27" t="s">
        <v>103</v>
      </c>
      <c r="Y226" s="30" t="s">
        <v>221</v>
      </c>
      <c r="Z226" s="23">
        <f>Обшая56[Стоимость доставки]</f>
        <v>0</v>
      </c>
      <c r="AA226" s="23"/>
      <c r="AB226" s="21">
        <f>Обшая56[Итого реализация]</f>
        <v>12298</v>
      </c>
      <c r="AC226" s="21">
        <f t="shared" si="6"/>
        <v>11920</v>
      </c>
      <c r="AD226" s="21">
        <f>Обшая56[[#This Row],[Итого реализ-я]]-Обшая56[[#This Row],[Стоимость доставки2]]-Обшая56[[#This Row],[Переменные расходы]]-Обшая56[[#This Row],[Закуп]]</f>
        <v>378</v>
      </c>
      <c r="AE226" s="21">
        <f>Обшая56[[#This Row],[Итого маржа]]/(Обшая56[[#This Row],[Сумма реал-и ТМЗ ( за вычетом доставки )]]/100)</f>
        <v>3.0736705155309805</v>
      </c>
      <c r="AF226" s="36">
        <f t="shared" si="7"/>
        <v>56.7</v>
      </c>
      <c r="AG226" s="22">
        <v>216</v>
      </c>
      <c r="AH226" s="28">
        <f>Обшая56[[#This Row],[З/п (%)]]+Обшая56[[#This Row],[Бонус]]</f>
        <v>272.7</v>
      </c>
      <c r="AI226" s="35">
        <f>Обшая56[[#This Row],[Итого маржа]]-Обшая56[[#This Row],[З/п (%)]]</f>
        <v>321.3</v>
      </c>
      <c r="AJ226" s="38"/>
    </row>
    <row r="227" spans="1:36" ht="30" x14ac:dyDescent="0.25">
      <c r="A227" s="62" t="s">
        <v>125</v>
      </c>
      <c r="B227" s="29">
        <v>43326</v>
      </c>
      <c r="C227" s="63">
        <v>1686</v>
      </c>
      <c r="D227" s="64" t="s">
        <v>134</v>
      </c>
      <c r="E227" s="65" t="s">
        <v>156</v>
      </c>
      <c r="F227" s="25">
        <v>15</v>
      </c>
      <c r="G227" s="160" t="s">
        <v>797</v>
      </c>
      <c r="H227" s="24" t="s">
        <v>796</v>
      </c>
      <c r="I227" s="41">
        <v>36057.26</v>
      </c>
      <c r="J227" s="41"/>
      <c r="K227" s="34">
        <f>Обшая56[[#This Row],[Итого реализация]]-Обшая56[[#This Row],[Стоимость доставки]]</f>
        <v>36057.26</v>
      </c>
      <c r="L227" s="66">
        <v>661.38</v>
      </c>
      <c r="M227" s="141">
        <v>43326</v>
      </c>
      <c r="N227" s="26">
        <v>35395.879999999997</v>
      </c>
      <c r="O227" s="150">
        <v>43349</v>
      </c>
      <c r="P227" s="66"/>
      <c r="Q227" s="162"/>
      <c r="R227" s="26">
        <f>Обшая56[Итого реализация]-Обшая56[Наличные]-Обшая56[Терминал]-Обшая56[Безнал]</f>
        <v>7.2759576141834259E-12</v>
      </c>
      <c r="S227" s="67">
        <v>32764.42</v>
      </c>
      <c r="T227" s="68" t="s">
        <v>798</v>
      </c>
      <c r="U227" s="68" t="s">
        <v>178</v>
      </c>
      <c r="V227" s="68"/>
      <c r="W227" s="27">
        <v>43349</v>
      </c>
      <c r="X227" s="27" t="s">
        <v>103</v>
      </c>
      <c r="Y227" s="30" t="s">
        <v>221</v>
      </c>
      <c r="Z227" s="23">
        <f>Обшая56[Стоимость доставки]</f>
        <v>0</v>
      </c>
      <c r="AA227" s="23"/>
      <c r="AB227" s="21">
        <f>Обшая56[Итого реализация]</f>
        <v>36057.26</v>
      </c>
      <c r="AC227" s="21">
        <f t="shared" si="6"/>
        <v>32764.42</v>
      </c>
      <c r="AD227" s="21">
        <f>Обшая56[[#This Row],[Итого реализ-я]]-Обшая56[[#This Row],[Стоимость доставки2]]-Обшая56[[#This Row],[Переменные расходы]]-Обшая56[[#This Row],[Закуп]]</f>
        <v>3292.8400000000038</v>
      </c>
      <c r="AE227" s="21">
        <f>Обшая56[[#This Row],[Итого маржа]]/(Обшая56[[#This Row],[Сумма реал-и ТМЗ ( за вычетом доставки )]]/100)</f>
        <v>9.1322524229517263</v>
      </c>
      <c r="AF227" s="36">
        <f t="shared" si="7"/>
        <v>493.92600000000056</v>
      </c>
      <c r="AG227" s="22">
        <v>217</v>
      </c>
      <c r="AH227" s="28">
        <f>Обшая56[[#This Row],[З/п (%)]]+Обшая56[[#This Row],[Бонус]]</f>
        <v>710.92600000000061</v>
      </c>
      <c r="AI227" s="35">
        <f>Обшая56[[#This Row],[Итого маржа]]-Обшая56[[#This Row],[З/п (%)]]</f>
        <v>2798.9140000000034</v>
      </c>
      <c r="AJ227" s="38"/>
    </row>
    <row r="228" spans="1:36" s="223" customFormat="1" ht="45" x14ac:dyDescent="0.25">
      <c r="A228" s="205" t="s">
        <v>125</v>
      </c>
      <c r="B228" s="206">
        <v>43340</v>
      </c>
      <c r="C228" s="207">
        <v>1900</v>
      </c>
      <c r="D228" s="208" t="s">
        <v>134</v>
      </c>
      <c r="E228" s="209" t="s">
        <v>156</v>
      </c>
      <c r="F228" s="210">
        <v>15</v>
      </c>
      <c r="G228" s="224" t="s">
        <v>800</v>
      </c>
      <c r="H228" s="211" t="s">
        <v>799</v>
      </c>
      <c r="I228" s="212">
        <v>45570</v>
      </c>
      <c r="J228" s="212"/>
      <c r="K228" s="213">
        <f>Обшая56[[#This Row],[Итого реализация]]-Обшая56[[#This Row],[Стоимость доставки]]</f>
        <v>45570</v>
      </c>
      <c r="L228" s="214"/>
      <c r="M228" s="215"/>
      <c r="N228" s="213">
        <v>45570</v>
      </c>
      <c r="O228" s="216" t="s">
        <v>801</v>
      </c>
      <c r="P228" s="214"/>
      <c r="Q228" s="225"/>
      <c r="R228" s="213">
        <f>Обшая56[Итого реализация]-Обшая56[Наличные]-Обшая56[Терминал]-Обшая56[Безнал]</f>
        <v>0</v>
      </c>
      <c r="S228" s="214">
        <v>38166.559999999998</v>
      </c>
      <c r="T228" s="217" t="s">
        <v>802</v>
      </c>
      <c r="U228" s="217" t="s">
        <v>181</v>
      </c>
      <c r="V228" s="217"/>
      <c r="W228" s="218">
        <v>43356</v>
      </c>
      <c r="X228" s="218" t="s">
        <v>103</v>
      </c>
      <c r="Y228" s="217" t="s">
        <v>221</v>
      </c>
      <c r="Z228" s="219">
        <f>Обшая56[Стоимость доставки]</f>
        <v>0</v>
      </c>
      <c r="AA228" s="219"/>
      <c r="AB228" s="220">
        <f>Обшая56[Итого реализация]</f>
        <v>45570</v>
      </c>
      <c r="AC228" s="220">
        <f t="shared" si="6"/>
        <v>38166.559999999998</v>
      </c>
      <c r="AD228" s="220">
        <f>Обшая56[[#This Row],[Итого реализ-я]]-Обшая56[[#This Row],[Стоимость доставки2]]-Обшая56[[#This Row],[Переменные расходы]]-Обшая56[[#This Row],[Закуп]]</f>
        <v>7403.4400000000023</v>
      </c>
      <c r="AE228" s="220">
        <f>Обшая56[[#This Row],[Итого маржа]]/(Обшая56[[#This Row],[Сумма реал-и ТМЗ ( за вычетом доставки )]]/100)</f>
        <v>16.246302391924516</v>
      </c>
      <c r="AF228" s="213">
        <f t="shared" si="7"/>
        <v>1110.5160000000003</v>
      </c>
      <c r="AG228" s="213">
        <v>218</v>
      </c>
      <c r="AH228" s="226">
        <f>Обшая56[[#This Row],[З/п (%)]]+Обшая56[[#This Row],[Бонус]]</f>
        <v>1328.5160000000003</v>
      </c>
      <c r="AI228" s="221">
        <f>Обшая56[[#This Row],[Итого маржа]]-Обшая56[[#This Row],[З/п (%)]]</f>
        <v>6292.9240000000018</v>
      </c>
      <c r="AJ228" s="222"/>
    </row>
    <row r="229" spans="1:36" ht="45" x14ac:dyDescent="0.25">
      <c r="A229" s="62" t="s">
        <v>125</v>
      </c>
      <c r="B229" s="29">
        <v>43341</v>
      </c>
      <c r="C229" s="63">
        <v>1907</v>
      </c>
      <c r="D229" s="64" t="s">
        <v>137</v>
      </c>
      <c r="E229" s="65" t="s">
        <v>145</v>
      </c>
      <c r="F229" s="25">
        <v>15</v>
      </c>
      <c r="G229" s="160" t="s">
        <v>804</v>
      </c>
      <c r="H229" s="24" t="s">
        <v>803</v>
      </c>
      <c r="I229" s="41">
        <v>136881</v>
      </c>
      <c r="J229" s="41">
        <v>1000</v>
      </c>
      <c r="K229" s="34">
        <f>Обшая56[[#This Row],[Итого реализация]]-Обшая56[[#This Row],[Стоимость доставки]]</f>
        <v>135881</v>
      </c>
      <c r="L229" s="66"/>
      <c r="M229" s="141"/>
      <c r="N229" s="26">
        <v>136881</v>
      </c>
      <c r="O229" s="150" t="s">
        <v>805</v>
      </c>
      <c r="P229" s="66"/>
      <c r="Q229" s="162"/>
      <c r="R229" s="26">
        <f>Обшая56[Итого реализация]-Обшая56[Наличные]-Обшая56[Терминал]-Обшая56[Безнал]</f>
        <v>0</v>
      </c>
      <c r="S229" s="67">
        <v>82615.48</v>
      </c>
      <c r="T229" s="68" t="s">
        <v>806</v>
      </c>
      <c r="U229" s="68" t="s">
        <v>217</v>
      </c>
      <c r="V229" s="68"/>
      <c r="W229" s="27">
        <v>43349</v>
      </c>
      <c r="X229" s="27" t="s">
        <v>103</v>
      </c>
      <c r="Y229" s="30" t="s">
        <v>131</v>
      </c>
      <c r="Z229" s="23">
        <f>Обшая56[Стоимость доставки]</f>
        <v>1000</v>
      </c>
      <c r="AA229" s="23"/>
      <c r="AB229" s="21">
        <f>Обшая56[Итого реализация]</f>
        <v>136881</v>
      </c>
      <c r="AC229" s="21">
        <f t="shared" si="6"/>
        <v>82615.48</v>
      </c>
      <c r="AD229" s="21">
        <f>Обшая56[[#This Row],[Итого реализ-я]]-Обшая56[[#This Row],[Стоимость доставки2]]-Обшая56[[#This Row],[Переменные расходы]]-Обшая56[[#This Row],[Закуп]]</f>
        <v>53265.520000000004</v>
      </c>
      <c r="AE229" s="21">
        <f>Обшая56[[#This Row],[Итого маржа]]/(Обшая56[[#This Row],[Сумма реал-и ТМЗ ( за вычетом доставки )]]/100)</f>
        <v>39.200123637594665</v>
      </c>
      <c r="AF229" s="36">
        <f t="shared" si="7"/>
        <v>7989.8280000000004</v>
      </c>
      <c r="AG229" s="22">
        <v>219</v>
      </c>
      <c r="AH229" s="28">
        <f>Обшая56[[#This Row],[З/п (%)]]+Обшая56[[#This Row],[Бонус]]</f>
        <v>8208.8280000000013</v>
      </c>
      <c r="AI229" s="35">
        <f>Обшая56[[#This Row],[Итого маржа]]-Обшая56[[#This Row],[З/п (%)]]</f>
        <v>45275.692000000003</v>
      </c>
      <c r="AJ229" s="38"/>
    </row>
    <row r="230" spans="1:36" s="182" customFormat="1" x14ac:dyDescent="0.25">
      <c r="A230" s="163" t="s">
        <v>271</v>
      </c>
      <c r="B230" s="164">
        <v>43342</v>
      </c>
      <c r="C230" s="165">
        <v>1922</v>
      </c>
      <c r="D230" s="166" t="s">
        <v>137</v>
      </c>
      <c r="E230" s="167" t="s">
        <v>145</v>
      </c>
      <c r="F230" s="39">
        <v>15</v>
      </c>
      <c r="G230" s="184" t="s">
        <v>626</v>
      </c>
      <c r="H230" s="169" t="s">
        <v>807</v>
      </c>
      <c r="I230" s="170">
        <v>75398</v>
      </c>
      <c r="J230" s="170">
        <v>1000</v>
      </c>
      <c r="K230" s="171">
        <f>Обшая56[[#This Row],[Итого реализация]]-Обшая56[[#This Row],[Стоимость доставки]]</f>
        <v>74398</v>
      </c>
      <c r="L230" s="158"/>
      <c r="M230" s="172"/>
      <c r="N230" s="171">
        <v>75398</v>
      </c>
      <c r="O230" s="173" t="s">
        <v>790</v>
      </c>
      <c r="P230" s="158"/>
      <c r="Q230" s="174"/>
      <c r="R230" s="171">
        <f>Обшая56[Итого реализация]-Обшая56[Наличные]-Обшая56[Терминал]-Обшая56[Безнал]</f>
        <v>0</v>
      </c>
      <c r="S230" s="158"/>
      <c r="T230" s="175"/>
      <c r="U230" s="175"/>
      <c r="V230" s="175"/>
      <c r="W230" s="176">
        <v>43375</v>
      </c>
      <c r="X230" s="176" t="s">
        <v>523</v>
      </c>
      <c r="Y230" s="175" t="s">
        <v>131</v>
      </c>
      <c r="Z230" s="177">
        <f>Обшая56[Стоимость доставки]</f>
        <v>1000</v>
      </c>
      <c r="AA230" s="177"/>
      <c r="AB230" s="178">
        <f>Обшая56[Итого реализация]</f>
        <v>75398</v>
      </c>
      <c r="AC230" s="178">
        <f t="shared" si="6"/>
        <v>0</v>
      </c>
      <c r="AD230" s="178">
        <f>Обшая56[[#This Row],[Итого реализ-я]]-Обшая56[[#This Row],[Стоимость доставки2]]-Обшая56[[#This Row],[Переменные расходы]]-Обшая56[[#This Row],[Закуп]]</f>
        <v>74398</v>
      </c>
      <c r="AE230" s="178">
        <f>Обшая56[[#This Row],[Итого маржа]]/(Обшая56[[#This Row],[Сумма реал-и ТМЗ ( за вычетом доставки )]]/100)</f>
        <v>100</v>
      </c>
      <c r="AF230" s="171">
        <f t="shared" si="7"/>
        <v>11159.7</v>
      </c>
      <c r="AG230" s="171">
        <v>220</v>
      </c>
      <c r="AH230" s="179">
        <f>Обшая56[[#This Row],[З/п (%)]]+Обшая56[[#This Row],[Бонус]]</f>
        <v>11379.7</v>
      </c>
      <c r="AI230" s="180">
        <f>Обшая56[[#This Row],[Итого маржа]]-Обшая56[[#This Row],[З/п (%)]]</f>
        <v>63238.3</v>
      </c>
      <c r="AJ230" s="181"/>
    </row>
    <row r="231" spans="1:36" s="301" customFormat="1" ht="30" x14ac:dyDescent="0.25">
      <c r="A231" s="280" t="s">
        <v>125</v>
      </c>
      <c r="B231" s="281">
        <v>43337</v>
      </c>
      <c r="C231" s="282">
        <v>1853</v>
      </c>
      <c r="D231" s="283" t="s">
        <v>140</v>
      </c>
      <c r="E231" s="284" t="s">
        <v>154</v>
      </c>
      <c r="F231" s="285">
        <v>15</v>
      </c>
      <c r="G231" s="286" t="s">
        <v>810</v>
      </c>
      <c r="H231" s="287" t="s">
        <v>809</v>
      </c>
      <c r="I231" s="288">
        <v>1440</v>
      </c>
      <c r="J231" s="288"/>
      <c r="K231" s="289">
        <f>Обшая56[[#This Row],[Итого реализация]]-Обшая56[[#This Row],[Стоимость доставки]]</f>
        <v>1440</v>
      </c>
      <c r="L231" s="290"/>
      <c r="M231" s="291"/>
      <c r="N231" s="289">
        <v>1440</v>
      </c>
      <c r="O231" s="292">
        <v>43353</v>
      </c>
      <c r="P231" s="290"/>
      <c r="Q231" s="293"/>
      <c r="R231" s="289">
        <f>Обшая56[Итого реализация]-Обшая56[Наличные]-Обшая56[Терминал]-Обшая56[Безнал]</f>
        <v>0</v>
      </c>
      <c r="S231" s="290">
        <v>576</v>
      </c>
      <c r="T231" s="294" t="s">
        <v>811</v>
      </c>
      <c r="U231" s="294" t="s">
        <v>181</v>
      </c>
      <c r="V231" s="294"/>
      <c r="W231" s="295">
        <v>43350</v>
      </c>
      <c r="X231" s="295" t="s">
        <v>103</v>
      </c>
      <c r="Y231" s="294" t="s">
        <v>221</v>
      </c>
      <c r="Z231" s="296">
        <f>Обшая56[Стоимость доставки]</f>
        <v>0</v>
      </c>
      <c r="AA231" s="296"/>
      <c r="AB231" s="297">
        <f>Обшая56[Итого реализация]</f>
        <v>1440</v>
      </c>
      <c r="AC231" s="297">
        <f t="shared" si="6"/>
        <v>576</v>
      </c>
      <c r="AD231" s="297">
        <f>Обшая56[[#This Row],[Итого реализ-я]]-Обшая56[[#This Row],[Стоимость доставки2]]-Обшая56[[#This Row],[Переменные расходы]]-Обшая56[[#This Row],[Закуп]]</f>
        <v>864</v>
      </c>
      <c r="AE231" s="297">
        <f>Обшая56[[#This Row],[Итого маржа]]/(Обшая56[[#This Row],[Сумма реал-и ТМЗ ( за вычетом доставки )]]/100)</f>
        <v>60</v>
      </c>
      <c r="AF231" s="289">
        <f t="shared" si="7"/>
        <v>129.6</v>
      </c>
      <c r="AG231" s="289">
        <v>221</v>
      </c>
      <c r="AH231" s="298">
        <f>Обшая56[[#This Row],[З/п (%)]]+Обшая56[[#This Row],[Бонус]]</f>
        <v>350.6</v>
      </c>
      <c r="AI231" s="299">
        <f>Обшая56[[#This Row],[Итого маржа]]-Обшая56[[#This Row],[З/п (%)]]</f>
        <v>734.4</v>
      </c>
      <c r="AJ231" s="300"/>
    </row>
    <row r="232" spans="1:36" ht="75" x14ac:dyDescent="0.25">
      <c r="A232" s="62" t="s">
        <v>125</v>
      </c>
      <c r="B232" s="29">
        <v>43338</v>
      </c>
      <c r="C232" s="63">
        <v>1862</v>
      </c>
      <c r="D232" s="64" t="s">
        <v>133</v>
      </c>
      <c r="E232" s="65" t="s">
        <v>152</v>
      </c>
      <c r="F232" s="25">
        <v>15</v>
      </c>
      <c r="G232" s="160" t="s">
        <v>814</v>
      </c>
      <c r="H232" s="24" t="s">
        <v>813</v>
      </c>
      <c r="I232" s="41">
        <v>108526</v>
      </c>
      <c r="J232" s="41">
        <v>2000</v>
      </c>
      <c r="K232" s="34">
        <f>Обшая56[[#This Row],[Итого реализация]]-Обшая56[[#This Row],[Стоимость доставки]]</f>
        <v>106526</v>
      </c>
      <c r="L232" s="66"/>
      <c r="M232" s="141"/>
      <c r="N232" s="26">
        <v>108526</v>
      </c>
      <c r="O232" s="150" t="s">
        <v>815</v>
      </c>
      <c r="P232" s="66"/>
      <c r="Q232" s="162"/>
      <c r="R232" s="26">
        <f>Обшая56[Итого реализация]-Обшая56[Наличные]-Обшая56[Терминал]-Обшая56[Безнал]</f>
        <v>0</v>
      </c>
      <c r="S232" s="67">
        <v>85044.67</v>
      </c>
      <c r="T232" s="68" t="s">
        <v>816</v>
      </c>
      <c r="U232" s="68" t="s">
        <v>215</v>
      </c>
      <c r="V232" s="68"/>
      <c r="W232" s="27">
        <v>43358</v>
      </c>
      <c r="X232" s="27" t="s">
        <v>103</v>
      </c>
      <c r="Y232" s="30" t="s">
        <v>131</v>
      </c>
      <c r="Z232" s="23">
        <f>Обшая56[Стоимость доставки]</f>
        <v>2000</v>
      </c>
      <c r="AA232" s="23"/>
      <c r="AB232" s="21">
        <f>Обшая56[Итого реализация]</f>
        <v>108526</v>
      </c>
      <c r="AC232" s="21">
        <f t="shared" si="6"/>
        <v>85044.67</v>
      </c>
      <c r="AD232" s="21">
        <f>Обшая56[[#This Row],[Итого реализ-я]]-Обшая56[[#This Row],[Стоимость доставки2]]-Обшая56[[#This Row],[Переменные расходы]]-Обшая56[[#This Row],[Закуп]]</f>
        <v>21481.33</v>
      </c>
      <c r="AE232" s="21">
        <f>Обшая56[[#This Row],[Итого маржа]]/(Обшая56[[#This Row],[Сумма реал-и ТМЗ ( за вычетом доставки )]]/100)</f>
        <v>20.165339917015565</v>
      </c>
      <c r="AF232" s="36">
        <f t="shared" si="7"/>
        <v>3222.1995000000002</v>
      </c>
      <c r="AG232" s="22">
        <v>222</v>
      </c>
      <c r="AH232" s="28">
        <f>Обшая56[[#This Row],[З/п (%)]]+Обшая56[[#This Row],[Бонус]]</f>
        <v>3444.1995000000002</v>
      </c>
      <c r="AI232" s="35">
        <f>Обшая56[[#This Row],[Итого маржа]]-Обшая56[[#This Row],[З/п (%)]]</f>
        <v>18259.130500000003</v>
      </c>
      <c r="AJ232" s="38"/>
    </row>
    <row r="233" spans="1:36" ht="30" x14ac:dyDescent="0.25">
      <c r="A233" s="62" t="s">
        <v>125</v>
      </c>
      <c r="B233" s="29">
        <v>43317</v>
      </c>
      <c r="C233" s="63">
        <v>1552</v>
      </c>
      <c r="D233" s="64" t="s">
        <v>136</v>
      </c>
      <c r="E233" s="65" t="s">
        <v>149</v>
      </c>
      <c r="F233" s="25">
        <v>15</v>
      </c>
      <c r="G233" s="160" t="s">
        <v>818</v>
      </c>
      <c r="H233" s="24" t="s">
        <v>817</v>
      </c>
      <c r="I233" s="41">
        <v>142704.6</v>
      </c>
      <c r="J233" s="41">
        <v>3360</v>
      </c>
      <c r="K233" s="34">
        <f>Обшая56[[#This Row],[Итого реализация]]-Обшая56[[#This Row],[Стоимость доставки]]</f>
        <v>139344.6</v>
      </c>
      <c r="L233" s="66">
        <v>1000</v>
      </c>
      <c r="M233" s="141" t="s">
        <v>819</v>
      </c>
      <c r="N233" s="26">
        <v>141704.6</v>
      </c>
      <c r="O233" s="150" t="s">
        <v>820</v>
      </c>
      <c r="P233" s="66"/>
      <c r="Q233" s="162"/>
      <c r="R233" s="26">
        <f>Обшая56[Итого реализация]-Обшая56[Наличные]-Обшая56[Терминал]-Обшая56[Безнал]</f>
        <v>0</v>
      </c>
      <c r="S233" s="67">
        <v>112980.28</v>
      </c>
      <c r="T233" s="68" t="s">
        <v>821</v>
      </c>
      <c r="U233" s="68" t="s">
        <v>163</v>
      </c>
      <c r="V233" s="68"/>
      <c r="W233" s="27">
        <v>43363</v>
      </c>
      <c r="X233" s="27" t="s">
        <v>103</v>
      </c>
      <c r="Y233" s="30" t="s">
        <v>233</v>
      </c>
      <c r="Z233" s="23">
        <f>Обшая56[Стоимость доставки]</f>
        <v>3360</v>
      </c>
      <c r="AA233" s="23"/>
      <c r="AB233" s="21">
        <f>Обшая56[Итого реализация]</f>
        <v>142704.6</v>
      </c>
      <c r="AC233" s="21">
        <f t="shared" si="6"/>
        <v>112980.28</v>
      </c>
      <c r="AD233" s="21">
        <f>Обшая56[[#This Row],[Итого реализ-я]]-Обшая56[[#This Row],[Стоимость доставки2]]-Обшая56[[#This Row],[Переменные расходы]]-Обшая56[[#This Row],[Закуп]]</f>
        <v>26364.320000000007</v>
      </c>
      <c r="AE233" s="21">
        <f>Обшая56[[#This Row],[Итого маржа]]/(Обшая56[[#This Row],[Сумма реал-и ТМЗ ( за вычетом доставки )]]/100)</f>
        <v>18.920230852146407</v>
      </c>
      <c r="AF233" s="36">
        <f t="shared" si="7"/>
        <v>3954.648000000001</v>
      </c>
      <c r="AG233" s="22">
        <v>223</v>
      </c>
      <c r="AH233" s="28">
        <f>Обшая56[[#This Row],[З/п (%)]]+Обшая56[[#This Row],[Бонус]]</f>
        <v>4177.648000000001</v>
      </c>
      <c r="AI233" s="35">
        <f>Обшая56[[#This Row],[Итого маржа]]-Обшая56[[#This Row],[З/п (%)]]</f>
        <v>22409.672000000006</v>
      </c>
      <c r="AJ233" s="38"/>
    </row>
    <row r="234" spans="1:36" ht="30" x14ac:dyDescent="0.25">
      <c r="A234" s="62" t="s">
        <v>125</v>
      </c>
      <c r="B234" s="29">
        <v>43343</v>
      </c>
      <c r="C234" s="63">
        <v>1934</v>
      </c>
      <c r="D234" s="64" t="s">
        <v>133</v>
      </c>
      <c r="E234" s="65" t="s">
        <v>152</v>
      </c>
      <c r="F234" s="25">
        <v>15</v>
      </c>
      <c r="G234" s="160" t="s">
        <v>826</v>
      </c>
      <c r="H234" s="24" t="s">
        <v>825</v>
      </c>
      <c r="I234" s="41">
        <v>12915</v>
      </c>
      <c r="J234" s="41">
        <v>500</v>
      </c>
      <c r="K234" s="34">
        <f>Обшая56[[#This Row],[Итого реализация]]-Обшая56[[#This Row],[Стоимость доставки]]</f>
        <v>12415</v>
      </c>
      <c r="L234" s="66"/>
      <c r="M234" s="141"/>
      <c r="N234" s="26">
        <v>12915</v>
      </c>
      <c r="O234" s="150">
        <v>43343</v>
      </c>
      <c r="P234" s="66"/>
      <c r="Q234" s="162"/>
      <c r="R234" s="26">
        <f>Обшая56[Итого реализация]-Обшая56[Наличные]-Обшая56[Терминал]-Обшая56[Безнал]</f>
        <v>0</v>
      </c>
      <c r="S234" s="67">
        <v>8445</v>
      </c>
      <c r="T234" s="68" t="s">
        <v>827</v>
      </c>
      <c r="U234" s="68" t="s">
        <v>176</v>
      </c>
      <c r="V234" s="68"/>
      <c r="W234" s="27">
        <v>43348</v>
      </c>
      <c r="X234" s="27" t="s">
        <v>103</v>
      </c>
      <c r="Y234" s="30" t="s">
        <v>221</v>
      </c>
      <c r="Z234" s="23">
        <f>Обшая56[Стоимость доставки]</f>
        <v>500</v>
      </c>
      <c r="AA234" s="23"/>
      <c r="AB234" s="21">
        <f>Обшая56[Итого реализация]</f>
        <v>12915</v>
      </c>
      <c r="AC234" s="21">
        <f t="shared" si="6"/>
        <v>8445</v>
      </c>
      <c r="AD234" s="21">
        <f>Обшая56[[#This Row],[Итого реализ-я]]-Обшая56[[#This Row],[Стоимость доставки2]]-Обшая56[[#This Row],[Переменные расходы]]-Обшая56[[#This Row],[Закуп]]</f>
        <v>3970</v>
      </c>
      <c r="AE234" s="21">
        <f>Обшая56[[#This Row],[Итого маржа]]/(Обшая56[[#This Row],[Сумма реал-и ТМЗ ( за вычетом доставки )]]/100)</f>
        <v>31.977446637132498</v>
      </c>
      <c r="AF234" s="36">
        <f t="shared" si="7"/>
        <v>595.5</v>
      </c>
      <c r="AG234" s="22">
        <v>224</v>
      </c>
      <c r="AH234" s="28">
        <f>Обшая56[[#This Row],[З/п (%)]]+Обшая56[[#This Row],[Бонус]]</f>
        <v>819.5</v>
      </c>
      <c r="AI234" s="35">
        <f>Обшая56[[#This Row],[Итого маржа]]-Обшая56[[#This Row],[З/п (%)]]</f>
        <v>3374.5</v>
      </c>
      <c r="AJ234" s="38"/>
    </row>
    <row r="235" spans="1:36" x14ac:dyDescent="0.25">
      <c r="A235" s="62"/>
      <c r="B235" s="29"/>
      <c r="C235" s="63"/>
      <c r="D235" s="64"/>
      <c r="E235" s="65"/>
      <c r="F235" s="25">
        <v>15</v>
      </c>
      <c r="G235" s="160"/>
      <c r="H235" s="24"/>
      <c r="I235" s="41"/>
      <c r="J235" s="41"/>
      <c r="K235" s="34">
        <f>Обшая56[[#This Row],[Итого реализация]]-Обшая56[[#This Row],[Стоимость доставки]]</f>
        <v>0</v>
      </c>
      <c r="L235" s="66"/>
      <c r="M235" s="141"/>
      <c r="N235" s="26"/>
      <c r="O235" s="150"/>
      <c r="P235" s="66"/>
      <c r="Q235" s="162"/>
      <c r="R235" s="26">
        <f>Обшая56[Итого реализация]-Обшая56[Наличные]-Обшая56[Терминал]-Обшая56[Безнал]</f>
        <v>0</v>
      </c>
      <c r="S235" s="67"/>
      <c r="T235" s="68"/>
      <c r="U235" s="68"/>
      <c r="V235" s="68"/>
      <c r="W235" s="27"/>
      <c r="X235" s="27"/>
      <c r="Y235" s="30"/>
      <c r="Z235" s="23">
        <f>Обшая56[Стоимость доставки]</f>
        <v>0</v>
      </c>
      <c r="AA235" s="23"/>
      <c r="AB235" s="21">
        <f>Обшая56[Итого реализация]</f>
        <v>0</v>
      </c>
      <c r="AC235" s="21">
        <f t="shared" si="6"/>
        <v>0</v>
      </c>
      <c r="AD23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35" s="21" t="e">
        <f>Обшая56[[#This Row],[Итого маржа]]/(Обшая56[[#This Row],[Сумма реал-и ТМЗ ( за вычетом доставки )]]/100)</f>
        <v>#DIV/0!</v>
      </c>
      <c r="AF235" s="36">
        <f t="shared" si="7"/>
        <v>0</v>
      </c>
      <c r="AG235" s="22">
        <v>225</v>
      </c>
      <c r="AH235" s="28">
        <f>Обшая56[[#This Row],[З/п (%)]]+Обшая56[[#This Row],[Бонус]]</f>
        <v>225</v>
      </c>
      <c r="AI235" s="35">
        <f>Обшая56[[#This Row],[Итого маржа]]-Обшая56[[#This Row],[З/п (%)]]</f>
        <v>0</v>
      </c>
      <c r="AJ235" s="38"/>
    </row>
    <row r="236" spans="1:36" x14ac:dyDescent="0.25">
      <c r="A236" s="62"/>
      <c r="B236" s="29"/>
      <c r="C236" s="63"/>
      <c r="D236" s="64"/>
      <c r="E236" s="65"/>
      <c r="F236" s="25">
        <v>15</v>
      </c>
      <c r="G236" s="160"/>
      <c r="H236" s="24"/>
      <c r="I236" s="41"/>
      <c r="J236" s="41"/>
      <c r="K236" s="34">
        <f>Обшая56[[#This Row],[Итого реализация]]-Обшая56[[#This Row],[Стоимость доставки]]</f>
        <v>0</v>
      </c>
      <c r="L236" s="66"/>
      <c r="M236" s="141"/>
      <c r="N236" s="26"/>
      <c r="O236" s="150"/>
      <c r="P236" s="66"/>
      <c r="Q236" s="162"/>
      <c r="R236" s="26">
        <f>Обшая56[Итого реализация]-Обшая56[Наличные]-Обшая56[Терминал]-Обшая56[Безнал]</f>
        <v>0</v>
      </c>
      <c r="S236" s="67"/>
      <c r="T236" s="68"/>
      <c r="U236" s="68"/>
      <c r="V236" s="68"/>
      <c r="W236" s="27"/>
      <c r="X236" s="27"/>
      <c r="Y236" s="30"/>
      <c r="Z236" s="23">
        <f>Обшая56[Стоимость доставки]</f>
        <v>0</v>
      </c>
      <c r="AA236" s="23"/>
      <c r="AB236" s="21">
        <f>Обшая56[Итого реализация]</f>
        <v>0</v>
      </c>
      <c r="AC236" s="21">
        <f t="shared" si="6"/>
        <v>0</v>
      </c>
      <c r="AD23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36" s="21" t="e">
        <f>Обшая56[[#This Row],[Итого маржа]]/(Обшая56[[#This Row],[Сумма реал-и ТМЗ ( за вычетом доставки )]]/100)</f>
        <v>#DIV/0!</v>
      </c>
      <c r="AF236" s="36">
        <f t="shared" si="7"/>
        <v>0</v>
      </c>
      <c r="AG236" s="22">
        <v>226</v>
      </c>
      <c r="AH236" s="28">
        <f>Обшая56[[#This Row],[З/п (%)]]+Обшая56[[#This Row],[Бонус]]</f>
        <v>226</v>
      </c>
      <c r="AI236" s="35">
        <f>Обшая56[[#This Row],[Итого маржа]]-Обшая56[[#This Row],[З/п (%)]]</f>
        <v>0</v>
      </c>
      <c r="AJ236" s="38"/>
    </row>
    <row r="237" spans="1:36" x14ac:dyDescent="0.25">
      <c r="A237" s="62"/>
      <c r="B237" s="29"/>
      <c r="C237" s="63"/>
      <c r="D237" s="64"/>
      <c r="E237" s="65"/>
      <c r="F237" s="25">
        <v>15</v>
      </c>
      <c r="G237" s="160"/>
      <c r="H237" s="24"/>
      <c r="I237" s="41"/>
      <c r="J237" s="41"/>
      <c r="K237" s="34">
        <f>Обшая56[[#This Row],[Итого реализация]]-Обшая56[[#This Row],[Стоимость доставки]]</f>
        <v>0</v>
      </c>
      <c r="L237" s="66"/>
      <c r="M237" s="141"/>
      <c r="N237" s="26"/>
      <c r="O237" s="150"/>
      <c r="P237" s="66"/>
      <c r="Q237" s="162"/>
      <c r="R237" s="26">
        <f>Обшая56[Итого реализация]-Обшая56[Наличные]-Обшая56[Терминал]-Обшая56[Безнал]</f>
        <v>0</v>
      </c>
      <c r="S237" s="67"/>
      <c r="T237" s="68"/>
      <c r="U237" s="68"/>
      <c r="V237" s="68"/>
      <c r="W237" s="27"/>
      <c r="X237" s="27"/>
      <c r="Y237" s="30"/>
      <c r="Z237" s="23">
        <f>Обшая56[Стоимость доставки]</f>
        <v>0</v>
      </c>
      <c r="AA237" s="23"/>
      <c r="AB237" s="21">
        <f>Обшая56[Итого реализация]</f>
        <v>0</v>
      </c>
      <c r="AC237" s="21">
        <f t="shared" si="6"/>
        <v>0</v>
      </c>
      <c r="AD23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37" s="21" t="e">
        <f>Обшая56[[#This Row],[Итого маржа]]/(Обшая56[[#This Row],[Сумма реал-и ТМЗ ( за вычетом доставки )]]/100)</f>
        <v>#DIV/0!</v>
      </c>
      <c r="AF237" s="36">
        <f t="shared" si="7"/>
        <v>0</v>
      </c>
      <c r="AG237" s="22">
        <v>227</v>
      </c>
      <c r="AH237" s="28">
        <f>Обшая56[[#This Row],[З/п (%)]]+Обшая56[[#This Row],[Бонус]]</f>
        <v>227</v>
      </c>
      <c r="AI237" s="35">
        <f>Обшая56[[#This Row],[Итого маржа]]-Обшая56[[#This Row],[З/п (%)]]</f>
        <v>0</v>
      </c>
      <c r="AJ237" s="38"/>
    </row>
    <row r="238" spans="1:36" x14ac:dyDescent="0.25">
      <c r="A238" s="62"/>
      <c r="B238" s="29"/>
      <c r="C238" s="63"/>
      <c r="D238" s="64"/>
      <c r="E238" s="65"/>
      <c r="F238" s="25">
        <v>15</v>
      </c>
      <c r="G238" s="160"/>
      <c r="H238" s="24"/>
      <c r="I238" s="41"/>
      <c r="J238" s="41"/>
      <c r="K238" s="34">
        <f>Обшая56[[#This Row],[Итого реализация]]-Обшая56[[#This Row],[Стоимость доставки]]</f>
        <v>0</v>
      </c>
      <c r="L238" s="66"/>
      <c r="M238" s="141"/>
      <c r="N238" s="26"/>
      <c r="O238" s="150"/>
      <c r="P238" s="66"/>
      <c r="Q238" s="162"/>
      <c r="R238" s="26">
        <f>Обшая56[Итого реализация]-Обшая56[Наличные]-Обшая56[Терминал]-Обшая56[Безнал]</f>
        <v>0</v>
      </c>
      <c r="S238" s="67"/>
      <c r="T238" s="68"/>
      <c r="U238" s="68"/>
      <c r="V238" s="68"/>
      <c r="W238" s="27"/>
      <c r="X238" s="27"/>
      <c r="Y238" s="30"/>
      <c r="Z238" s="23">
        <f>Обшая56[Стоимость доставки]</f>
        <v>0</v>
      </c>
      <c r="AA238" s="23"/>
      <c r="AB238" s="21">
        <f>Обшая56[Итого реализация]</f>
        <v>0</v>
      </c>
      <c r="AC238" s="21">
        <f t="shared" si="6"/>
        <v>0</v>
      </c>
      <c r="AD23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38" s="21" t="e">
        <f>Обшая56[[#This Row],[Итого маржа]]/(Обшая56[[#This Row],[Сумма реал-и ТМЗ ( за вычетом доставки )]]/100)</f>
        <v>#DIV/0!</v>
      </c>
      <c r="AF238" s="36">
        <f t="shared" si="7"/>
        <v>0</v>
      </c>
      <c r="AG238" s="22">
        <v>228</v>
      </c>
      <c r="AH238" s="28">
        <f>Обшая56[[#This Row],[З/п (%)]]+Обшая56[[#This Row],[Бонус]]</f>
        <v>228</v>
      </c>
      <c r="AI238" s="35">
        <f>Обшая56[[#This Row],[Итого маржа]]-Обшая56[[#This Row],[З/п (%)]]</f>
        <v>0</v>
      </c>
      <c r="AJ238" s="38"/>
    </row>
    <row r="239" spans="1:36" x14ac:dyDescent="0.25">
      <c r="A239" s="62"/>
      <c r="B239" s="29"/>
      <c r="C239" s="63"/>
      <c r="D239" s="64"/>
      <c r="E239" s="65"/>
      <c r="F239" s="25">
        <v>15</v>
      </c>
      <c r="G239" s="160"/>
      <c r="H239" s="24"/>
      <c r="I239" s="41"/>
      <c r="J239" s="41"/>
      <c r="K239" s="34">
        <f>Обшая56[[#This Row],[Итого реализация]]-Обшая56[[#This Row],[Стоимость доставки]]</f>
        <v>0</v>
      </c>
      <c r="L239" s="66"/>
      <c r="M239" s="141"/>
      <c r="N239" s="26"/>
      <c r="O239" s="150"/>
      <c r="P239" s="66"/>
      <c r="Q239" s="162"/>
      <c r="R239" s="26">
        <f>Обшая56[Итого реализация]-Обшая56[Наличные]-Обшая56[Терминал]-Обшая56[Безнал]</f>
        <v>0</v>
      </c>
      <c r="S239" s="67"/>
      <c r="T239" s="68"/>
      <c r="U239" s="68"/>
      <c r="V239" s="68"/>
      <c r="W239" s="27"/>
      <c r="X239" s="27"/>
      <c r="Y239" s="30"/>
      <c r="Z239" s="23">
        <f>Обшая56[Стоимость доставки]</f>
        <v>0</v>
      </c>
      <c r="AA239" s="23"/>
      <c r="AB239" s="21">
        <f>Обшая56[Итого реализация]</f>
        <v>0</v>
      </c>
      <c r="AC239" s="21">
        <f t="shared" si="6"/>
        <v>0</v>
      </c>
      <c r="AD23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39" s="21" t="e">
        <f>Обшая56[[#This Row],[Итого маржа]]/(Обшая56[[#This Row],[Сумма реал-и ТМЗ ( за вычетом доставки )]]/100)</f>
        <v>#DIV/0!</v>
      </c>
      <c r="AF239" s="36">
        <f t="shared" si="7"/>
        <v>0</v>
      </c>
      <c r="AG239" s="22">
        <v>229</v>
      </c>
      <c r="AH239" s="28">
        <f>Обшая56[[#This Row],[З/п (%)]]+Обшая56[[#This Row],[Бонус]]</f>
        <v>229</v>
      </c>
      <c r="AI239" s="35">
        <f>Обшая56[[#This Row],[Итого маржа]]-Обшая56[[#This Row],[З/п (%)]]</f>
        <v>0</v>
      </c>
      <c r="AJ239" s="38"/>
    </row>
    <row r="240" spans="1:36" x14ac:dyDescent="0.25">
      <c r="A240" s="62"/>
      <c r="B240" s="29"/>
      <c r="C240" s="63"/>
      <c r="D240" s="64"/>
      <c r="E240" s="65"/>
      <c r="F240" s="25">
        <v>15</v>
      </c>
      <c r="G240" s="160"/>
      <c r="H240" s="24"/>
      <c r="I240" s="41"/>
      <c r="J240" s="41"/>
      <c r="K240" s="34">
        <f>Обшая56[[#This Row],[Итого реализация]]-Обшая56[[#This Row],[Стоимость доставки]]</f>
        <v>0</v>
      </c>
      <c r="L240" s="66"/>
      <c r="M240" s="141"/>
      <c r="N240" s="26"/>
      <c r="O240" s="150"/>
      <c r="P240" s="66"/>
      <c r="Q240" s="162"/>
      <c r="R240" s="26">
        <f>Обшая56[Итого реализация]-Обшая56[Наличные]-Обшая56[Терминал]-Обшая56[Безнал]</f>
        <v>0</v>
      </c>
      <c r="S240" s="67"/>
      <c r="T240" s="68"/>
      <c r="U240" s="68"/>
      <c r="V240" s="68"/>
      <c r="W240" s="27"/>
      <c r="X240" s="27"/>
      <c r="Y240" s="30"/>
      <c r="Z240" s="23">
        <f>Обшая56[Стоимость доставки]</f>
        <v>0</v>
      </c>
      <c r="AA240" s="23"/>
      <c r="AB240" s="21">
        <f>Обшая56[Итого реализация]</f>
        <v>0</v>
      </c>
      <c r="AC240" s="21">
        <f t="shared" si="6"/>
        <v>0</v>
      </c>
      <c r="AD24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0" s="21" t="e">
        <f>Обшая56[[#This Row],[Итого маржа]]/(Обшая56[[#This Row],[Сумма реал-и ТМЗ ( за вычетом доставки )]]/100)</f>
        <v>#DIV/0!</v>
      </c>
      <c r="AF240" s="36">
        <f t="shared" si="7"/>
        <v>0</v>
      </c>
      <c r="AG240" s="22">
        <v>230</v>
      </c>
      <c r="AH240" s="28">
        <f>Обшая56[[#This Row],[З/п (%)]]+Обшая56[[#This Row],[Бонус]]</f>
        <v>230</v>
      </c>
      <c r="AI240" s="35">
        <f>Обшая56[[#This Row],[Итого маржа]]-Обшая56[[#This Row],[З/п (%)]]</f>
        <v>0</v>
      </c>
      <c r="AJ240" s="38"/>
    </row>
    <row r="241" spans="1:36" x14ac:dyDescent="0.25">
      <c r="A241" s="62"/>
      <c r="B241" s="29"/>
      <c r="C241" s="63"/>
      <c r="D241" s="64"/>
      <c r="E241" s="65"/>
      <c r="F241" s="25">
        <v>15</v>
      </c>
      <c r="G241" s="160"/>
      <c r="H241" s="24"/>
      <c r="I241" s="41"/>
      <c r="J241" s="41"/>
      <c r="K241" s="34">
        <f>Обшая56[[#This Row],[Итого реализация]]-Обшая56[[#This Row],[Стоимость доставки]]</f>
        <v>0</v>
      </c>
      <c r="L241" s="66"/>
      <c r="M241" s="141"/>
      <c r="N241" s="26"/>
      <c r="O241" s="150"/>
      <c r="P241" s="66"/>
      <c r="Q241" s="162"/>
      <c r="R241" s="26">
        <f>Обшая56[Итого реализация]-Обшая56[Наличные]-Обшая56[Терминал]-Обшая56[Безнал]</f>
        <v>0</v>
      </c>
      <c r="S241" s="67"/>
      <c r="T241" s="68"/>
      <c r="U241" s="68"/>
      <c r="V241" s="68"/>
      <c r="W241" s="27"/>
      <c r="X241" s="27"/>
      <c r="Y241" s="30"/>
      <c r="Z241" s="23">
        <f>Обшая56[Стоимость доставки]</f>
        <v>0</v>
      </c>
      <c r="AA241" s="23"/>
      <c r="AB241" s="21">
        <f>Обшая56[Итого реализация]</f>
        <v>0</v>
      </c>
      <c r="AC241" s="21">
        <f t="shared" si="6"/>
        <v>0</v>
      </c>
      <c r="AD24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1" s="21" t="e">
        <f>Обшая56[[#This Row],[Итого маржа]]/(Обшая56[[#This Row],[Сумма реал-и ТМЗ ( за вычетом доставки )]]/100)</f>
        <v>#DIV/0!</v>
      </c>
      <c r="AF241" s="36">
        <f t="shared" si="7"/>
        <v>0</v>
      </c>
      <c r="AG241" s="22">
        <v>231</v>
      </c>
      <c r="AH241" s="28">
        <f>Обшая56[[#This Row],[З/п (%)]]+Обшая56[[#This Row],[Бонус]]</f>
        <v>231</v>
      </c>
      <c r="AI241" s="35">
        <f>Обшая56[[#This Row],[Итого маржа]]-Обшая56[[#This Row],[З/п (%)]]</f>
        <v>0</v>
      </c>
      <c r="AJ241" s="38"/>
    </row>
    <row r="242" spans="1:36" x14ac:dyDescent="0.25">
      <c r="A242" s="62"/>
      <c r="B242" s="29"/>
      <c r="C242" s="63"/>
      <c r="D242" s="64"/>
      <c r="E242" s="65"/>
      <c r="F242" s="25">
        <v>15</v>
      </c>
      <c r="G242" s="160"/>
      <c r="H242" s="24"/>
      <c r="I242" s="41"/>
      <c r="J242" s="41"/>
      <c r="K242" s="34">
        <f>Обшая56[[#This Row],[Итого реализация]]-Обшая56[[#This Row],[Стоимость доставки]]</f>
        <v>0</v>
      </c>
      <c r="L242" s="66"/>
      <c r="M242" s="141"/>
      <c r="N242" s="26"/>
      <c r="O242" s="150"/>
      <c r="P242" s="66"/>
      <c r="Q242" s="162"/>
      <c r="R242" s="26">
        <f>Обшая56[Итого реализация]-Обшая56[Наличные]-Обшая56[Терминал]-Обшая56[Безнал]</f>
        <v>0</v>
      </c>
      <c r="S242" s="67"/>
      <c r="T242" s="68"/>
      <c r="U242" s="68"/>
      <c r="V242" s="68"/>
      <c r="W242" s="27"/>
      <c r="X242" s="27"/>
      <c r="Y242" s="30"/>
      <c r="Z242" s="23">
        <f>Обшая56[Стоимость доставки]</f>
        <v>0</v>
      </c>
      <c r="AA242" s="23"/>
      <c r="AB242" s="21">
        <f>Обшая56[Итого реализация]</f>
        <v>0</v>
      </c>
      <c r="AC242" s="21">
        <f t="shared" si="6"/>
        <v>0</v>
      </c>
      <c r="AD24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2" s="21" t="e">
        <f>Обшая56[[#This Row],[Итого маржа]]/(Обшая56[[#This Row],[Сумма реал-и ТМЗ ( за вычетом доставки )]]/100)</f>
        <v>#DIV/0!</v>
      </c>
      <c r="AF242" s="36">
        <f t="shared" si="7"/>
        <v>0</v>
      </c>
      <c r="AG242" s="22">
        <v>232</v>
      </c>
      <c r="AH242" s="28">
        <f>Обшая56[[#This Row],[З/п (%)]]+Обшая56[[#This Row],[Бонус]]</f>
        <v>232</v>
      </c>
      <c r="AI242" s="35">
        <f>Обшая56[[#This Row],[Итого маржа]]-Обшая56[[#This Row],[З/п (%)]]</f>
        <v>0</v>
      </c>
      <c r="AJ242" s="38"/>
    </row>
    <row r="243" spans="1:36" x14ac:dyDescent="0.25">
      <c r="A243" s="62"/>
      <c r="B243" s="29"/>
      <c r="C243" s="63"/>
      <c r="D243" s="64"/>
      <c r="E243" s="65"/>
      <c r="F243" s="25">
        <v>15</v>
      </c>
      <c r="G243" s="160"/>
      <c r="H243" s="24"/>
      <c r="I243" s="41"/>
      <c r="J243" s="41"/>
      <c r="K243" s="34">
        <f>Обшая56[[#This Row],[Итого реализация]]-Обшая56[[#This Row],[Стоимость доставки]]</f>
        <v>0</v>
      </c>
      <c r="L243" s="66"/>
      <c r="M243" s="141"/>
      <c r="N243" s="26"/>
      <c r="O243" s="150"/>
      <c r="P243" s="66"/>
      <c r="Q243" s="162"/>
      <c r="R243" s="26">
        <f>Обшая56[Итого реализация]-Обшая56[Наличные]-Обшая56[Терминал]-Обшая56[Безнал]</f>
        <v>0</v>
      </c>
      <c r="S243" s="67"/>
      <c r="T243" s="68"/>
      <c r="U243" s="68"/>
      <c r="V243" s="68"/>
      <c r="W243" s="27"/>
      <c r="X243" s="27"/>
      <c r="Y243" s="30"/>
      <c r="Z243" s="23">
        <f>Обшая56[Стоимость доставки]</f>
        <v>0</v>
      </c>
      <c r="AA243" s="23"/>
      <c r="AB243" s="21">
        <f>Обшая56[Итого реализация]</f>
        <v>0</v>
      </c>
      <c r="AC243" s="21">
        <f t="shared" si="6"/>
        <v>0</v>
      </c>
      <c r="AD24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3" s="21" t="e">
        <f>Обшая56[[#This Row],[Итого маржа]]/(Обшая56[[#This Row],[Сумма реал-и ТМЗ ( за вычетом доставки )]]/100)</f>
        <v>#DIV/0!</v>
      </c>
      <c r="AF243" s="36">
        <f t="shared" si="7"/>
        <v>0</v>
      </c>
      <c r="AG243" s="22">
        <v>233</v>
      </c>
      <c r="AH243" s="28">
        <f>Обшая56[[#This Row],[З/п (%)]]+Обшая56[[#This Row],[Бонус]]</f>
        <v>233</v>
      </c>
      <c r="AI243" s="35">
        <f>Обшая56[[#This Row],[Итого маржа]]-Обшая56[[#This Row],[З/п (%)]]</f>
        <v>0</v>
      </c>
      <c r="AJ243" s="38"/>
    </row>
    <row r="244" spans="1:36" x14ac:dyDescent="0.25">
      <c r="A244" s="62"/>
      <c r="B244" s="29"/>
      <c r="C244" s="63"/>
      <c r="D244" s="64"/>
      <c r="E244" s="65"/>
      <c r="F244" s="25">
        <v>15</v>
      </c>
      <c r="G244" s="160"/>
      <c r="H244" s="24"/>
      <c r="I244" s="41"/>
      <c r="J244" s="41"/>
      <c r="K244" s="34">
        <f>Обшая56[[#This Row],[Итого реализация]]-Обшая56[[#This Row],[Стоимость доставки]]</f>
        <v>0</v>
      </c>
      <c r="L244" s="66"/>
      <c r="M244" s="141"/>
      <c r="N244" s="26"/>
      <c r="O244" s="150"/>
      <c r="P244" s="66"/>
      <c r="Q244" s="162"/>
      <c r="R244" s="26">
        <f>Обшая56[Итого реализация]-Обшая56[Наличные]-Обшая56[Терминал]-Обшая56[Безнал]</f>
        <v>0</v>
      </c>
      <c r="S244" s="67"/>
      <c r="T244" s="68"/>
      <c r="U244" s="68"/>
      <c r="V244" s="68"/>
      <c r="W244" s="27"/>
      <c r="X244" s="27"/>
      <c r="Y244" s="30"/>
      <c r="Z244" s="23">
        <f>Обшая56[Стоимость доставки]</f>
        <v>0</v>
      </c>
      <c r="AA244" s="23"/>
      <c r="AB244" s="21">
        <f>Обшая56[Итого реализация]</f>
        <v>0</v>
      </c>
      <c r="AC244" s="21">
        <f t="shared" si="6"/>
        <v>0</v>
      </c>
      <c r="AD24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4" s="21" t="e">
        <f>Обшая56[[#This Row],[Итого маржа]]/(Обшая56[[#This Row],[Сумма реал-и ТМЗ ( за вычетом доставки )]]/100)</f>
        <v>#DIV/0!</v>
      </c>
      <c r="AF244" s="36">
        <f t="shared" si="7"/>
        <v>0</v>
      </c>
      <c r="AG244" s="22">
        <v>234</v>
      </c>
      <c r="AH244" s="28">
        <f>Обшая56[[#This Row],[З/п (%)]]+Обшая56[[#This Row],[Бонус]]</f>
        <v>234</v>
      </c>
      <c r="AI244" s="35">
        <f>Обшая56[[#This Row],[Итого маржа]]-Обшая56[[#This Row],[З/п (%)]]</f>
        <v>0</v>
      </c>
      <c r="AJ244" s="38"/>
    </row>
    <row r="245" spans="1:36" x14ac:dyDescent="0.25">
      <c r="A245" s="62"/>
      <c r="B245" s="29"/>
      <c r="C245" s="63"/>
      <c r="D245" s="64"/>
      <c r="E245" s="65"/>
      <c r="F245" s="25">
        <v>15</v>
      </c>
      <c r="G245" s="160"/>
      <c r="H245" s="24"/>
      <c r="I245" s="41"/>
      <c r="J245" s="41"/>
      <c r="K245" s="34">
        <f>Обшая56[[#This Row],[Итого реализация]]-Обшая56[[#This Row],[Стоимость доставки]]</f>
        <v>0</v>
      </c>
      <c r="L245" s="66"/>
      <c r="M245" s="141"/>
      <c r="N245" s="26"/>
      <c r="O245" s="150"/>
      <c r="P245" s="66"/>
      <c r="Q245" s="162"/>
      <c r="R245" s="26">
        <f>Обшая56[Итого реализация]-Обшая56[Наличные]-Обшая56[Терминал]-Обшая56[Безнал]</f>
        <v>0</v>
      </c>
      <c r="S245" s="67"/>
      <c r="T245" s="68"/>
      <c r="U245" s="68"/>
      <c r="V245" s="68"/>
      <c r="W245" s="27"/>
      <c r="X245" s="27"/>
      <c r="Y245" s="30"/>
      <c r="Z245" s="23">
        <f>Обшая56[Стоимость доставки]</f>
        <v>0</v>
      </c>
      <c r="AA245" s="23"/>
      <c r="AB245" s="21">
        <f>Обшая56[Итого реализация]</f>
        <v>0</v>
      </c>
      <c r="AC245" s="21">
        <f t="shared" si="6"/>
        <v>0</v>
      </c>
      <c r="AD24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5" s="21" t="e">
        <f>Обшая56[[#This Row],[Итого маржа]]/(Обшая56[[#This Row],[Сумма реал-и ТМЗ ( за вычетом доставки )]]/100)</f>
        <v>#DIV/0!</v>
      </c>
      <c r="AF245" s="36">
        <f t="shared" si="7"/>
        <v>0</v>
      </c>
      <c r="AG245" s="22">
        <v>235</v>
      </c>
      <c r="AH245" s="28">
        <f>Обшая56[[#This Row],[З/п (%)]]+Обшая56[[#This Row],[Бонус]]</f>
        <v>235</v>
      </c>
      <c r="AI245" s="35">
        <f>Обшая56[[#This Row],[Итого маржа]]-Обшая56[[#This Row],[З/п (%)]]</f>
        <v>0</v>
      </c>
      <c r="AJ245" s="38"/>
    </row>
    <row r="246" spans="1:36" x14ac:dyDescent="0.25">
      <c r="A246" s="62"/>
      <c r="B246" s="29"/>
      <c r="C246" s="63"/>
      <c r="D246" s="64"/>
      <c r="E246" s="65"/>
      <c r="F246" s="25">
        <v>15</v>
      </c>
      <c r="G246" s="160"/>
      <c r="H246" s="24"/>
      <c r="I246" s="41"/>
      <c r="J246" s="41"/>
      <c r="K246" s="34">
        <f>Обшая56[[#This Row],[Итого реализация]]-Обшая56[[#This Row],[Стоимость доставки]]</f>
        <v>0</v>
      </c>
      <c r="L246" s="66"/>
      <c r="M246" s="141"/>
      <c r="N246" s="26"/>
      <c r="O246" s="150"/>
      <c r="P246" s="66"/>
      <c r="Q246" s="162"/>
      <c r="R246" s="26">
        <f>Обшая56[Итого реализация]-Обшая56[Наличные]-Обшая56[Терминал]-Обшая56[Безнал]</f>
        <v>0</v>
      </c>
      <c r="S246" s="67"/>
      <c r="T246" s="68"/>
      <c r="U246" s="68"/>
      <c r="V246" s="68"/>
      <c r="W246" s="27"/>
      <c r="X246" s="27"/>
      <c r="Y246" s="30"/>
      <c r="Z246" s="23">
        <f>Обшая56[Стоимость доставки]</f>
        <v>0</v>
      </c>
      <c r="AA246" s="23"/>
      <c r="AB246" s="21">
        <f>Обшая56[Итого реализация]</f>
        <v>0</v>
      </c>
      <c r="AC246" s="21">
        <f t="shared" si="6"/>
        <v>0</v>
      </c>
      <c r="AD24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6" s="21" t="e">
        <f>Обшая56[[#This Row],[Итого маржа]]/(Обшая56[[#This Row],[Сумма реал-и ТМЗ ( за вычетом доставки )]]/100)</f>
        <v>#DIV/0!</v>
      </c>
      <c r="AF246" s="36">
        <f t="shared" si="7"/>
        <v>0</v>
      </c>
      <c r="AG246" s="22">
        <v>236</v>
      </c>
      <c r="AH246" s="28">
        <f>Обшая56[[#This Row],[З/п (%)]]+Обшая56[[#This Row],[Бонус]]</f>
        <v>236</v>
      </c>
      <c r="AI246" s="35">
        <f>Обшая56[[#This Row],[Итого маржа]]-Обшая56[[#This Row],[З/п (%)]]</f>
        <v>0</v>
      </c>
      <c r="AJ246" s="38"/>
    </row>
    <row r="247" spans="1:36" x14ac:dyDescent="0.25">
      <c r="A247" s="62"/>
      <c r="B247" s="29"/>
      <c r="C247" s="63"/>
      <c r="D247" s="64"/>
      <c r="E247" s="65"/>
      <c r="F247" s="25">
        <v>15</v>
      </c>
      <c r="G247" s="160"/>
      <c r="H247" s="24"/>
      <c r="I247" s="41"/>
      <c r="J247" s="41"/>
      <c r="K247" s="34">
        <f>Обшая56[[#This Row],[Итого реализация]]-Обшая56[[#This Row],[Стоимость доставки]]</f>
        <v>0</v>
      </c>
      <c r="L247" s="66"/>
      <c r="M247" s="141"/>
      <c r="N247" s="26"/>
      <c r="O247" s="150"/>
      <c r="P247" s="66"/>
      <c r="Q247" s="162"/>
      <c r="R247" s="26">
        <f>Обшая56[Итого реализация]-Обшая56[Наличные]-Обшая56[Терминал]-Обшая56[Безнал]</f>
        <v>0</v>
      </c>
      <c r="S247" s="67"/>
      <c r="T247" s="68"/>
      <c r="U247" s="68"/>
      <c r="V247" s="68"/>
      <c r="W247" s="27"/>
      <c r="X247" s="27"/>
      <c r="Y247" s="30"/>
      <c r="Z247" s="23">
        <f>Обшая56[Стоимость доставки]</f>
        <v>0</v>
      </c>
      <c r="AA247" s="23"/>
      <c r="AB247" s="21">
        <f>Обшая56[Итого реализация]</f>
        <v>0</v>
      </c>
      <c r="AC247" s="21">
        <f t="shared" si="6"/>
        <v>0</v>
      </c>
      <c r="AD24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7" s="21" t="e">
        <f>Обшая56[[#This Row],[Итого маржа]]/(Обшая56[[#This Row],[Сумма реал-и ТМЗ ( за вычетом доставки )]]/100)</f>
        <v>#DIV/0!</v>
      </c>
      <c r="AF247" s="36">
        <f t="shared" si="7"/>
        <v>0</v>
      </c>
      <c r="AG247" s="22">
        <v>237</v>
      </c>
      <c r="AH247" s="28">
        <f>Обшая56[[#This Row],[З/п (%)]]+Обшая56[[#This Row],[Бонус]]</f>
        <v>237</v>
      </c>
      <c r="AI247" s="35">
        <f>Обшая56[[#This Row],[Итого маржа]]-Обшая56[[#This Row],[З/п (%)]]</f>
        <v>0</v>
      </c>
      <c r="AJ247" s="38"/>
    </row>
    <row r="248" spans="1:36" x14ac:dyDescent="0.25">
      <c r="A248" s="62"/>
      <c r="B248" s="29"/>
      <c r="C248" s="63"/>
      <c r="D248" s="64"/>
      <c r="E248" s="65"/>
      <c r="F248" s="25">
        <v>15</v>
      </c>
      <c r="G248" s="160"/>
      <c r="H248" s="24"/>
      <c r="I248" s="41"/>
      <c r="J248" s="41"/>
      <c r="K248" s="34">
        <f>Обшая56[[#This Row],[Итого реализация]]-Обшая56[[#This Row],[Стоимость доставки]]</f>
        <v>0</v>
      </c>
      <c r="L248" s="66"/>
      <c r="M248" s="141"/>
      <c r="N248" s="26"/>
      <c r="O248" s="150"/>
      <c r="P248" s="66"/>
      <c r="Q248" s="162"/>
      <c r="R248" s="26">
        <f>Обшая56[Итого реализация]-Обшая56[Наличные]-Обшая56[Терминал]-Обшая56[Безнал]</f>
        <v>0</v>
      </c>
      <c r="S248" s="67"/>
      <c r="T248" s="68"/>
      <c r="U248" s="68"/>
      <c r="V248" s="68"/>
      <c r="W248" s="27"/>
      <c r="X248" s="27"/>
      <c r="Y248" s="30"/>
      <c r="Z248" s="23">
        <f>Обшая56[Стоимость доставки]</f>
        <v>0</v>
      </c>
      <c r="AA248" s="23"/>
      <c r="AB248" s="21">
        <f>Обшая56[Итого реализация]</f>
        <v>0</v>
      </c>
      <c r="AC248" s="21">
        <f t="shared" si="6"/>
        <v>0</v>
      </c>
      <c r="AD24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8" s="21" t="e">
        <f>Обшая56[[#This Row],[Итого маржа]]/(Обшая56[[#This Row],[Сумма реал-и ТМЗ ( за вычетом доставки )]]/100)</f>
        <v>#DIV/0!</v>
      </c>
      <c r="AF248" s="36">
        <f t="shared" si="7"/>
        <v>0</v>
      </c>
      <c r="AG248" s="22">
        <v>238</v>
      </c>
      <c r="AH248" s="28">
        <f>Обшая56[[#This Row],[З/п (%)]]+Обшая56[[#This Row],[Бонус]]</f>
        <v>238</v>
      </c>
      <c r="AI248" s="35">
        <f>Обшая56[[#This Row],[Итого маржа]]-Обшая56[[#This Row],[З/п (%)]]</f>
        <v>0</v>
      </c>
      <c r="AJ248" s="38"/>
    </row>
    <row r="249" spans="1:36" x14ac:dyDescent="0.25">
      <c r="A249" s="62"/>
      <c r="B249" s="29"/>
      <c r="C249" s="63"/>
      <c r="D249" s="64"/>
      <c r="E249" s="65"/>
      <c r="F249" s="25">
        <v>15</v>
      </c>
      <c r="G249" s="160"/>
      <c r="H249" s="24"/>
      <c r="I249" s="41"/>
      <c r="J249" s="41"/>
      <c r="K249" s="34">
        <f>Обшая56[[#This Row],[Итого реализация]]-Обшая56[[#This Row],[Стоимость доставки]]</f>
        <v>0</v>
      </c>
      <c r="L249" s="66"/>
      <c r="M249" s="141"/>
      <c r="N249" s="26"/>
      <c r="O249" s="150"/>
      <c r="P249" s="66"/>
      <c r="Q249" s="162"/>
      <c r="R249" s="26">
        <f>Обшая56[Итого реализация]-Обшая56[Наличные]-Обшая56[Терминал]-Обшая56[Безнал]</f>
        <v>0</v>
      </c>
      <c r="S249" s="67"/>
      <c r="T249" s="68"/>
      <c r="U249" s="68"/>
      <c r="V249" s="68"/>
      <c r="W249" s="27"/>
      <c r="X249" s="27"/>
      <c r="Y249" s="30"/>
      <c r="Z249" s="23">
        <f>Обшая56[Стоимость доставки]</f>
        <v>0</v>
      </c>
      <c r="AA249" s="23"/>
      <c r="AB249" s="21">
        <f>Обшая56[Итого реализация]</f>
        <v>0</v>
      </c>
      <c r="AC249" s="21">
        <f t="shared" si="6"/>
        <v>0</v>
      </c>
      <c r="AD24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49" s="21" t="e">
        <f>Обшая56[[#This Row],[Итого маржа]]/(Обшая56[[#This Row],[Сумма реал-и ТМЗ ( за вычетом доставки )]]/100)</f>
        <v>#DIV/0!</v>
      </c>
      <c r="AF249" s="36">
        <f t="shared" si="7"/>
        <v>0</v>
      </c>
      <c r="AG249" s="22">
        <v>239</v>
      </c>
      <c r="AH249" s="28">
        <f>Обшая56[[#This Row],[З/п (%)]]+Обшая56[[#This Row],[Бонус]]</f>
        <v>239</v>
      </c>
      <c r="AI249" s="35">
        <f>Обшая56[[#This Row],[Итого маржа]]-Обшая56[[#This Row],[З/п (%)]]</f>
        <v>0</v>
      </c>
      <c r="AJ249" s="38"/>
    </row>
    <row r="250" spans="1:36" x14ac:dyDescent="0.25">
      <c r="A250" s="62"/>
      <c r="B250" s="29"/>
      <c r="C250" s="63"/>
      <c r="D250" s="64"/>
      <c r="E250" s="65"/>
      <c r="F250" s="25">
        <v>15</v>
      </c>
      <c r="G250" s="160"/>
      <c r="H250" s="24"/>
      <c r="I250" s="41"/>
      <c r="J250" s="41"/>
      <c r="K250" s="34">
        <f>Обшая56[[#This Row],[Итого реализация]]-Обшая56[[#This Row],[Стоимость доставки]]</f>
        <v>0</v>
      </c>
      <c r="L250" s="66"/>
      <c r="M250" s="141"/>
      <c r="N250" s="26"/>
      <c r="O250" s="150"/>
      <c r="P250" s="66"/>
      <c r="Q250" s="162"/>
      <c r="R250" s="26">
        <f>Обшая56[Итого реализация]-Обшая56[Наличные]-Обшая56[Терминал]-Обшая56[Безнал]</f>
        <v>0</v>
      </c>
      <c r="S250" s="67"/>
      <c r="T250" s="68"/>
      <c r="U250" s="68"/>
      <c r="V250" s="68"/>
      <c r="W250" s="27"/>
      <c r="X250" s="27"/>
      <c r="Y250" s="30"/>
      <c r="Z250" s="23">
        <f>Обшая56[Стоимость доставки]</f>
        <v>0</v>
      </c>
      <c r="AA250" s="23"/>
      <c r="AB250" s="21">
        <f>Обшая56[Итого реализация]</f>
        <v>0</v>
      </c>
      <c r="AC250" s="21">
        <f t="shared" si="6"/>
        <v>0</v>
      </c>
      <c r="AD25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0" s="21" t="e">
        <f>Обшая56[[#This Row],[Итого маржа]]/(Обшая56[[#This Row],[Сумма реал-и ТМЗ ( за вычетом доставки )]]/100)</f>
        <v>#DIV/0!</v>
      </c>
      <c r="AF250" s="36">
        <f t="shared" si="7"/>
        <v>0</v>
      </c>
      <c r="AG250" s="22">
        <v>240</v>
      </c>
      <c r="AH250" s="28">
        <f>Обшая56[[#This Row],[З/п (%)]]+Обшая56[[#This Row],[Бонус]]</f>
        <v>240</v>
      </c>
      <c r="AI250" s="35">
        <f>Обшая56[[#This Row],[Итого маржа]]-Обшая56[[#This Row],[З/п (%)]]</f>
        <v>0</v>
      </c>
      <c r="AJ250" s="38"/>
    </row>
    <row r="251" spans="1:36" x14ac:dyDescent="0.25">
      <c r="A251" s="62"/>
      <c r="B251" s="29"/>
      <c r="C251" s="63"/>
      <c r="D251" s="64"/>
      <c r="E251" s="65"/>
      <c r="F251" s="25">
        <v>15</v>
      </c>
      <c r="G251" s="160"/>
      <c r="H251" s="24"/>
      <c r="I251" s="41"/>
      <c r="J251" s="41"/>
      <c r="K251" s="34">
        <f>Обшая56[[#This Row],[Итого реализация]]-Обшая56[[#This Row],[Стоимость доставки]]</f>
        <v>0</v>
      </c>
      <c r="L251" s="66"/>
      <c r="M251" s="141"/>
      <c r="N251" s="26"/>
      <c r="O251" s="150"/>
      <c r="P251" s="66"/>
      <c r="Q251" s="162"/>
      <c r="R251" s="26">
        <f>Обшая56[Итого реализация]-Обшая56[Наличные]-Обшая56[Терминал]-Обшая56[Безнал]</f>
        <v>0</v>
      </c>
      <c r="S251" s="67"/>
      <c r="T251" s="68"/>
      <c r="U251" s="68"/>
      <c r="V251" s="68"/>
      <c r="W251" s="27"/>
      <c r="X251" s="27"/>
      <c r="Y251" s="30"/>
      <c r="Z251" s="23">
        <f>Обшая56[Стоимость доставки]</f>
        <v>0</v>
      </c>
      <c r="AA251" s="23"/>
      <c r="AB251" s="21">
        <f>Обшая56[Итого реализация]</f>
        <v>0</v>
      </c>
      <c r="AC251" s="21">
        <f t="shared" si="6"/>
        <v>0</v>
      </c>
      <c r="AD25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1" s="21" t="e">
        <f>Обшая56[[#This Row],[Итого маржа]]/(Обшая56[[#This Row],[Сумма реал-и ТМЗ ( за вычетом доставки )]]/100)</f>
        <v>#DIV/0!</v>
      </c>
      <c r="AF251" s="36">
        <f t="shared" si="7"/>
        <v>0</v>
      </c>
      <c r="AG251" s="22">
        <v>241</v>
      </c>
      <c r="AH251" s="28">
        <f>Обшая56[[#This Row],[З/п (%)]]+Обшая56[[#This Row],[Бонус]]</f>
        <v>241</v>
      </c>
      <c r="AI251" s="35">
        <f>Обшая56[[#This Row],[Итого маржа]]-Обшая56[[#This Row],[З/п (%)]]</f>
        <v>0</v>
      </c>
      <c r="AJ251" s="38"/>
    </row>
    <row r="252" spans="1:36" x14ac:dyDescent="0.25">
      <c r="A252" s="62"/>
      <c r="B252" s="29"/>
      <c r="C252" s="63"/>
      <c r="D252" s="64"/>
      <c r="E252" s="65"/>
      <c r="F252" s="25">
        <v>15</v>
      </c>
      <c r="G252" s="160"/>
      <c r="H252" s="24"/>
      <c r="I252" s="41"/>
      <c r="J252" s="41"/>
      <c r="K252" s="34">
        <f>Обшая56[[#This Row],[Итого реализация]]-Обшая56[[#This Row],[Стоимость доставки]]</f>
        <v>0</v>
      </c>
      <c r="L252" s="66"/>
      <c r="M252" s="141"/>
      <c r="N252" s="26"/>
      <c r="O252" s="150"/>
      <c r="P252" s="66"/>
      <c r="Q252" s="162"/>
      <c r="R252" s="26">
        <f>Обшая56[Итого реализация]-Обшая56[Наличные]-Обшая56[Терминал]-Обшая56[Безнал]</f>
        <v>0</v>
      </c>
      <c r="S252" s="67"/>
      <c r="T252" s="68"/>
      <c r="U252" s="68"/>
      <c r="V252" s="68"/>
      <c r="W252" s="27"/>
      <c r="X252" s="27"/>
      <c r="Y252" s="30"/>
      <c r="Z252" s="23">
        <f>Обшая56[Стоимость доставки]</f>
        <v>0</v>
      </c>
      <c r="AA252" s="23"/>
      <c r="AB252" s="21">
        <f>Обшая56[Итого реализация]</f>
        <v>0</v>
      </c>
      <c r="AC252" s="21">
        <f t="shared" si="6"/>
        <v>0</v>
      </c>
      <c r="AD25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2" s="21" t="e">
        <f>Обшая56[[#This Row],[Итого маржа]]/(Обшая56[[#This Row],[Сумма реал-и ТМЗ ( за вычетом доставки )]]/100)</f>
        <v>#DIV/0!</v>
      </c>
      <c r="AF252" s="36">
        <f t="shared" si="7"/>
        <v>0</v>
      </c>
      <c r="AG252" s="22">
        <v>242</v>
      </c>
      <c r="AH252" s="28">
        <f>Обшая56[[#This Row],[З/п (%)]]+Обшая56[[#This Row],[Бонус]]</f>
        <v>242</v>
      </c>
      <c r="AI252" s="35">
        <f>Обшая56[[#This Row],[Итого маржа]]-Обшая56[[#This Row],[З/п (%)]]</f>
        <v>0</v>
      </c>
      <c r="AJ252" s="38"/>
    </row>
    <row r="253" spans="1:36" x14ac:dyDescent="0.25">
      <c r="A253" s="62"/>
      <c r="B253" s="29"/>
      <c r="C253" s="63"/>
      <c r="D253" s="64"/>
      <c r="E253" s="65"/>
      <c r="F253" s="25">
        <v>15</v>
      </c>
      <c r="G253" s="160"/>
      <c r="H253" s="24"/>
      <c r="I253" s="41"/>
      <c r="J253" s="41"/>
      <c r="K253" s="34">
        <f>Обшая56[[#This Row],[Итого реализация]]-Обшая56[[#This Row],[Стоимость доставки]]</f>
        <v>0</v>
      </c>
      <c r="L253" s="66"/>
      <c r="M253" s="141"/>
      <c r="N253" s="26"/>
      <c r="O253" s="150"/>
      <c r="P253" s="66"/>
      <c r="Q253" s="162"/>
      <c r="R253" s="26">
        <f>Обшая56[Итого реализация]-Обшая56[Наличные]-Обшая56[Терминал]-Обшая56[Безнал]</f>
        <v>0</v>
      </c>
      <c r="S253" s="67"/>
      <c r="T253" s="68"/>
      <c r="U253" s="68"/>
      <c r="V253" s="68"/>
      <c r="W253" s="27"/>
      <c r="X253" s="27"/>
      <c r="Y253" s="30"/>
      <c r="Z253" s="23">
        <f>Обшая56[Стоимость доставки]</f>
        <v>0</v>
      </c>
      <c r="AA253" s="23"/>
      <c r="AB253" s="21">
        <f>Обшая56[Итого реализация]</f>
        <v>0</v>
      </c>
      <c r="AC253" s="21">
        <f t="shared" si="6"/>
        <v>0</v>
      </c>
      <c r="AD25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3" s="21" t="e">
        <f>Обшая56[[#This Row],[Итого маржа]]/(Обшая56[[#This Row],[Сумма реал-и ТМЗ ( за вычетом доставки )]]/100)</f>
        <v>#DIV/0!</v>
      </c>
      <c r="AF253" s="36">
        <f t="shared" si="7"/>
        <v>0</v>
      </c>
      <c r="AG253" s="22">
        <v>243</v>
      </c>
      <c r="AH253" s="28">
        <f>Обшая56[[#This Row],[З/п (%)]]+Обшая56[[#This Row],[Бонус]]</f>
        <v>243</v>
      </c>
      <c r="AI253" s="35">
        <f>Обшая56[[#This Row],[Итого маржа]]-Обшая56[[#This Row],[З/п (%)]]</f>
        <v>0</v>
      </c>
      <c r="AJ253" s="38"/>
    </row>
    <row r="254" spans="1:36" x14ac:dyDescent="0.25">
      <c r="A254" s="62"/>
      <c r="B254" s="29"/>
      <c r="C254" s="63"/>
      <c r="D254" s="64"/>
      <c r="E254" s="65"/>
      <c r="F254" s="25">
        <v>15</v>
      </c>
      <c r="G254" s="160"/>
      <c r="H254" s="24"/>
      <c r="I254" s="41"/>
      <c r="J254" s="41"/>
      <c r="K254" s="34">
        <f>Обшая56[[#This Row],[Итого реализация]]-Обшая56[[#This Row],[Стоимость доставки]]</f>
        <v>0</v>
      </c>
      <c r="L254" s="66"/>
      <c r="M254" s="141"/>
      <c r="N254" s="26"/>
      <c r="O254" s="150"/>
      <c r="P254" s="66"/>
      <c r="Q254" s="162"/>
      <c r="R254" s="26">
        <f>Обшая56[Итого реализация]-Обшая56[Наличные]-Обшая56[Терминал]-Обшая56[Безнал]</f>
        <v>0</v>
      </c>
      <c r="S254" s="67"/>
      <c r="T254" s="68"/>
      <c r="U254" s="68"/>
      <c r="V254" s="68"/>
      <c r="W254" s="27"/>
      <c r="X254" s="27"/>
      <c r="Y254" s="30"/>
      <c r="Z254" s="23">
        <f>Обшая56[Стоимость доставки]</f>
        <v>0</v>
      </c>
      <c r="AA254" s="23"/>
      <c r="AB254" s="21">
        <f>Обшая56[Итого реализация]</f>
        <v>0</v>
      </c>
      <c r="AC254" s="21">
        <f t="shared" si="6"/>
        <v>0</v>
      </c>
      <c r="AD25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4" s="21" t="e">
        <f>Обшая56[[#This Row],[Итого маржа]]/(Обшая56[[#This Row],[Сумма реал-и ТМЗ ( за вычетом доставки )]]/100)</f>
        <v>#DIV/0!</v>
      </c>
      <c r="AF254" s="36">
        <f t="shared" si="7"/>
        <v>0</v>
      </c>
      <c r="AG254" s="22">
        <v>244</v>
      </c>
      <c r="AH254" s="28">
        <f>Обшая56[[#This Row],[З/п (%)]]+Обшая56[[#This Row],[Бонус]]</f>
        <v>244</v>
      </c>
      <c r="AI254" s="35">
        <f>Обшая56[[#This Row],[Итого маржа]]-Обшая56[[#This Row],[З/п (%)]]</f>
        <v>0</v>
      </c>
      <c r="AJ254" s="38"/>
    </row>
    <row r="255" spans="1:36" x14ac:dyDescent="0.25">
      <c r="A255" s="62"/>
      <c r="B255" s="29"/>
      <c r="C255" s="63"/>
      <c r="D255" s="64"/>
      <c r="E255" s="65"/>
      <c r="F255" s="25">
        <v>15</v>
      </c>
      <c r="G255" s="160"/>
      <c r="H255" s="24"/>
      <c r="I255" s="41"/>
      <c r="J255" s="41"/>
      <c r="K255" s="34">
        <f>Обшая56[[#This Row],[Итого реализация]]-Обшая56[[#This Row],[Стоимость доставки]]</f>
        <v>0</v>
      </c>
      <c r="L255" s="66"/>
      <c r="M255" s="141"/>
      <c r="N255" s="26"/>
      <c r="O255" s="150"/>
      <c r="P255" s="66"/>
      <c r="Q255" s="162"/>
      <c r="R255" s="26">
        <f>Обшая56[Итого реализация]-Обшая56[Наличные]-Обшая56[Терминал]-Обшая56[Безнал]</f>
        <v>0</v>
      </c>
      <c r="S255" s="67"/>
      <c r="T255" s="68"/>
      <c r="U255" s="68"/>
      <c r="V255" s="68"/>
      <c r="W255" s="27"/>
      <c r="X255" s="27"/>
      <c r="Y255" s="30"/>
      <c r="Z255" s="23">
        <f>Обшая56[Стоимость доставки]</f>
        <v>0</v>
      </c>
      <c r="AA255" s="23"/>
      <c r="AB255" s="21">
        <f>Обшая56[Итого реализация]</f>
        <v>0</v>
      </c>
      <c r="AC255" s="21">
        <f t="shared" si="6"/>
        <v>0</v>
      </c>
      <c r="AD25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5" s="21" t="e">
        <f>Обшая56[[#This Row],[Итого маржа]]/(Обшая56[[#This Row],[Сумма реал-и ТМЗ ( за вычетом доставки )]]/100)</f>
        <v>#DIV/0!</v>
      </c>
      <c r="AF255" s="36">
        <f t="shared" si="7"/>
        <v>0</v>
      </c>
      <c r="AG255" s="22">
        <v>245</v>
      </c>
      <c r="AH255" s="28">
        <f>Обшая56[[#This Row],[З/п (%)]]+Обшая56[[#This Row],[Бонус]]</f>
        <v>245</v>
      </c>
      <c r="AI255" s="35">
        <f>Обшая56[[#This Row],[Итого маржа]]-Обшая56[[#This Row],[З/п (%)]]</f>
        <v>0</v>
      </c>
      <c r="AJ255" s="38"/>
    </row>
    <row r="256" spans="1:36" x14ac:dyDescent="0.25">
      <c r="A256" s="62"/>
      <c r="B256" s="29"/>
      <c r="C256" s="63"/>
      <c r="D256" s="64"/>
      <c r="E256" s="65"/>
      <c r="F256" s="25">
        <v>15</v>
      </c>
      <c r="G256" s="160"/>
      <c r="H256" s="24"/>
      <c r="I256" s="41"/>
      <c r="J256" s="41"/>
      <c r="K256" s="34">
        <f>Обшая56[[#This Row],[Итого реализация]]-Обшая56[[#This Row],[Стоимость доставки]]</f>
        <v>0</v>
      </c>
      <c r="L256" s="66"/>
      <c r="M256" s="141"/>
      <c r="N256" s="26"/>
      <c r="O256" s="150"/>
      <c r="P256" s="66"/>
      <c r="Q256" s="162"/>
      <c r="R256" s="26">
        <f>Обшая56[Итого реализация]-Обшая56[Наличные]-Обшая56[Терминал]-Обшая56[Безнал]</f>
        <v>0</v>
      </c>
      <c r="S256" s="67"/>
      <c r="T256" s="68"/>
      <c r="U256" s="68"/>
      <c r="V256" s="68"/>
      <c r="W256" s="27"/>
      <c r="X256" s="27"/>
      <c r="Y256" s="30"/>
      <c r="Z256" s="23">
        <f>Обшая56[Стоимость доставки]</f>
        <v>0</v>
      </c>
      <c r="AA256" s="23"/>
      <c r="AB256" s="21">
        <f>Обшая56[Итого реализация]</f>
        <v>0</v>
      </c>
      <c r="AC256" s="21">
        <f t="shared" si="6"/>
        <v>0</v>
      </c>
      <c r="AD25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6" s="21" t="e">
        <f>Обшая56[[#This Row],[Итого маржа]]/(Обшая56[[#This Row],[Сумма реал-и ТМЗ ( за вычетом доставки )]]/100)</f>
        <v>#DIV/0!</v>
      </c>
      <c r="AF256" s="36">
        <f t="shared" si="7"/>
        <v>0</v>
      </c>
      <c r="AG256" s="22">
        <v>246</v>
      </c>
      <c r="AH256" s="28">
        <f>Обшая56[[#This Row],[З/п (%)]]+Обшая56[[#This Row],[Бонус]]</f>
        <v>246</v>
      </c>
      <c r="AI256" s="35">
        <f>Обшая56[[#This Row],[Итого маржа]]-Обшая56[[#This Row],[З/п (%)]]</f>
        <v>0</v>
      </c>
      <c r="AJ256" s="38"/>
    </row>
    <row r="257" spans="1:36" x14ac:dyDescent="0.25">
      <c r="A257" s="62"/>
      <c r="B257" s="29"/>
      <c r="C257" s="63"/>
      <c r="D257" s="64"/>
      <c r="E257" s="65"/>
      <c r="F257" s="25">
        <v>15</v>
      </c>
      <c r="G257" s="160"/>
      <c r="H257" s="24"/>
      <c r="I257" s="41"/>
      <c r="J257" s="41"/>
      <c r="K257" s="34">
        <f>Обшая56[[#This Row],[Итого реализация]]-Обшая56[[#This Row],[Стоимость доставки]]</f>
        <v>0</v>
      </c>
      <c r="L257" s="66"/>
      <c r="M257" s="141"/>
      <c r="N257" s="26"/>
      <c r="O257" s="150"/>
      <c r="P257" s="66"/>
      <c r="Q257" s="162"/>
      <c r="R257" s="26">
        <f>Обшая56[Итого реализация]-Обшая56[Наличные]-Обшая56[Терминал]-Обшая56[Безнал]</f>
        <v>0</v>
      </c>
      <c r="S257" s="67"/>
      <c r="T257" s="68"/>
      <c r="U257" s="68"/>
      <c r="V257" s="68"/>
      <c r="W257" s="27"/>
      <c r="X257" s="27"/>
      <c r="Y257" s="30"/>
      <c r="Z257" s="23">
        <f>Обшая56[Стоимость доставки]</f>
        <v>0</v>
      </c>
      <c r="AA257" s="23"/>
      <c r="AB257" s="21">
        <f>Обшая56[Итого реализация]</f>
        <v>0</v>
      </c>
      <c r="AC257" s="21">
        <f t="shared" si="6"/>
        <v>0</v>
      </c>
      <c r="AD25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7" s="21" t="e">
        <f>Обшая56[[#This Row],[Итого маржа]]/(Обшая56[[#This Row],[Сумма реал-и ТМЗ ( за вычетом доставки )]]/100)</f>
        <v>#DIV/0!</v>
      </c>
      <c r="AF257" s="36">
        <f t="shared" si="7"/>
        <v>0</v>
      </c>
      <c r="AG257" s="22">
        <v>247</v>
      </c>
      <c r="AH257" s="28">
        <f>Обшая56[[#This Row],[З/п (%)]]+Обшая56[[#This Row],[Бонус]]</f>
        <v>247</v>
      </c>
      <c r="AI257" s="35">
        <f>Обшая56[[#This Row],[Итого маржа]]-Обшая56[[#This Row],[З/п (%)]]</f>
        <v>0</v>
      </c>
      <c r="AJ257" s="38"/>
    </row>
    <row r="258" spans="1:36" x14ac:dyDescent="0.25">
      <c r="A258" s="62"/>
      <c r="B258" s="29"/>
      <c r="C258" s="63"/>
      <c r="D258" s="64"/>
      <c r="E258" s="65"/>
      <c r="F258" s="25">
        <v>15</v>
      </c>
      <c r="G258" s="160"/>
      <c r="H258" s="24"/>
      <c r="I258" s="41"/>
      <c r="J258" s="41"/>
      <c r="K258" s="34">
        <f>Обшая56[[#This Row],[Итого реализация]]-Обшая56[[#This Row],[Стоимость доставки]]</f>
        <v>0</v>
      </c>
      <c r="L258" s="66"/>
      <c r="M258" s="141"/>
      <c r="N258" s="26"/>
      <c r="O258" s="150"/>
      <c r="P258" s="66"/>
      <c r="Q258" s="162"/>
      <c r="R258" s="26">
        <f>Обшая56[Итого реализация]-Обшая56[Наличные]-Обшая56[Терминал]-Обшая56[Безнал]</f>
        <v>0</v>
      </c>
      <c r="S258" s="67"/>
      <c r="T258" s="68"/>
      <c r="U258" s="68"/>
      <c r="V258" s="68"/>
      <c r="W258" s="27"/>
      <c r="X258" s="27"/>
      <c r="Y258" s="30"/>
      <c r="Z258" s="23">
        <f>Обшая56[Стоимость доставки]</f>
        <v>0</v>
      </c>
      <c r="AA258" s="23"/>
      <c r="AB258" s="21">
        <f>Обшая56[Итого реализация]</f>
        <v>0</v>
      </c>
      <c r="AC258" s="21">
        <f t="shared" si="6"/>
        <v>0</v>
      </c>
      <c r="AD25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8" s="21" t="e">
        <f>Обшая56[[#This Row],[Итого маржа]]/(Обшая56[[#This Row],[Сумма реал-и ТМЗ ( за вычетом доставки )]]/100)</f>
        <v>#DIV/0!</v>
      </c>
      <c r="AF258" s="36">
        <f t="shared" si="7"/>
        <v>0</v>
      </c>
      <c r="AG258" s="22">
        <v>248</v>
      </c>
      <c r="AH258" s="28">
        <f>Обшая56[[#This Row],[З/п (%)]]+Обшая56[[#This Row],[Бонус]]</f>
        <v>248</v>
      </c>
      <c r="AI258" s="35">
        <f>Обшая56[[#This Row],[Итого маржа]]-Обшая56[[#This Row],[З/п (%)]]</f>
        <v>0</v>
      </c>
      <c r="AJ258" s="38"/>
    </row>
    <row r="259" spans="1:36" x14ac:dyDescent="0.25">
      <c r="A259" s="62"/>
      <c r="B259" s="29"/>
      <c r="C259" s="63"/>
      <c r="D259" s="64"/>
      <c r="E259" s="65"/>
      <c r="F259" s="25">
        <v>15</v>
      </c>
      <c r="G259" s="160"/>
      <c r="H259" s="24"/>
      <c r="I259" s="41"/>
      <c r="J259" s="41"/>
      <c r="K259" s="34">
        <f>Обшая56[[#This Row],[Итого реализация]]-Обшая56[[#This Row],[Стоимость доставки]]</f>
        <v>0</v>
      </c>
      <c r="L259" s="66"/>
      <c r="M259" s="141"/>
      <c r="N259" s="26"/>
      <c r="O259" s="150"/>
      <c r="P259" s="66"/>
      <c r="Q259" s="162"/>
      <c r="R259" s="26">
        <f>Обшая56[Итого реализация]-Обшая56[Наличные]-Обшая56[Терминал]-Обшая56[Безнал]</f>
        <v>0</v>
      </c>
      <c r="S259" s="67"/>
      <c r="T259" s="68"/>
      <c r="U259" s="68"/>
      <c r="V259" s="68"/>
      <c r="W259" s="27"/>
      <c r="X259" s="27"/>
      <c r="Y259" s="30"/>
      <c r="Z259" s="23">
        <f>Обшая56[Стоимость доставки]</f>
        <v>0</v>
      </c>
      <c r="AA259" s="23"/>
      <c r="AB259" s="21">
        <f>Обшая56[Итого реализация]</f>
        <v>0</v>
      </c>
      <c r="AC259" s="21">
        <f t="shared" si="6"/>
        <v>0</v>
      </c>
      <c r="AD25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59" s="21" t="e">
        <f>Обшая56[[#This Row],[Итого маржа]]/(Обшая56[[#This Row],[Сумма реал-и ТМЗ ( за вычетом доставки )]]/100)</f>
        <v>#DIV/0!</v>
      </c>
      <c r="AF259" s="36">
        <f t="shared" si="7"/>
        <v>0</v>
      </c>
      <c r="AG259" s="22">
        <v>249</v>
      </c>
      <c r="AH259" s="28">
        <f>Обшая56[[#This Row],[З/п (%)]]+Обшая56[[#This Row],[Бонус]]</f>
        <v>249</v>
      </c>
      <c r="AI259" s="35">
        <f>Обшая56[[#This Row],[Итого маржа]]-Обшая56[[#This Row],[З/п (%)]]</f>
        <v>0</v>
      </c>
      <c r="AJ259" s="38"/>
    </row>
    <row r="260" spans="1:36" x14ac:dyDescent="0.25">
      <c r="A260" s="62"/>
      <c r="B260" s="29"/>
      <c r="C260" s="63"/>
      <c r="D260" s="64"/>
      <c r="E260" s="65"/>
      <c r="F260" s="25">
        <v>15</v>
      </c>
      <c r="G260" s="160"/>
      <c r="H260" s="24"/>
      <c r="I260" s="41"/>
      <c r="J260" s="41"/>
      <c r="K260" s="34">
        <f>Обшая56[[#This Row],[Итого реализация]]-Обшая56[[#This Row],[Стоимость доставки]]</f>
        <v>0</v>
      </c>
      <c r="L260" s="66"/>
      <c r="M260" s="141"/>
      <c r="N260" s="26"/>
      <c r="O260" s="150"/>
      <c r="P260" s="66"/>
      <c r="Q260" s="162"/>
      <c r="R260" s="26">
        <f>Обшая56[Итого реализация]-Обшая56[Наличные]-Обшая56[Терминал]-Обшая56[Безнал]</f>
        <v>0</v>
      </c>
      <c r="S260" s="67"/>
      <c r="T260" s="68"/>
      <c r="U260" s="68"/>
      <c r="V260" s="68"/>
      <c r="W260" s="27"/>
      <c r="X260" s="27"/>
      <c r="Y260" s="30"/>
      <c r="Z260" s="23">
        <f>Обшая56[Стоимость доставки]</f>
        <v>0</v>
      </c>
      <c r="AA260" s="23"/>
      <c r="AB260" s="21">
        <f>Обшая56[Итого реализация]</f>
        <v>0</v>
      </c>
      <c r="AC260" s="21">
        <f t="shared" si="6"/>
        <v>0</v>
      </c>
      <c r="AD26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0" s="21" t="e">
        <f>Обшая56[[#This Row],[Итого маржа]]/(Обшая56[[#This Row],[Сумма реал-и ТМЗ ( за вычетом доставки )]]/100)</f>
        <v>#DIV/0!</v>
      </c>
      <c r="AF260" s="36">
        <f t="shared" si="7"/>
        <v>0</v>
      </c>
      <c r="AG260" s="22">
        <v>250</v>
      </c>
      <c r="AH260" s="28">
        <f>Обшая56[[#This Row],[З/п (%)]]+Обшая56[[#This Row],[Бонус]]</f>
        <v>250</v>
      </c>
      <c r="AI260" s="35">
        <f>Обшая56[[#This Row],[Итого маржа]]-Обшая56[[#This Row],[З/п (%)]]</f>
        <v>0</v>
      </c>
      <c r="AJ260" s="38"/>
    </row>
    <row r="261" spans="1:36" x14ac:dyDescent="0.25">
      <c r="A261" s="62"/>
      <c r="B261" s="29"/>
      <c r="C261" s="63"/>
      <c r="D261" s="64"/>
      <c r="E261" s="65"/>
      <c r="F261" s="25">
        <v>15</v>
      </c>
      <c r="G261" s="160"/>
      <c r="H261" s="24"/>
      <c r="I261" s="41"/>
      <c r="J261" s="41"/>
      <c r="K261" s="34">
        <f>Обшая56[[#This Row],[Итого реализация]]-Обшая56[[#This Row],[Стоимость доставки]]</f>
        <v>0</v>
      </c>
      <c r="L261" s="66"/>
      <c r="M261" s="141"/>
      <c r="N261" s="26"/>
      <c r="O261" s="150"/>
      <c r="P261" s="66"/>
      <c r="Q261" s="66"/>
      <c r="R261" s="26">
        <f>Обшая56[Итого реализация]-Обшая56[Наличные]-Обшая56[Терминал]-Обшая56[Безнал]</f>
        <v>0</v>
      </c>
      <c r="S261" s="67"/>
      <c r="T261" s="68"/>
      <c r="U261" s="68"/>
      <c r="V261" s="68"/>
      <c r="W261" s="27"/>
      <c r="X261" s="27"/>
      <c r="Y261" s="30"/>
      <c r="Z261" s="23">
        <f>Обшая56[Стоимость доставки]</f>
        <v>0</v>
      </c>
      <c r="AA261" s="23"/>
      <c r="AB261" s="21">
        <f>Обшая56[Итого реализация]</f>
        <v>0</v>
      </c>
      <c r="AC261" s="21">
        <f t="shared" si="6"/>
        <v>0</v>
      </c>
      <c r="AD26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1" s="21" t="e">
        <f>Обшая56[[#This Row],[Итого маржа]]/(Обшая56[[#This Row],[Сумма реал-и ТМЗ ( за вычетом доставки )]]/100)</f>
        <v>#DIV/0!</v>
      </c>
      <c r="AF261" s="36">
        <f t="shared" si="7"/>
        <v>0</v>
      </c>
      <c r="AG261" s="22">
        <v>251</v>
      </c>
      <c r="AH261" s="28">
        <f>Обшая56[[#This Row],[З/п (%)]]+Обшая56[[#This Row],[Бонус]]</f>
        <v>251</v>
      </c>
      <c r="AI261" s="35">
        <f>Обшая56[[#This Row],[Итого маржа]]-Обшая56[[#This Row],[З/п (%)]]</f>
        <v>0</v>
      </c>
      <c r="AJ261" s="38"/>
    </row>
    <row r="262" spans="1:36" x14ac:dyDescent="0.25">
      <c r="A262" s="62"/>
      <c r="B262" s="29"/>
      <c r="C262" s="63"/>
      <c r="D262" s="64"/>
      <c r="E262" s="65"/>
      <c r="F262" s="25">
        <v>15</v>
      </c>
      <c r="G262" s="160"/>
      <c r="H262" s="24"/>
      <c r="I262" s="41"/>
      <c r="J262" s="41"/>
      <c r="K262" s="34">
        <f>Обшая56[[#This Row],[Итого реализация]]-Обшая56[[#This Row],[Стоимость доставки]]</f>
        <v>0</v>
      </c>
      <c r="L262" s="66"/>
      <c r="M262" s="141"/>
      <c r="N262" s="26"/>
      <c r="O262" s="150"/>
      <c r="P262" s="66"/>
      <c r="Q262" s="66"/>
      <c r="R262" s="26">
        <f>Обшая56[Итого реализация]-Обшая56[Наличные]-Обшая56[Терминал]-Обшая56[Безнал]</f>
        <v>0</v>
      </c>
      <c r="S262" s="67"/>
      <c r="T262" s="68"/>
      <c r="U262" s="68"/>
      <c r="V262" s="68"/>
      <c r="W262" s="27"/>
      <c r="X262" s="27"/>
      <c r="Y262" s="30"/>
      <c r="Z262" s="23">
        <f>Обшая56[Стоимость доставки]</f>
        <v>0</v>
      </c>
      <c r="AA262" s="23"/>
      <c r="AB262" s="21">
        <f>Обшая56[Итого реализация]</f>
        <v>0</v>
      </c>
      <c r="AC262" s="21">
        <f t="shared" si="6"/>
        <v>0</v>
      </c>
      <c r="AD26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2" s="21" t="e">
        <f>Обшая56[[#This Row],[Итого маржа]]/(Обшая56[[#This Row],[Сумма реал-и ТМЗ ( за вычетом доставки )]]/100)</f>
        <v>#DIV/0!</v>
      </c>
      <c r="AF262" s="36">
        <f t="shared" si="7"/>
        <v>0</v>
      </c>
      <c r="AG262" s="22">
        <v>252</v>
      </c>
      <c r="AH262" s="28">
        <f>Обшая56[[#This Row],[З/п (%)]]+Обшая56[[#This Row],[Бонус]]</f>
        <v>252</v>
      </c>
      <c r="AI262" s="35">
        <f>Обшая56[[#This Row],[Итого маржа]]-Обшая56[[#This Row],[З/п (%)]]</f>
        <v>0</v>
      </c>
      <c r="AJ262" s="38"/>
    </row>
    <row r="263" spans="1:36" x14ac:dyDescent="0.25">
      <c r="A263" s="62"/>
      <c r="B263" s="29"/>
      <c r="C263" s="63"/>
      <c r="D263" s="64"/>
      <c r="E263" s="65"/>
      <c r="F263" s="25">
        <v>15</v>
      </c>
      <c r="G263" s="160"/>
      <c r="H263" s="24"/>
      <c r="I263" s="41"/>
      <c r="J263" s="41"/>
      <c r="K263" s="34">
        <f>Обшая56[[#This Row],[Итого реализация]]-Обшая56[[#This Row],[Стоимость доставки]]</f>
        <v>0</v>
      </c>
      <c r="L263" s="66"/>
      <c r="M263" s="141"/>
      <c r="N263" s="26"/>
      <c r="O263" s="150"/>
      <c r="P263" s="66"/>
      <c r="Q263" s="66"/>
      <c r="R263" s="26">
        <f>Обшая56[Итого реализация]-Обшая56[Наличные]-Обшая56[Терминал]-Обшая56[Безнал]</f>
        <v>0</v>
      </c>
      <c r="S263" s="67"/>
      <c r="T263" s="68"/>
      <c r="U263" s="68"/>
      <c r="V263" s="68"/>
      <c r="W263" s="27"/>
      <c r="X263" s="27"/>
      <c r="Y263" s="30"/>
      <c r="Z263" s="23">
        <f>Обшая56[Стоимость доставки]</f>
        <v>0</v>
      </c>
      <c r="AA263" s="23"/>
      <c r="AB263" s="21">
        <f>Обшая56[Итого реализация]</f>
        <v>0</v>
      </c>
      <c r="AC263" s="21">
        <f t="shared" si="6"/>
        <v>0</v>
      </c>
      <c r="AD26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3" s="21" t="e">
        <f>Обшая56[[#This Row],[Итого маржа]]/(Обшая56[[#This Row],[Сумма реал-и ТМЗ ( за вычетом доставки )]]/100)</f>
        <v>#DIV/0!</v>
      </c>
      <c r="AF263" s="36">
        <f t="shared" si="7"/>
        <v>0</v>
      </c>
      <c r="AG263" s="22">
        <v>253</v>
      </c>
      <c r="AH263" s="28">
        <f>Обшая56[[#This Row],[З/п (%)]]+Обшая56[[#This Row],[Бонус]]</f>
        <v>253</v>
      </c>
      <c r="AI263" s="35">
        <f>Обшая56[[#This Row],[Итого маржа]]-Обшая56[[#This Row],[З/п (%)]]</f>
        <v>0</v>
      </c>
      <c r="AJ263" s="38"/>
    </row>
    <row r="264" spans="1:36" x14ac:dyDescent="0.25">
      <c r="A264" s="62"/>
      <c r="B264" s="29"/>
      <c r="C264" s="63"/>
      <c r="D264" s="64"/>
      <c r="E264" s="65"/>
      <c r="F264" s="25">
        <v>15</v>
      </c>
      <c r="G264" s="160"/>
      <c r="H264" s="24"/>
      <c r="I264" s="41"/>
      <c r="J264" s="41"/>
      <c r="K264" s="34">
        <f>Обшая56[[#This Row],[Итого реализация]]-Обшая56[[#This Row],[Стоимость доставки]]</f>
        <v>0</v>
      </c>
      <c r="L264" s="66"/>
      <c r="M264" s="141"/>
      <c r="N264" s="26"/>
      <c r="O264" s="150"/>
      <c r="P264" s="66"/>
      <c r="Q264" s="66"/>
      <c r="R264" s="26">
        <f>Обшая56[Итого реализация]-Обшая56[Наличные]-Обшая56[Терминал]-Обшая56[Безнал]</f>
        <v>0</v>
      </c>
      <c r="S264" s="67"/>
      <c r="T264" s="68"/>
      <c r="U264" s="68"/>
      <c r="V264" s="68"/>
      <c r="W264" s="27"/>
      <c r="X264" s="27"/>
      <c r="Y264" s="30"/>
      <c r="Z264" s="23">
        <f>Обшая56[Стоимость доставки]</f>
        <v>0</v>
      </c>
      <c r="AA264" s="23"/>
      <c r="AB264" s="21">
        <f>Обшая56[Итого реализация]</f>
        <v>0</v>
      </c>
      <c r="AC264" s="21">
        <f t="shared" si="6"/>
        <v>0</v>
      </c>
      <c r="AD26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4" s="21" t="e">
        <f>Обшая56[[#This Row],[Итого маржа]]/(Обшая56[[#This Row],[Сумма реал-и ТМЗ ( за вычетом доставки )]]/100)</f>
        <v>#DIV/0!</v>
      </c>
      <c r="AF264" s="36">
        <f t="shared" si="7"/>
        <v>0</v>
      </c>
      <c r="AG264" s="22">
        <v>254</v>
      </c>
      <c r="AH264" s="28">
        <f>Обшая56[[#This Row],[З/п (%)]]+Обшая56[[#This Row],[Бонус]]</f>
        <v>254</v>
      </c>
      <c r="AI264" s="35">
        <f>Обшая56[[#This Row],[Итого маржа]]-Обшая56[[#This Row],[З/п (%)]]</f>
        <v>0</v>
      </c>
      <c r="AJ264" s="38"/>
    </row>
    <row r="265" spans="1:36" x14ac:dyDescent="0.25">
      <c r="A265" s="62"/>
      <c r="B265" s="29"/>
      <c r="C265" s="63"/>
      <c r="D265" s="64"/>
      <c r="E265" s="65"/>
      <c r="F265" s="25">
        <v>15</v>
      </c>
      <c r="G265" s="160"/>
      <c r="H265" s="24"/>
      <c r="I265" s="41"/>
      <c r="J265" s="41"/>
      <c r="K265" s="34">
        <f>Обшая56[[#This Row],[Итого реализация]]-Обшая56[[#This Row],[Стоимость доставки]]</f>
        <v>0</v>
      </c>
      <c r="L265" s="66"/>
      <c r="M265" s="141"/>
      <c r="N265" s="26"/>
      <c r="O265" s="150"/>
      <c r="P265" s="66"/>
      <c r="Q265" s="66"/>
      <c r="R265" s="26">
        <f>Обшая56[Итого реализация]-Обшая56[Наличные]-Обшая56[Терминал]-Обшая56[Безнал]</f>
        <v>0</v>
      </c>
      <c r="S265" s="67"/>
      <c r="T265" s="68"/>
      <c r="U265" s="68"/>
      <c r="V265" s="68"/>
      <c r="W265" s="27"/>
      <c r="X265" s="27"/>
      <c r="Y265" s="30"/>
      <c r="Z265" s="23">
        <f>Обшая56[Стоимость доставки]</f>
        <v>0</v>
      </c>
      <c r="AA265" s="23"/>
      <c r="AB265" s="21">
        <f>Обшая56[Итого реализация]</f>
        <v>0</v>
      </c>
      <c r="AC265" s="21">
        <f t="shared" si="6"/>
        <v>0</v>
      </c>
      <c r="AD26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5" s="21" t="e">
        <f>Обшая56[[#This Row],[Итого маржа]]/(Обшая56[[#This Row],[Сумма реал-и ТМЗ ( за вычетом доставки )]]/100)</f>
        <v>#DIV/0!</v>
      </c>
      <c r="AF265" s="36">
        <f t="shared" si="7"/>
        <v>0</v>
      </c>
      <c r="AG265" s="22">
        <v>255</v>
      </c>
      <c r="AH265" s="28">
        <f>Обшая56[[#This Row],[З/п (%)]]+Обшая56[[#This Row],[Бонус]]</f>
        <v>255</v>
      </c>
      <c r="AI265" s="35">
        <f>Обшая56[[#This Row],[Итого маржа]]-Обшая56[[#This Row],[З/п (%)]]</f>
        <v>0</v>
      </c>
      <c r="AJ265" s="38"/>
    </row>
    <row r="266" spans="1:36" x14ac:dyDescent="0.25">
      <c r="A266" s="62"/>
      <c r="B266" s="29"/>
      <c r="C266" s="63"/>
      <c r="D266" s="64"/>
      <c r="E266" s="65"/>
      <c r="F266" s="25">
        <v>15</v>
      </c>
      <c r="G266" s="160"/>
      <c r="H266" s="24"/>
      <c r="I266" s="41"/>
      <c r="J266" s="41"/>
      <c r="K266" s="34">
        <f>Обшая56[[#This Row],[Итого реализация]]-Обшая56[[#This Row],[Стоимость доставки]]</f>
        <v>0</v>
      </c>
      <c r="L266" s="66"/>
      <c r="M266" s="141"/>
      <c r="N266" s="26"/>
      <c r="O266" s="150"/>
      <c r="P266" s="66"/>
      <c r="Q266" s="66"/>
      <c r="R266" s="26">
        <f>Обшая56[Итого реализация]-Обшая56[Наличные]-Обшая56[Терминал]-Обшая56[Безнал]</f>
        <v>0</v>
      </c>
      <c r="S266" s="67"/>
      <c r="T266" s="68"/>
      <c r="U266" s="68"/>
      <c r="V266" s="68"/>
      <c r="W266" s="27"/>
      <c r="X266" s="27"/>
      <c r="Y266" s="30"/>
      <c r="Z266" s="23">
        <f>Обшая56[Стоимость доставки]</f>
        <v>0</v>
      </c>
      <c r="AA266" s="23"/>
      <c r="AB266" s="21">
        <f>Обшая56[Итого реализация]</f>
        <v>0</v>
      </c>
      <c r="AC266" s="21">
        <f t="shared" si="6"/>
        <v>0</v>
      </c>
      <c r="AD26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6" s="21" t="e">
        <f>Обшая56[[#This Row],[Итого маржа]]/(Обшая56[[#This Row],[Сумма реал-и ТМЗ ( за вычетом доставки )]]/100)</f>
        <v>#DIV/0!</v>
      </c>
      <c r="AF266" s="36">
        <f t="shared" si="7"/>
        <v>0</v>
      </c>
      <c r="AG266" s="22">
        <v>256</v>
      </c>
      <c r="AH266" s="28">
        <f>Обшая56[[#This Row],[З/п (%)]]+Обшая56[[#This Row],[Бонус]]</f>
        <v>256</v>
      </c>
      <c r="AI266" s="35">
        <f>Обшая56[[#This Row],[Итого маржа]]-Обшая56[[#This Row],[З/п (%)]]</f>
        <v>0</v>
      </c>
      <c r="AJ266" s="38"/>
    </row>
    <row r="267" spans="1:36" x14ac:dyDescent="0.25">
      <c r="A267" s="62"/>
      <c r="B267" s="29"/>
      <c r="C267" s="63"/>
      <c r="D267" s="64"/>
      <c r="E267" s="65"/>
      <c r="F267" s="25">
        <v>15</v>
      </c>
      <c r="G267" s="160"/>
      <c r="H267" s="24"/>
      <c r="I267" s="41"/>
      <c r="J267" s="41"/>
      <c r="K267" s="34">
        <f>Обшая56[[#This Row],[Итого реализация]]-Обшая56[[#This Row],[Стоимость доставки]]</f>
        <v>0</v>
      </c>
      <c r="L267" s="66"/>
      <c r="M267" s="141"/>
      <c r="N267" s="26"/>
      <c r="O267" s="150"/>
      <c r="P267" s="66"/>
      <c r="Q267" s="66"/>
      <c r="R267" s="26">
        <f>Обшая56[Итого реализация]-Обшая56[Наличные]-Обшая56[Терминал]-Обшая56[Безнал]</f>
        <v>0</v>
      </c>
      <c r="S267" s="67"/>
      <c r="T267" s="68"/>
      <c r="U267" s="68"/>
      <c r="V267" s="68"/>
      <c r="W267" s="27"/>
      <c r="X267" s="27"/>
      <c r="Y267" s="30"/>
      <c r="Z267" s="23">
        <f>Обшая56[Стоимость доставки]</f>
        <v>0</v>
      </c>
      <c r="AA267" s="23"/>
      <c r="AB267" s="21">
        <f>Обшая56[Итого реализация]</f>
        <v>0</v>
      </c>
      <c r="AC267" s="21">
        <f t="shared" ref="AC267:AC330" si="8">S267</f>
        <v>0</v>
      </c>
      <c r="AD26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7" s="21" t="e">
        <f>Обшая56[[#This Row],[Итого маржа]]/(Обшая56[[#This Row],[Сумма реал-и ТМЗ ( за вычетом доставки )]]/100)</f>
        <v>#DIV/0!</v>
      </c>
      <c r="AF267" s="36">
        <f t="shared" ref="AF267:AF330" si="9">AD267*F267/100</f>
        <v>0</v>
      </c>
      <c r="AG267" s="22">
        <v>257</v>
      </c>
      <c r="AH267" s="28">
        <f>Обшая56[[#This Row],[З/п (%)]]+Обшая56[[#This Row],[Бонус]]</f>
        <v>257</v>
      </c>
      <c r="AI267" s="35">
        <f>Обшая56[[#This Row],[Итого маржа]]-Обшая56[[#This Row],[З/п (%)]]</f>
        <v>0</v>
      </c>
      <c r="AJ267" s="38"/>
    </row>
    <row r="268" spans="1:36" x14ac:dyDescent="0.25">
      <c r="A268" s="62"/>
      <c r="B268" s="29"/>
      <c r="C268" s="63"/>
      <c r="D268" s="64"/>
      <c r="E268" s="65"/>
      <c r="F268" s="25">
        <v>15</v>
      </c>
      <c r="G268" s="160"/>
      <c r="H268" s="24"/>
      <c r="I268" s="41"/>
      <c r="J268" s="41"/>
      <c r="K268" s="34">
        <f>Обшая56[[#This Row],[Итого реализация]]-Обшая56[[#This Row],[Стоимость доставки]]</f>
        <v>0</v>
      </c>
      <c r="L268" s="66"/>
      <c r="M268" s="141"/>
      <c r="N268" s="26"/>
      <c r="O268" s="150"/>
      <c r="P268" s="66"/>
      <c r="Q268" s="66"/>
      <c r="R268" s="26">
        <f>Обшая56[Итого реализация]-Обшая56[Наличные]-Обшая56[Терминал]-Обшая56[Безнал]</f>
        <v>0</v>
      </c>
      <c r="S268" s="67"/>
      <c r="T268" s="68"/>
      <c r="U268" s="68"/>
      <c r="V268" s="68"/>
      <c r="W268" s="27"/>
      <c r="X268" s="27"/>
      <c r="Y268" s="30"/>
      <c r="Z268" s="23">
        <f>Обшая56[Стоимость доставки]</f>
        <v>0</v>
      </c>
      <c r="AA268" s="23"/>
      <c r="AB268" s="21">
        <f>Обшая56[Итого реализация]</f>
        <v>0</v>
      </c>
      <c r="AC268" s="21">
        <f t="shared" si="8"/>
        <v>0</v>
      </c>
      <c r="AD26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8" s="21" t="e">
        <f>Обшая56[[#This Row],[Итого маржа]]/(Обшая56[[#This Row],[Сумма реал-и ТМЗ ( за вычетом доставки )]]/100)</f>
        <v>#DIV/0!</v>
      </c>
      <c r="AF268" s="36">
        <f t="shared" si="9"/>
        <v>0</v>
      </c>
      <c r="AG268" s="22">
        <v>258</v>
      </c>
      <c r="AH268" s="28">
        <f>Обшая56[[#This Row],[З/п (%)]]+Обшая56[[#This Row],[Бонус]]</f>
        <v>258</v>
      </c>
      <c r="AI268" s="35">
        <f>Обшая56[[#This Row],[Итого маржа]]-Обшая56[[#This Row],[З/п (%)]]</f>
        <v>0</v>
      </c>
      <c r="AJ268" s="38"/>
    </row>
    <row r="269" spans="1:36" x14ac:dyDescent="0.25">
      <c r="A269" s="62"/>
      <c r="B269" s="29"/>
      <c r="C269" s="63"/>
      <c r="D269" s="64"/>
      <c r="E269" s="65"/>
      <c r="F269" s="25">
        <v>15</v>
      </c>
      <c r="G269" s="160"/>
      <c r="H269" s="24"/>
      <c r="I269" s="41"/>
      <c r="J269" s="41"/>
      <c r="K269" s="34">
        <f>Обшая56[[#This Row],[Итого реализация]]-Обшая56[[#This Row],[Стоимость доставки]]</f>
        <v>0</v>
      </c>
      <c r="L269" s="66"/>
      <c r="M269" s="141"/>
      <c r="N269" s="26"/>
      <c r="O269" s="150"/>
      <c r="P269" s="66"/>
      <c r="Q269" s="66"/>
      <c r="R269" s="26">
        <f>Обшая56[Итого реализация]-Обшая56[Наличные]-Обшая56[Терминал]-Обшая56[Безнал]</f>
        <v>0</v>
      </c>
      <c r="S269" s="67"/>
      <c r="T269" s="68"/>
      <c r="U269" s="68"/>
      <c r="V269" s="68"/>
      <c r="W269" s="27"/>
      <c r="X269" s="27"/>
      <c r="Y269" s="30"/>
      <c r="Z269" s="23">
        <f>Обшая56[Стоимость доставки]</f>
        <v>0</v>
      </c>
      <c r="AA269" s="23"/>
      <c r="AB269" s="21">
        <f>Обшая56[Итого реализация]</f>
        <v>0</v>
      </c>
      <c r="AC269" s="21">
        <f t="shared" si="8"/>
        <v>0</v>
      </c>
      <c r="AD26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69" s="21" t="e">
        <f>Обшая56[[#This Row],[Итого маржа]]/(Обшая56[[#This Row],[Сумма реал-и ТМЗ ( за вычетом доставки )]]/100)</f>
        <v>#DIV/0!</v>
      </c>
      <c r="AF269" s="36">
        <f t="shared" si="9"/>
        <v>0</v>
      </c>
      <c r="AG269" s="22">
        <v>259</v>
      </c>
      <c r="AH269" s="28">
        <f>Обшая56[[#This Row],[З/п (%)]]+Обшая56[[#This Row],[Бонус]]</f>
        <v>259</v>
      </c>
      <c r="AI269" s="35">
        <f>Обшая56[[#This Row],[Итого маржа]]-Обшая56[[#This Row],[З/п (%)]]</f>
        <v>0</v>
      </c>
      <c r="AJ269" s="38"/>
    </row>
    <row r="270" spans="1:36" x14ac:dyDescent="0.25">
      <c r="A270" s="62"/>
      <c r="B270" s="29"/>
      <c r="C270" s="63"/>
      <c r="D270" s="64"/>
      <c r="E270" s="65"/>
      <c r="F270" s="25">
        <v>15</v>
      </c>
      <c r="G270" s="160"/>
      <c r="H270" s="24"/>
      <c r="I270" s="41"/>
      <c r="J270" s="41"/>
      <c r="K270" s="34">
        <f>Обшая56[[#This Row],[Итого реализация]]-Обшая56[[#This Row],[Стоимость доставки]]</f>
        <v>0</v>
      </c>
      <c r="L270" s="66"/>
      <c r="M270" s="141"/>
      <c r="N270" s="26"/>
      <c r="O270" s="150"/>
      <c r="P270" s="66"/>
      <c r="Q270" s="66"/>
      <c r="R270" s="26">
        <f>Обшая56[Итого реализация]-Обшая56[Наличные]-Обшая56[Терминал]-Обшая56[Безнал]</f>
        <v>0</v>
      </c>
      <c r="S270" s="67"/>
      <c r="T270" s="68"/>
      <c r="U270" s="68"/>
      <c r="V270" s="68"/>
      <c r="W270" s="27"/>
      <c r="X270" s="27"/>
      <c r="Y270" s="30"/>
      <c r="Z270" s="23">
        <f>Обшая56[Стоимость доставки]</f>
        <v>0</v>
      </c>
      <c r="AA270" s="23"/>
      <c r="AB270" s="21">
        <f>Обшая56[Итого реализация]</f>
        <v>0</v>
      </c>
      <c r="AC270" s="21">
        <f t="shared" si="8"/>
        <v>0</v>
      </c>
      <c r="AD27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0" s="21" t="e">
        <f>Обшая56[[#This Row],[Итого маржа]]/(Обшая56[[#This Row],[Сумма реал-и ТМЗ ( за вычетом доставки )]]/100)</f>
        <v>#DIV/0!</v>
      </c>
      <c r="AF270" s="36">
        <f t="shared" si="9"/>
        <v>0</v>
      </c>
      <c r="AG270" s="22">
        <v>260</v>
      </c>
      <c r="AH270" s="28">
        <f>Обшая56[[#This Row],[З/п (%)]]+Обшая56[[#This Row],[Бонус]]</f>
        <v>260</v>
      </c>
      <c r="AI270" s="35">
        <f>Обшая56[[#This Row],[Итого маржа]]-Обшая56[[#This Row],[З/п (%)]]</f>
        <v>0</v>
      </c>
      <c r="AJ270" s="38"/>
    </row>
    <row r="271" spans="1:36" x14ac:dyDescent="0.25">
      <c r="A271" s="62"/>
      <c r="B271" s="29"/>
      <c r="C271" s="63"/>
      <c r="D271" s="64"/>
      <c r="E271" s="65"/>
      <c r="F271" s="25">
        <v>15</v>
      </c>
      <c r="G271" s="160"/>
      <c r="H271" s="24"/>
      <c r="I271" s="41"/>
      <c r="J271" s="41"/>
      <c r="K271" s="34">
        <f>Обшая56[[#This Row],[Итого реализация]]-Обшая56[[#This Row],[Стоимость доставки]]</f>
        <v>0</v>
      </c>
      <c r="L271" s="66"/>
      <c r="M271" s="141"/>
      <c r="N271" s="26"/>
      <c r="O271" s="150"/>
      <c r="P271" s="66"/>
      <c r="Q271" s="66"/>
      <c r="R271" s="26">
        <f>Обшая56[Итого реализация]-Обшая56[Наличные]-Обшая56[Терминал]-Обшая56[Безнал]</f>
        <v>0</v>
      </c>
      <c r="S271" s="67"/>
      <c r="T271" s="68"/>
      <c r="U271" s="68"/>
      <c r="V271" s="68"/>
      <c r="W271" s="27"/>
      <c r="X271" s="27"/>
      <c r="Y271" s="30"/>
      <c r="Z271" s="23">
        <f>Обшая56[Стоимость доставки]</f>
        <v>0</v>
      </c>
      <c r="AA271" s="23"/>
      <c r="AB271" s="21">
        <f>Обшая56[Итого реализация]</f>
        <v>0</v>
      </c>
      <c r="AC271" s="21">
        <f t="shared" si="8"/>
        <v>0</v>
      </c>
      <c r="AD27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1" s="21" t="e">
        <f>Обшая56[[#This Row],[Итого маржа]]/(Обшая56[[#This Row],[Сумма реал-и ТМЗ ( за вычетом доставки )]]/100)</f>
        <v>#DIV/0!</v>
      </c>
      <c r="AF271" s="36">
        <f t="shared" si="9"/>
        <v>0</v>
      </c>
      <c r="AG271" s="22">
        <v>261</v>
      </c>
      <c r="AH271" s="28">
        <f>Обшая56[[#This Row],[З/п (%)]]+Обшая56[[#This Row],[Бонус]]</f>
        <v>261</v>
      </c>
      <c r="AI271" s="35">
        <f>Обшая56[[#This Row],[Итого маржа]]-Обшая56[[#This Row],[З/п (%)]]</f>
        <v>0</v>
      </c>
      <c r="AJ271" s="38"/>
    </row>
    <row r="272" spans="1:36" x14ac:dyDescent="0.25">
      <c r="A272" s="62"/>
      <c r="B272" s="29"/>
      <c r="C272" s="63"/>
      <c r="D272" s="64"/>
      <c r="E272" s="65"/>
      <c r="F272" s="25">
        <v>15</v>
      </c>
      <c r="G272" s="160"/>
      <c r="H272" s="24"/>
      <c r="I272" s="41"/>
      <c r="J272" s="41"/>
      <c r="K272" s="34">
        <f>Обшая56[[#This Row],[Итого реализация]]-Обшая56[[#This Row],[Стоимость доставки]]</f>
        <v>0</v>
      </c>
      <c r="L272" s="66"/>
      <c r="M272" s="141"/>
      <c r="N272" s="26"/>
      <c r="O272" s="150"/>
      <c r="P272" s="66"/>
      <c r="Q272" s="66"/>
      <c r="R272" s="26">
        <f>Обшая56[Итого реализация]-Обшая56[Наличные]-Обшая56[Терминал]-Обшая56[Безнал]</f>
        <v>0</v>
      </c>
      <c r="S272" s="67"/>
      <c r="T272" s="68"/>
      <c r="U272" s="68"/>
      <c r="V272" s="68"/>
      <c r="W272" s="27"/>
      <c r="X272" s="27"/>
      <c r="Y272" s="30"/>
      <c r="Z272" s="23">
        <f>Обшая56[Стоимость доставки]</f>
        <v>0</v>
      </c>
      <c r="AA272" s="23"/>
      <c r="AB272" s="21">
        <f>Обшая56[Итого реализация]</f>
        <v>0</v>
      </c>
      <c r="AC272" s="21">
        <f t="shared" si="8"/>
        <v>0</v>
      </c>
      <c r="AD27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2" s="21" t="e">
        <f>Обшая56[[#This Row],[Итого маржа]]/(Обшая56[[#This Row],[Сумма реал-и ТМЗ ( за вычетом доставки )]]/100)</f>
        <v>#DIV/0!</v>
      </c>
      <c r="AF272" s="36">
        <f t="shared" si="9"/>
        <v>0</v>
      </c>
      <c r="AG272" s="22">
        <v>262</v>
      </c>
      <c r="AH272" s="28">
        <f>Обшая56[[#This Row],[З/п (%)]]+Обшая56[[#This Row],[Бонус]]</f>
        <v>262</v>
      </c>
      <c r="AI272" s="35">
        <f>Обшая56[[#This Row],[Итого маржа]]-Обшая56[[#This Row],[З/п (%)]]</f>
        <v>0</v>
      </c>
      <c r="AJ272" s="38"/>
    </row>
    <row r="273" spans="1:36" x14ac:dyDescent="0.25">
      <c r="A273" s="62"/>
      <c r="B273" s="29"/>
      <c r="C273" s="63"/>
      <c r="D273" s="64"/>
      <c r="E273" s="65"/>
      <c r="F273" s="25">
        <v>15</v>
      </c>
      <c r="G273" s="160"/>
      <c r="H273" s="24"/>
      <c r="I273" s="41"/>
      <c r="J273" s="41"/>
      <c r="K273" s="34">
        <f>Обшая56[[#This Row],[Итого реализация]]-Обшая56[[#This Row],[Стоимость доставки]]</f>
        <v>0</v>
      </c>
      <c r="L273" s="66"/>
      <c r="M273" s="141"/>
      <c r="N273" s="26"/>
      <c r="O273" s="150"/>
      <c r="P273" s="66"/>
      <c r="Q273" s="66"/>
      <c r="R273" s="26">
        <f>Обшая56[Итого реализация]-Обшая56[Наличные]-Обшая56[Терминал]-Обшая56[Безнал]</f>
        <v>0</v>
      </c>
      <c r="S273" s="67"/>
      <c r="T273" s="68"/>
      <c r="U273" s="68"/>
      <c r="V273" s="68"/>
      <c r="W273" s="27"/>
      <c r="X273" s="27"/>
      <c r="Y273" s="30"/>
      <c r="Z273" s="23">
        <f>Обшая56[Стоимость доставки]</f>
        <v>0</v>
      </c>
      <c r="AA273" s="23"/>
      <c r="AB273" s="21">
        <f>Обшая56[Итого реализация]</f>
        <v>0</v>
      </c>
      <c r="AC273" s="21">
        <f t="shared" si="8"/>
        <v>0</v>
      </c>
      <c r="AD27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3" s="21" t="e">
        <f>Обшая56[[#This Row],[Итого маржа]]/(Обшая56[[#This Row],[Сумма реал-и ТМЗ ( за вычетом доставки )]]/100)</f>
        <v>#DIV/0!</v>
      </c>
      <c r="AF273" s="36">
        <f t="shared" si="9"/>
        <v>0</v>
      </c>
      <c r="AG273" s="22">
        <v>263</v>
      </c>
      <c r="AH273" s="28">
        <f>Обшая56[[#This Row],[З/п (%)]]+Обшая56[[#This Row],[Бонус]]</f>
        <v>263</v>
      </c>
      <c r="AI273" s="35">
        <f>Обшая56[[#This Row],[Итого маржа]]-Обшая56[[#This Row],[З/п (%)]]</f>
        <v>0</v>
      </c>
      <c r="AJ273" s="38"/>
    </row>
    <row r="274" spans="1:36" x14ac:dyDescent="0.25">
      <c r="A274" s="62"/>
      <c r="B274" s="29"/>
      <c r="C274" s="63"/>
      <c r="D274" s="64"/>
      <c r="E274" s="65"/>
      <c r="F274" s="25">
        <v>15</v>
      </c>
      <c r="G274" s="160"/>
      <c r="H274" s="24"/>
      <c r="I274" s="41"/>
      <c r="J274" s="41"/>
      <c r="K274" s="34">
        <f>Обшая56[[#This Row],[Итого реализация]]-Обшая56[[#This Row],[Стоимость доставки]]</f>
        <v>0</v>
      </c>
      <c r="L274" s="66"/>
      <c r="M274" s="141"/>
      <c r="N274" s="26"/>
      <c r="O274" s="150"/>
      <c r="P274" s="66"/>
      <c r="Q274" s="66"/>
      <c r="R274" s="26">
        <f>Обшая56[Итого реализация]-Обшая56[Наличные]-Обшая56[Терминал]-Обшая56[Безнал]</f>
        <v>0</v>
      </c>
      <c r="S274" s="67"/>
      <c r="T274" s="68"/>
      <c r="U274" s="68"/>
      <c r="V274" s="68"/>
      <c r="W274" s="27"/>
      <c r="X274" s="27"/>
      <c r="Y274" s="30"/>
      <c r="Z274" s="23">
        <f>Обшая56[Стоимость доставки]</f>
        <v>0</v>
      </c>
      <c r="AA274" s="23"/>
      <c r="AB274" s="21">
        <f>Обшая56[Итого реализация]</f>
        <v>0</v>
      </c>
      <c r="AC274" s="21">
        <f t="shared" si="8"/>
        <v>0</v>
      </c>
      <c r="AD27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4" s="21" t="e">
        <f>Обшая56[[#This Row],[Итого маржа]]/(Обшая56[[#This Row],[Сумма реал-и ТМЗ ( за вычетом доставки )]]/100)</f>
        <v>#DIV/0!</v>
      </c>
      <c r="AF274" s="36">
        <f t="shared" si="9"/>
        <v>0</v>
      </c>
      <c r="AG274" s="22">
        <v>264</v>
      </c>
      <c r="AH274" s="28">
        <f>Обшая56[[#This Row],[З/п (%)]]+Обшая56[[#This Row],[Бонус]]</f>
        <v>264</v>
      </c>
      <c r="AI274" s="35">
        <f>Обшая56[[#This Row],[Итого маржа]]-Обшая56[[#This Row],[З/п (%)]]</f>
        <v>0</v>
      </c>
      <c r="AJ274" s="38"/>
    </row>
    <row r="275" spans="1:36" x14ac:dyDescent="0.25">
      <c r="A275" s="62"/>
      <c r="B275" s="29"/>
      <c r="C275" s="63"/>
      <c r="D275" s="64"/>
      <c r="E275" s="65"/>
      <c r="F275" s="25">
        <v>15</v>
      </c>
      <c r="G275" s="160"/>
      <c r="H275" s="24"/>
      <c r="I275" s="41"/>
      <c r="J275" s="41"/>
      <c r="K275" s="34">
        <f>Обшая56[[#This Row],[Итого реализация]]-Обшая56[[#This Row],[Стоимость доставки]]</f>
        <v>0</v>
      </c>
      <c r="L275" s="66"/>
      <c r="M275" s="141"/>
      <c r="N275" s="26"/>
      <c r="O275" s="150"/>
      <c r="P275" s="66"/>
      <c r="Q275" s="66"/>
      <c r="R275" s="26">
        <f>Обшая56[Итого реализация]-Обшая56[Наличные]-Обшая56[Терминал]-Обшая56[Безнал]</f>
        <v>0</v>
      </c>
      <c r="S275" s="67"/>
      <c r="T275" s="68"/>
      <c r="U275" s="68"/>
      <c r="V275" s="68"/>
      <c r="W275" s="27"/>
      <c r="X275" s="27"/>
      <c r="Y275" s="30"/>
      <c r="Z275" s="23">
        <f>Обшая56[Стоимость доставки]</f>
        <v>0</v>
      </c>
      <c r="AA275" s="23"/>
      <c r="AB275" s="21">
        <f>Обшая56[Итого реализация]</f>
        <v>0</v>
      </c>
      <c r="AC275" s="21">
        <f t="shared" si="8"/>
        <v>0</v>
      </c>
      <c r="AD27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5" s="21" t="e">
        <f>Обшая56[[#This Row],[Итого маржа]]/(Обшая56[[#This Row],[Сумма реал-и ТМЗ ( за вычетом доставки )]]/100)</f>
        <v>#DIV/0!</v>
      </c>
      <c r="AF275" s="36">
        <f t="shared" si="9"/>
        <v>0</v>
      </c>
      <c r="AG275" s="22">
        <v>265</v>
      </c>
      <c r="AH275" s="28">
        <f>Обшая56[[#This Row],[З/п (%)]]+Обшая56[[#This Row],[Бонус]]</f>
        <v>265</v>
      </c>
      <c r="AI275" s="35">
        <f>Обшая56[[#This Row],[Итого маржа]]-Обшая56[[#This Row],[З/п (%)]]</f>
        <v>0</v>
      </c>
      <c r="AJ275" s="38"/>
    </row>
    <row r="276" spans="1:36" x14ac:dyDescent="0.25">
      <c r="A276" s="62"/>
      <c r="B276" s="29"/>
      <c r="C276" s="63"/>
      <c r="D276" s="64"/>
      <c r="E276" s="65"/>
      <c r="F276" s="25">
        <v>15</v>
      </c>
      <c r="G276" s="160"/>
      <c r="H276" s="24"/>
      <c r="I276" s="41"/>
      <c r="J276" s="41"/>
      <c r="K276" s="34">
        <f>Обшая56[[#This Row],[Итого реализация]]-Обшая56[[#This Row],[Стоимость доставки]]</f>
        <v>0</v>
      </c>
      <c r="L276" s="66"/>
      <c r="M276" s="141"/>
      <c r="N276" s="26"/>
      <c r="O276" s="150"/>
      <c r="P276" s="66"/>
      <c r="Q276" s="66"/>
      <c r="R276" s="26">
        <f>Обшая56[Итого реализация]-Обшая56[Наличные]-Обшая56[Терминал]-Обшая56[Безнал]</f>
        <v>0</v>
      </c>
      <c r="S276" s="67"/>
      <c r="T276" s="68"/>
      <c r="U276" s="68"/>
      <c r="V276" s="68"/>
      <c r="W276" s="27"/>
      <c r="X276" s="27"/>
      <c r="Y276" s="30"/>
      <c r="Z276" s="23">
        <f>Обшая56[Стоимость доставки]</f>
        <v>0</v>
      </c>
      <c r="AA276" s="23"/>
      <c r="AB276" s="21">
        <f>Обшая56[Итого реализация]</f>
        <v>0</v>
      </c>
      <c r="AC276" s="21">
        <f t="shared" si="8"/>
        <v>0</v>
      </c>
      <c r="AD27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6" s="21" t="e">
        <f>Обшая56[[#This Row],[Итого маржа]]/(Обшая56[[#This Row],[Сумма реал-и ТМЗ ( за вычетом доставки )]]/100)</f>
        <v>#DIV/0!</v>
      </c>
      <c r="AF276" s="36">
        <f t="shared" si="9"/>
        <v>0</v>
      </c>
      <c r="AG276" s="22">
        <v>266</v>
      </c>
      <c r="AH276" s="28">
        <f>Обшая56[[#This Row],[З/п (%)]]+Обшая56[[#This Row],[Бонус]]</f>
        <v>266</v>
      </c>
      <c r="AI276" s="35">
        <f>Обшая56[[#This Row],[Итого маржа]]-Обшая56[[#This Row],[З/п (%)]]</f>
        <v>0</v>
      </c>
      <c r="AJ276" s="38"/>
    </row>
    <row r="277" spans="1:36" x14ac:dyDescent="0.25">
      <c r="A277" s="62"/>
      <c r="B277" s="29"/>
      <c r="C277" s="63"/>
      <c r="D277" s="64"/>
      <c r="E277" s="65"/>
      <c r="F277" s="25">
        <v>15</v>
      </c>
      <c r="G277" s="160"/>
      <c r="H277" s="24"/>
      <c r="I277" s="41"/>
      <c r="J277" s="41"/>
      <c r="K277" s="34">
        <f>Обшая56[[#This Row],[Итого реализация]]-Обшая56[[#This Row],[Стоимость доставки]]</f>
        <v>0</v>
      </c>
      <c r="L277" s="66"/>
      <c r="M277" s="141"/>
      <c r="N277" s="26"/>
      <c r="O277" s="150"/>
      <c r="P277" s="66"/>
      <c r="Q277" s="66"/>
      <c r="R277" s="26">
        <f>Обшая56[Итого реализация]-Обшая56[Наличные]-Обшая56[Терминал]-Обшая56[Безнал]</f>
        <v>0</v>
      </c>
      <c r="S277" s="67"/>
      <c r="T277" s="68"/>
      <c r="U277" s="68"/>
      <c r="V277" s="68"/>
      <c r="W277" s="27"/>
      <c r="X277" s="27"/>
      <c r="Y277" s="30"/>
      <c r="Z277" s="23">
        <f>Обшая56[Стоимость доставки]</f>
        <v>0</v>
      </c>
      <c r="AA277" s="23"/>
      <c r="AB277" s="21">
        <f>Обшая56[Итого реализация]</f>
        <v>0</v>
      </c>
      <c r="AC277" s="21">
        <f t="shared" si="8"/>
        <v>0</v>
      </c>
      <c r="AD27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7" s="21" t="e">
        <f>Обшая56[[#This Row],[Итого маржа]]/(Обшая56[[#This Row],[Сумма реал-и ТМЗ ( за вычетом доставки )]]/100)</f>
        <v>#DIV/0!</v>
      </c>
      <c r="AF277" s="36">
        <f t="shared" si="9"/>
        <v>0</v>
      </c>
      <c r="AG277" s="22">
        <v>267</v>
      </c>
      <c r="AH277" s="28">
        <f>Обшая56[[#This Row],[З/п (%)]]+Обшая56[[#This Row],[Бонус]]</f>
        <v>267</v>
      </c>
      <c r="AI277" s="35">
        <f>Обшая56[[#This Row],[Итого маржа]]-Обшая56[[#This Row],[З/п (%)]]</f>
        <v>0</v>
      </c>
      <c r="AJ277" s="38"/>
    </row>
    <row r="278" spans="1:36" x14ac:dyDescent="0.25">
      <c r="A278" s="62"/>
      <c r="B278" s="29"/>
      <c r="C278" s="63"/>
      <c r="D278" s="64"/>
      <c r="E278" s="65"/>
      <c r="F278" s="25">
        <v>15</v>
      </c>
      <c r="G278" s="160"/>
      <c r="H278" s="24"/>
      <c r="I278" s="41"/>
      <c r="J278" s="41"/>
      <c r="K278" s="34">
        <f>Обшая56[[#This Row],[Итого реализация]]-Обшая56[[#This Row],[Стоимость доставки]]</f>
        <v>0</v>
      </c>
      <c r="L278" s="66"/>
      <c r="M278" s="141"/>
      <c r="N278" s="26"/>
      <c r="O278" s="150"/>
      <c r="P278" s="66"/>
      <c r="Q278" s="66"/>
      <c r="R278" s="26">
        <f>Обшая56[Итого реализация]-Обшая56[Наличные]-Обшая56[Терминал]-Обшая56[Безнал]</f>
        <v>0</v>
      </c>
      <c r="S278" s="67"/>
      <c r="T278" s="68"/>
      <c r="U278" s="68"/>
      <c r="V278" s="68"/>
      <c r="W278" s="27"/>
      <c r="X278" s="27"/>
      <c r="Y278" s="30"/>
      <c r="Z278" s="23">
        <f>Обшая56[Стоимость доставки]</f>
        <v>0</v>
      </c>
      <c r="AA278" s="23"/>
      <c r="AB278" s="21">
        <f>Обшая56[Итого реализация]</f>
        <v>0</v>
      </c>
      <c r="AC278" s="21">
        <f t="shared" si="8"/>
        <v>0</v>
      </c>
      <c r="AD27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8" s="21" t="e">
        <f>Обшая56[[#This Row],[Итого маржа]]/(Обшая56[[#This Row],[Сумма реал-и ТМЗ ( за вычетом доставки )]]/100)</f>
        <v>#DIV/0!</v>
      </c>
      <c r="AF278" s="36">
        <f t="shared" si="9"/>
        <v>0</v>
      </c>
      <c r="AG278" s="22">
        <v>268</v>
      </c>
      <c r="AH278" s="28">
        <f>Обшая56[[#This Row],[З/п (%)]]+Обшая56[[#This Row],[Бонус]]</f>
        <v>268</v>
      </c>
      <c r="AI278" s="35">
        <f>Обшая56[[#This Row],[Итого маржа]]-Обшая56[[#This Row],[З/п (%)]]</f>
        <v>0</v>
      </c>
      <c r="AJ278" s="38"/>
    </row>
    <row r="279" spans="1:36" x14ac:dyDescent="0.25">
      <c r="A279" s="62"/>
      <c r="B279" s="29"/>
      <c r="C279" s="63"/>
      <c r="D279" s="64"/>
      <c r="E279" s="65"/>
      <c r="F279" s="25">
        <v>15</v>
      </c>
      <c r="G279" s="160"/>
      <c r="H279" s="24"/>
      <c r="I279" s="41"/>
      <c r="J279" s="41"/>
      <c r="K279" s="34">
        <f>Обшая56[[#This Row],[Итого реализация]]-Обшая56[[#This Row],[Стоимость доставки]]</f>
        <v>0</v>
      </c>
      <c r="L279" s="66"/>
      <c r="M279" s="141"/>
      <c r="N279" s="26"/>
      <c r="O279" s="150"/>
      <c r="P279" s="66"/>
      <c r="Q279" s="66"/>
      <c r="R279" s="26">
        <f>Обшая56[Итого реализация]-Обшая56[Наличные]-Обшая56[Терминал]-Обшая56[Безнал]</f>
        <v>0</v>
      </c>
      <c r="S279" s="67"/>
      <c r="T279" s="68"/>
      <c r="U279" s="68"/>
      <c r="V279" s="68"/>
      <c r="W279" s="27"/>
      <c r="X279" s="27"/>
      <c r="Y279" s="30"/>
      <c r="Z279" s="23">
        <f>Обшая56[Стоимость доставки]</f>
        <v>0</v>
      </c>
      <c r="AA279" s="23"/>
      <c r="AB279" s="21">
        <f>Обшая56[Итого реализация]</f>
        <v>0</v>
      </c>
      <c r="AC279" s="21">
        <f t="shared" si="8"/>
        <v>0</v>
      </c>
      <c r="AD27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79" s="21" t="e">
        <f>Обшая56[[#This Row],[Итого маржа]]/(Обшая56[[#This Row],[Сумма реал-и ТМЗ ( за вычетом доставки )]]/100)</f>
        <v>#DIV/0!</v>
      </c>
      <c r="AF279" s="36">
        <f t="shared" si="9"/>
        <v>0</v>
      </c>
      <c r="AG279" s="22">
        <v>269</v>
      </c>
      <c r="AH279" s="28">
        <f>Обшая56[[#This Row],[З/п (%)]]+Обшая56[[#This Row],[Бонус]]</f>
        <v>269</v>
      </c>
      <c r="AI279" s="35">
        <f>Обшая56[[#This Row],[Итого маржа]]-Обшая56[[#This Row],[З/п (%)]]</f>
        <v>0</v>
      </c>
      <c r="AJ279" s="38"/>
    </row>
    <row r="280" spans="1:36" x14ac:dyDescent="0.25">
      <c r="A280" s="62"/>
      <c r="B280" s="29"/>
      <c r="C280" s="63"/>
      <c r="D280" s="64"/>
      <c r="E280" s="65"/>
      <c r="F280" s="25">
        <v>15</v>
      </c>
      <c r="G280" s="160"/>
      <c r="H280" s="24"/>
      <c r="I280" s="41"/>
      <c r="J280" s="41"/>
      <c r="K280" s="34">
        <f>Обшая56[[#This Row],[Итого реализация]]-Обшая56[[#This Row],[Стоимость доставки]]</f>
        <v>0</v>
      </c>
      <c r="L280" s="66"/>
      <c r="M280" s="141"/>
      <c r="N280" s="26"/>
      <c r="O280" s="150"/>
      <c r="P280" s="66"/>
      <c r="Q280" s="66"/>
      <c r="R280" s="26">
        <f>Обшая56[Итого реализация]-Обшая56[Наличные]-Обшая56[Терминал]-Обшая56[Безнал]</f>
        <v>0</v>
      </c>
      <c r="S280" s="67"/>
      <c r="T280" s="68"/>
      <c r="U280" s="68"/>
      <c r="V280" s="68"/>
      <c r="W280" s="27"/>
      <c r="X280" s="27"/>
      <c r="Y280" s="30"/>
      <c r="Z280" s="23">
        <f>Обшая56[Стоимость доставки]</f>
        <v>0</v>
      </c>
      <c r="AA280" s="23"/>
      <c r="AB280" s="21">
        <f>Обшая56[Итого реализация]</f>
        <v>0</v>
      </c>
      <c r="AC280" s="21">
        <f t="shared" si="8"/>
        <v>0</v>
      </c>
      <c r="AD28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0" s="21" t="e">
        <f>Обшая56[[#This Row],[Итого маржа]]/(Обшая56[[#This Row],[Сумма реал-и ТМЗ ( за вычетом доставки )]]/100)</f>
        <v>#DIV/0!</v>
      </c>
      <c r="AF280" s="36">
        <f t="shared" si="9"/>
        <v>0</v>
      </c>
      <c r="AG280" s="22">
        <v>270</v>
      </c>
      <c r="AH280" s="28">
        <f>Обшая56[[#This Row],[З/п (%)]]+Обшая56[[#This Row],[Бонус]]</f>
        <v>270</v>
      </c>
      <c r="AI280" s="35">
        <f>Обшая56[[#This Row],[Итого маржа]]-Обшая56[[#This Row],[З/п (%)]]</f>
        <v>0</v>
      </c>
      <c r="AJ280" s="38"/>
    </row>
    <row r="281" spans="1:36" x14ac:dyDescent="0.25">
      <c r="A281" s="62"/>
      <c r="B281" s="29"/>
      <c r="C281" s="63"/>
      <c r="D281" s="64"/>
      <c r="E281" s="65"/>
      <c r="F281" s="25">
        <v>15</v>
      </c>
      <c r="G281" s="160"/>
      <c r="H281" s="24"/>
      <c r="I281" s="41"/>
      <c r="J281" s="41"/>
      <c r="K281" s="34">
        <f>Обшая56[[#This Row],[Итого реализация]]-Обшая56[[#This Row],[Стоимость доставки]]</f>
        <v>0</v>
      </c>
      <c r="L281" s="66"/>
      <c r="M281" s="141"/>
      <c r="N281" s="26"/>
      <c r="O281" s="150"/>
      <c r="P281" s="66"/>
      <c r="Q281" s="66"/>
      <c r="R281" s="26">
        <f>Обшая56[Итого реализация]-Обшая56[Наличные]-Обшая56[Терминал]-Обшая56[Безнал]</f>
        <v>0</v>
      </c>
      <c r="S281" s="67"/>
      <c r="T281" s="68"/>
      <c r="U281" s="68"/>
      <c r="V281" s="68"/>
      <c r="W281" s="27"/>
      <c r="X281" s="27"/>
      <c r="Y281" s="30"/>
      <c r="Z281" s="23">
        <f>Обшая56[Стоимость доставки]</f>
        <v>0</v>
      </c>
      <c r="AA281" s="23"/>
      <c r="AB281" s="21">
        <f>Обшая56[Итого реализация]</f>
        <v>0</v>
      </c>
      <c r="AC281" s="21">
        <f t="shared" si="8"/>
        <v>0</v>
      </c>
      <c r="AD28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1" s="21" t="e">
        <f>Обшая56[[#This Row],[Итого маржа]]/(Обшая56[[#This Row],[Сумма реал-и ТМЗ ( за вычетом доставки )]]/100)</f>
        <v>#DIV/0!</v>
      </c>
      <c r="AF281" s="36">
        <f t="shared" si="9"/>
        <v>0</v>
      </c>
      <c r="AG281" s="22">
        <v>271</v>
      </c>
      <c r="AH281" s="28">
        <f>Обшая56[[#This Row],[З/п (%)]]+Обшая56[[#This Row],[Бонус]]</f>
        <v>271</v>
      </c>
      <c r="AI281" s="35">
        <f>Обшая56[[#This Row],[Итого маржа]]-Обшая56[[#This Row],[З/п (%)]]</f>
        <v>0</v>
      </c>
      <c r="AJ281" s="38"/>
    </row>
    <row r="282" spans="1:36" x14ac:dyDescent="0.25">
      <c r="A282" s="62"/>
      <c r="B282" s="29"/>
      <c r="C282" s="63"/>
      <c r="D282" s="64"/>
      <c r="E282" s="65"/>
      <c r="F282" s="25">
        <v>15</v>
      </c>
      <c r="G282" s="160"/>
      <c r="H282" s="24"/>
      <c r="I282" s="41"/>
      <c r="J282" s="41"/>
      <c r="K282" s="34">
        <f>Обшая56[[#This Row],[Итого реализация]]-Обшая56[[#This Row],[Стоимость доставки]]</f>
        <v>0</v>
      </c>
      <c r="L282" s="66"/>
      <c r="M282" s="141"/>
      <c r="N282" s="26"/>
      <c r="O282" s="150"/>
      <c r="P282" s="66"/>
      <c r="Q282" s="66"/>
      <c r="R282" s="26">
        <f>Обшая56[Итого реализация]-Обшая56[Наличные]-Обшая56[Терминал]-Обшая56[Безнал]</f>
        <v>0</v>
      </c>
      <c r="S282" s="67"/>
      <c r="T282" s="68"/>
      <c r="U282" s="68"/>
      <c r="V282" s="68"/>
      <c r="W282" s="27"/>
      <c r="X282" s="27"/>
      <c r="Y282" s="30"/>
      <c r="Z282" s="23">
        <f>Обшая56[Стоимость доставки]</f>
        <v>0</v>
      </c>
      <c r="AA282" s="23"/>
      <c r="AB282" s="21">
        <f>Обшая56[Итого реализация]</f>
        <v>0</v>
      </c>
      <c r="AC282" s="21">
        <f t="shared" si="8"/>
        <v>0</v>
      </c>
      <c r="AD28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2" s="21" t="e">
        <f>Обшая56[[#This Row],[Итого маржа]]/(Обшая56[[#This Row],[Сумма реал-и ТМЗ ( за вычетом доставки )]]/100)</f>
        <v>#DIV/0!</v>
      </c>
      <c r="AF282" s="36">
        <f t="shared" si="9"/>
        <v>0</v>
      </c>
      <c r="AG282" s="22">
        <v>272</v>
      </c>
      <c r="AH282" s="28">
        <f>Обшая56[[#This Row],[З/п (%)]]+Обшая56[[#This Row],[Бонус]]</f>
        <v>272</v>
      </c>
      <c r="AI282" s="35">
        <f>Обшая56[[#This Row],[Итого маржа]]-Обшая56[[#This Row],[З/п (%)]]</f>
        <v>0</v>
      </c>
      <c r="AJ282" s="38"/>
    </row>
    <row r="283" spans="1:36" x14ac:dyDescent="0.25">
      <c r="A283" s="62"/>
      <c r="B283" s="29"/>
      <c r="C283" s="63"/>
      <c r="D283" s="64"/>
      <c r="E283" s="65"/>
      <c r="F283" s="25">
        <v>15</v>
      </c>
      <c r="G283" s="160"/>
      <c r="H283" s="24"/>
      <c r="I283" s="41"/>
      <c r="J283" s="41"/>
      <c r="K283" s="34">
        <f>Обшая56[[#This Row],[Итого реализация]]-Обшая56[[#This Row],[Стоимость доставки]]</f>
        <v>0</v>
      </c>
      <c r="L283" s="66"/>
      <c r="M283" s="141"/>
      <c r="N283" s="26"/>
      <c r="O283" s="150"/>
      <c r="P283" s="66"/>
      <c r="Q283" s="66"/>
      <c r="R283" s="26">
        <f>Обшая56[Итого реализация]-Обшая56[Наличные]-Обшая56[Терминал]-Обшая56[Безнал]</f>
        <v>0</v>
      </c>
      <c r="S283" s="67"/>
      <c r="T283" s="68"/>
      <c r="U283" s="68"/>
      <c r="V283" s="68"/>
      <c r="W283" s="27"/>
      <c r="X283" s="27"/>
      <c r="Y283" s="30"/>
      <c r="Z283" s="23">
        <f>Обшая56[Стоимость доставки]</f>
        <v>0</v>
      </c>
      <c r="AA283" s="23"/>
      <c r="AB283" s="21">
        <f>Обшая56[Итого реализация]</f>
        <v>0</v>
      </c>
      <c r="AC283" s="21">
        <f t="shared" si="8"/>
        <v>0</v>
      </c>
      <c r="AD28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3" s="21" t="e">
        <f>Обшая56[[#This Row],[Итого маржа]]/(Обшая56[[#This Row],[Сумма реал-и ТМЗ ( за вычетом доставки )]]/100)</f>
        <v>#DIV/0!</v>
      </c>
      <c r="AF283" s="36">
        <f t="shared" si="9"/>
        <v>0</v>
      </c>
      <c r="AG283" s="22">
        <v>273</v>
      </c>
      <c r="AH283" s="28">
        <f>Обшая56[[#This Row],[З/п (%)]]+Обшая56[[#This Row],[Бонус]]</f>
        <v>273</v>
      </c>
      <c r="AI283" s="35">
        <f>Обшая56[[#This Row],[Итого маржа]]-Обшая56[[#This Row],[З/п (%)]]</f>
        <v>0</v>
      </c>
      <c r="AJ283" s="38"/>
    </row>
    <row r="284" spans="1:36" x14ac:dyDescent="0.25">
      <c r="A284" s="62"/>
      <c r="B284" s="29"/>
      <c r="C284" s="63"/>
      <c r="D284" s="64"/>
      <c r="E284" s="65"/>
      <c r="F284" s="25">
        <v>15</v>
      </c>
      <c r="G284" s="160"/>
      <c r="H284" s="24"/>
      <c r="I284" s="41"/>
      <c r="J284" s="41"/>
      <c r="K284" s="34">
        <f>Обшая56[[#This Row],[Итого реализация]]-Обшая56[[#This Row],[Стоимость доставки]]</f>
        <v>0</v>
      </c>
      <c r="L284" s="66"/>
      <c r="M284" s="141"/>
      <c r="N284" s="26"/>
      <c r="O284" s="150"/>
      <c r="P284" s="66"/>
      <c r="Q284" s="66"/>
      <c r="R284" s="26">
        <f>Обшая56[Итого реализация]-Обшая56[Наличные]-Обшая56[Терминал]-Обшая56[Безнал]</f>
        <v>0</v>
      </c>
      <c r="S284" s="67"/>
      <c r="T284" s="68"/>
      <c r="U284" s="68"/>
      <c r="V284" s="68"/>
      <c r="W284" s="27"/>
      <c r="X284" s="27"/>
      <c r="Y284" s="30"/>
      <c r="Z284" s="23">
        <f>Обшая56[Стоимость доставки]</f>
        <v>0</v>
      </c>
      <c r="AA284" s="23"/>
      <c r="AB284" s="21">
        <f>Обшая56[Итого реализация]</f>
        <v>0</v>
      </c>
      <c r="AC284" s="21">
        <f t="shared" si="8"/>
        <v>0</v>
      </c>
      <c r="AD28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4" s="21" t="e">
        <f>Обшая56[[#This Row],[Итого маржа]]/(Обшая56[[#This Row],[Сумма реал-и ТМЗ ( за вычетом доставки )]]/100)</f>
        <v>#DIV/0!</v>
      </c>
      <c r="AF284" s="36">
        <f t="shared" si="9"/>
        <v>0</v>
      </c>
      <c r="AG284" s="22">
        <v>274</v>
      </c>
      <c r="AH284" s="28">
        <f>Обшая56[[#This Row],[З/п (%)]]+Обшая56[[#This Row],[Бонус]]</f>
        <v>274</v>
      </c>
      <c r="AI284" s="35">
        <f>Обшая56[[#This Row],[Итого маржа]]-Обшая56[[#This Row],[З/п (%)]]</f>
        <v>0</v>
      </c>
      <c r="AJ284" s="38"/>
    </row>
    <row r="285" spans="1:36" x14ac:dyDescent="0.25">
      <c r="A285" s="62"/>
      <c r="B285" s="29"/>
      <c r="C285" s="63"/>
      <c r="D285" s="64"/>
      <c r="E285" s="65"/>
      <c r="F285" s="25">
        <v>15</v>
      </c>
      <c r="G285" s="160"/>
      <c r="H285" s="24"/>
      <c r="I285" s="41"/>
      <c r="J285" s="41"/>
      <c r="K285" s="34">
        <f>Обшая56[[#This Row],[Итого реализация]]-Обшая56[[#This Row],[Стоимость доставки]]</f>
        <v>0</v>
      </c>
      <c r="L285" s="66"/>
      <c r="M285" s="141"/>
      <c r="N285" s="26"/>
      <c r="O285" s="150"/>
      <c r="P285" s="66"/>
      <c r="Q285" s="66"/>
      <c r="R285" s="26">
        <f>Обшая56[Итого реализация]-Обшая56[Наличные]-Обшая56[Терминал]-Обшая56[Безнал]</f>
        <v>0</v>
      </c>
      <c r="S285" s="67"/>
      <c r="T285" s="68"/>
      <c r="U285" s="68"/>
      <c r="V285" s="68"/>
      <c r="W285" s="27"/>
      <c r="X285" s="27"/>
      <c r="Y285" s="30"/>
      <c r="Z285" s="23">
        <f>Обшая56[Стоимость доставки]</f>
        <v>0</v>
      </c>
      <c r="AA285" s="23"/>
      <c r="AB285" s="21">
        <f>Обшая56[Итого реализация]</f>
        <v>0</v>
      </c>
      <c r="AC285" s="21">
        <f t="shared" si="8"/>
        <v>0</v>
      </c>
      <c r="AD28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5" s="21" t="e">
        <f>Обшая56[[#This Row],[Итого маржа]]/(Обшая56[[#This Row],[Сумма реал-и ТМЗ ( за вычетом доставки )]]/100)</f>
        <v>#DIV/0!</v>
      </c>
      <c r="AF285" s="36">
        <f t="shared" si="9"/>
        <v>0</v>
      </c>
      <c r="AG285" s="22">
        <v>275</v>
      </c>
      <c r="AH285" s="28">
        <f>Обшая56[[#This Row],[З/п (%)]]+Обшая56[[#This Row],[Бонус]]</f>
        <v>275</v>
      </c>
      <c r="AI285" s="35">
        <f>Обшая56[[#This Row],[Итого маржа]]-Обшая56[[#This Row],[З/п (%)]]</f>
        <v>0</v>
      </c>
      <c r="AJ285" s="38"/>
    </row>
    <row r="286" spans="1:36" x14ac:dyDescent="0.25">
      <c r="A286" s="62"/>
      <c r="B286" s="29"/>
      <c r="C286" s="63"/>
      <c r="D286" s="64"/>
      <c r="E286" s="65"/>
      <c r="F286" s="25">
        <v>15</v>
      </c>
      <c r="G286" s="160"/>
      <c r="H286" s="24"/>
      <c r="I286" s="41"/>
      <c r="J286" s="41"/>
      <c r="K286" s="34">
        <f>Обшая56[[#This Row],[Итого реализация]]-Обшая56[[#This Row],[Стоимость доставки]]</f>
        <v>0</v>
      </c>
      <c r="L286" s="66"/>
      <c r="M286" s="141"/>
      <c r="N286" s="26"/>
      <c r="O286" s="150"/>
      <c r="P286" s="66"/>
      <c r="Q286" s="66"/>
      <c r="R286" s="26">
        <f>Обшая56[Итого реализация]-Обшая56[Наличные]-Обшая56[Терминал]-Обшая56[Безнал]</f>
        <v>0</v>
      </c>
      <c r="S286" s="67"/>
      <c r="T286" s="68"/>
      <c r="U286" s="68"/>
      <c r="V286" s="68"/>
      <c r="W286" s="27"/>
      <c r="X286" s="27"/>
      <c r="Y286" s="30"/>
      <c r="Z286" s="23">
        <f>Обшая56[Стоимость доставки]</f>
        <v>0</v>
      </c>
      <c r="AA286" s="23"/>
      <c r="AB286" s="21">
        <f>Обшая56[Итого реализация]</f>
        <v>0</v>
      </c>
      <c r="AC286" s="21">
        <f t="shared" si="8"/>
        <v>0</v>
      </c>
      <c r="AD28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6" s="21" t="e">
        <f>Обшая56[[#This Row],[Итого маржа]]/(Обшая56[[#This Row],[Сумма реал-и ТМЗ ( за вычетом доставки )]]/100)</f>
        <v>#DIV/0!</v>
      </c>
      <c r="AF286" s="36">
        <f t="shared" si="9"/>
        <v>0</v>
      </c>
      <c r="AG286" s="22">
        <v>276</v>
      </c>
      <c r="AH286" s="28">
        <f>Обшая56[[#This Row],[З/п (%)]]+Обшая56[[#This Row],[Бонус]]</f>
        <v>276</v>
      </c>
      <c r="AI286" s="35">
        <f>Обшая56[[#This Row],[Итого маржа]]-Обшая56[[#This Row],[З/п (%)]]</f>
        <v>0</v>
      </c>
      <c r="AJ286" s="38"/>
    </row>
    <row r="287" spans="1:36" x14ac:dyDescent="0.25">
      <c r="A287" s="62"/>
      <c r="B287" s="29"/>
      <c r="C287" s="63"/>
      <c r="D287" s="64"/>
      <c r="E287" s="65"/>
      <c r="F287" s="25">
        <v>15</v>
      </c>
      <c r="G287" s="160"/>
      <c r="H287" s="24"/>
      <c r="I287" s="41"/>
      <c r="J287" s="41"/>
      <c r="K287" s="34">
        <f>Обшая56[[#This Row],[Итого реализация]]-Обшая56[[#This Row],[Стоимость доставки]]</f>
        <v>0</v>
      </c>
      <c r="L287" s="66"/>
      <c r="M287" s="141"/>
      <c r="N287" s="26"/>
      <c r="O287" s="150"/>
      <c r="P287" s="66"/>
      <c r="Q287" s="66"/>
      <c r="R287" s="26">
        <f>Обшая56[Итого реализация]-Обшая56[Наличные]-Обшая56[Терминал]-Обшая56[Безнал]</f>
        <v>0</v>
      </c>
      <c r="S287" s="67"/>
      <c r="T287" s="68"/>
      <c r="U287" s="68"/>
      <c r="V287" s="68"/>
      <c r="W287" s="27"/>
      <c r="X287" s="27"/>
      <c r="Y287" s="30"/>
      <c r="Z287" s="23">
        <f>Обшая56[Стоимость доставки]</f>
        <v>0</v>
      </c>
      <c r="AA287" s="23"/>
      <c r="AB287" s="21">
        <f>Обшая56[Итого реализация]</f>
        <v>0</v>
      </c>
      <c r="AC287" s="21">
        <f t="shared" si="8"/>
        <v>0</v>
      </c>
      <c r="AD28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7" s="21" t="e">
        <f>Обшая56[[#This Row],[Итого маржа]]/(Обшая56[[#This Row],[Сумма реал-и ТМЗ ( за вычетом доставки )]]/100)</f>
        <v>#DIV/0!</v>
      </c>
      <c r="AF287" s="36">
        <f t="shared" si="9"/>
        <v>0</v>
      </c>
      <c r="AG287" s="22">
        <v>277</v>
      </c>
      <c r="AH287" s="28">
        <f>Обшая56[[#This Row],[З/п (%)]]+Обшая56[[#This Row],[Бонус]]</f>
        <v>277</v>
      </c>
      <c r="AI287" s="35">
        <f>Обшая56[[#This Row],[Итого маржа]]-Обшая56[[#This Row],[З/п (%)]]</f>
        <v>0</v>
      </c>
      <c r="AJ287" s="38"/>
    </row>
    <row r="288" spans="1:36" x14ac:dyDescent="0.25">
      <c r="A288" s="62"/>
      <c r="B288" s="29"/>
      <c r="C288" s="63"/>
      <c r="D288" s="64"/>
      <c r="E288" s="65"/>
      <c r="F288" s="25">
        <v>15</v>
      </c>
      <c r="G288" s="160"/>
      <c r="H288" s="24"/>
      <c r="I288" s="41"/>
      <c r="J288" s="41"/>
      <c r="K288" s="34">
        <f>Обшая56[[#This Row],[Итого реализация]]-Обшая56[[#This Row],[Стоимость доставки]]</f>
        <v>0</v>
      </c>
      <c r="L288" s="66"/>
      <c r="M288" s="141"/>
      <c r="N288" s="26"/>
      <c r="O288" s="150"/>
      <c r="P288" s="66"/>
      <c r="Q288" s="66"/>
      <c r="R288" s="26">
        <f>Обшая56[Итого реализация]-Обшая56[Наличные]-Обшая56[Терминал]-Обшая56[Безнал]</f>
        <v>0</v>
      </c>
      <c r="S288" s="67"/>
      <c r="T288" s="68"/>
      <c r="U288" s="68"/>
      <c r="V288" s="68"/>
      <c r="W288" s="27"/>
      <c r="X288" s="27"/>
      <c r="Y288" s="30"/>
      <c r="Z288" s="23">
        <f>Обшая56[Стоимость доставки]</f>
        <v>0</v>
      </c>
      <c r="AA288" s="23"/>
      <c r="AB288" s="21">
        <f>Обшая56[Итого реализация]</f>
        <v>0</v>
      </c>
      <c r="AC288" s="21">
        <f t="shared" si="8"/>
        <v>0</v>
      </c>
      <c r="AD28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8" s="21" t="e">
        <f>Обшая56[[#This Row],[Итого маржа]]/(Обшая56[[#This Row],[Сумма реал-и ТМЗ ( за вычетом доставки )]]/100)</f>
        <v>#DIV/0!</v>
      </c>
      <c r="AF288" s="36">
        <f t="shared" si="9"/>
        <v>0</v>
      </c>
      <c r="AG288" s="22">
        <v>278</v>
      </c>
      <c r="AH288" s="28">
        <f>Обшая56[[#This Row],[З/п (%)]]+Обшая56[[#This Row],[Бонус]]</f>
        <v>278</v>
      </c>
      <c r="AI288" s="35">
        <f>Обшая56[[#This Row],[Итого маржа]]-Обшая56[[#This Row],[З/п (%)]]</f>
        <v>0</v>
      </c>
      <c r="AJ288" s="38"/>
    </row>
    <row r="289" spans="1:36" x14ac:dyDescent="0.25">
      <c r="A289" s="62"/>
      <c r="B289" s="29"/>
      <c r="C289" s="63"/>
      <c r="D289" s="64"/>
      <c r="E289" s="65"/>
      <c r="F289" s="25">
        <v>15</v>
      </c>
      <c r="G289" s="160"/>
      <c r="H289" s="24"/>
      <c r="I289" s="41"/>
      <c r="J289" s="41"/>
      <c r="K289" s="34">
        <f>Обшая56[[#This Row],[Итого реализация]]-Обшая56[[#This Row],[Стоимость доставки]]</f>
        <v>0</v>
      </c>
      <c r="L289" s="66"/>
      <c r="M289" s="141"/>
      <c r="N289" s="26"/>
      <c r="O289" s="150"/>
      <c r="P289" s="66"/>
      <c r="Q289" s="66"/>
      <c r="R289" s="26">
        <f>Обшая56[Итого реализация]-Обшая56[Наличные]-Обшая56[Терминал]-Обшая56[Безнал]</f>
        <v>0</v>
      </c>
      <c r="S289" s="67"/>
      <c r="T289" s="68"/>
      <c r="U289" s="68"/>
      <c r="V289" s="68"/>
      <c r="W289" s="27"/>
      <c r="X289" s="27"/>
      <c r="Y289" s="30"/>
      <c r="Z289" s="23">
        <f>Обшая56[Стоимость доставки]</f>
        <v>0</v>
      </c>
      <c r="AA289" s="23"/>
      <c r="AB289" s="21">
        <f>Обшая56[Итого реализация]</f>
        <v>0</v>
      </c>
      <c r="AC289" s="21">
        <f t="shared" si="8"/>
        <v>0</v>
      </c>
      <c r="AD28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89" s="21" t="e">
        <f>Обшая56[[#This Row],[Итого маржа]]/(Обшая56[[#This Row],[Сумма реал-и ТМЗ ( за вычетом доставки )]]/100)</f>
        <v>#DIV/0!</v>
      </c>
      <c r="AF289" s="36">
        <f t="shared" si="9"/>
        <v>0</v>
      </c>
      <c r="AG289" s="22">
        <v>279</v>
      </c>
      <c r="AH289" s="28">
        <f>Обшая56[[#This Row],[З/п (%)]]+Обшая56[[#This Row],[Бонус]]</f>
        <v>279</v>
      </c>
      <c r="AI289" s="35">
        <f>Обшая56[[#This Row],[Итого маржа]]-Обшая56[[#This Row],[З/п (%)]]</f>
        <v>0</v>
      </c>
      <c r="AJ289" s="38"/>
    </row>
    <row r="290" spans="1:36" x14ac:dyDescent="0.25">
      <c r="A290" s="62"/>
      <c r="B290" s="29"/>
      <c r="C290" s="63"/>
      <c r="D290" s="64"/>
      <c r="E290" s="65"/>
      <c r="F290" s="25">
        <v>15</v>
      </c>
      <c r="G290" s="160"/>
      <c r="H290" s="24"/>
      <c r="I290" s="41"/>
      <c r="J290" s="41"/>
      <c r="K290" s="34">
        <f>Обшая56[[#This Row],[Итого реализация]]-Обшая56[[#This Row],[Стоимость доставки]]</f>
        <v>0</v>
      </c>
      <c r="L290" s="66"/>
      <c r="M290" s="141"/>
      <c r="N290" s="26"/>
      <c r="O290" s="150"/>
      <c r="P290" s="66"/>
      <c r="Q290" s="66"/>
      <c r="R290" s="26">
        <f>Обшая56[Итого реализация]-Обшая56[Наличные]-Обшая56[Терминал]-Обшая56[Безнал]</f>
        <v>0</v>
      </c>
      <c r="S290" s="67"/>
      <c r="T290" s="68"/>
      <c r="U290" s="68"/>
      <c r="V290" s="68"/>
      <c r="W290" s="27"/>
      <c r="X290" s="27"/>
      <c r="Y290" s="30"/>
      <c r="Z290" s="23">
        <f>Обшая56[Стоимость доставки]</f>
        <v>0</v>
      </c>
      <c r="AA290" s="23"/>
      <c r="AB290" s="21">
        <f>Обшая56[Итого реализация]</f>
        <v>0</v>
      </c>
      <c r="AC290" s="21">
        <f t="shared" si="8"/>
        <v>0</v>
      </c>
      <c r="AD29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0" s="21" t="e">
        <f>Обшая56[[#This Row],[Итого маржа]]/(Обшая56[[#This Row],[Сумма реал-и ТМЗ ( за вычетом доставки )]]/100)</f>
        <v>#DIV/0!</v>
      </c>
      <c r="AF290" s="36">
        <f t="shared" si="9"/>
        <v>0</v>
      </c>
      <c r="AG290" s="22">
        <v>280</v>
      </c>
      <c r="AH290" s="28">
        <f>Обшая56[[#This Row],[З/п (%)]]+Обшая56[[#This Row],[Бонус]]</f>
        <v>280</v>
      </c>
      <c r="AI290" s="35">
        <f>Обшая56[[#This Row],[Итого маржа]]-Обшая56[[#This Row],[З/п (%)]]</f>
        <v>0</v>
      </c>
      <c r="AJ290" s="38"/>
    </row>
    <row r="291" spans="1:36" x14ac:dyDescent="0.25">
      <c r="A291" s="62"/>
      <c r="B291" s="29"/>
      <c r="C291" s="63"/>
      <c r="D291" s="64"/>
      <c r="E291" s="65"/>
      <c r="F291" s="25">
        <v>15</v>
      </c>
      <c r="G291" s="160"/>
      <c r="H291" s="24"/>
      <c r="I291" s="41"/>
      <c r="J291" s="41"/>
      <c r="K291" s="34">
        <f>Обшая56[[#This Row],[Итого реализация]]-Обшая56[[#This Row],[Стоимость доставки]]</f>
        <v>0</v>
      </c>
      <c r="L291" s="66"/>
      <c r="M291" s="141"/>
      <c r="N291" s="26"/>
      <c r="O291" s="150"/>
      <c r="P291" s="66"/>
      <c r="Q291" s="66"/>
      <c r="R291" s="26">
        <f>Обшая56[Итого реализация]-Обшая56[Наличные]-Обшая56[Терминал]-Обшая56[Безнал]</f>
        <v>0</v>
      </c>
      <c r="S291" s="67"/>
      <c r="T291" s="68"/>
      <c r="U291" s="68"/>
      <c r="V291" s="68"/>
      <c r="W291" s="27"/>
      <c r="X291" s="27"/>
      <c r="Y291" s="30"/>
      <c r="Z291" s="23">
        <f>Обшая56[Стоимость доставки]</f>
        <v>0</v>
      </c>
      <c r="AA291" s="23"/>
      <c r="AB291" s="21">
        <f>Обшая56[Итого реализация]</f>
        <v>0</v>
      </c>
      <c r="AC291" s="21">
        <f t="shared" si="8"/>
        <v>0</v>
      </c>
      <c r="AD29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1" s="21" t="e">
        <f>Обшая56[[#This Row],[Итого маржа]]/(Обшая56[[#This Row],[Сумма реал-и ТМЗ ( за вычетом доставки )]]/100)</f>
        <v>#DIV/0!</v>
      </c>
      <c r="AF291" s="36">
        <f t="shared" si="9"/>
        <v>0</v>
      </c>
      <c r="AG291" s="22">
        <v>281</v>
      </c>
      <c r="AH291" s="28">
        <f>Обшая56[[#This Row],[З/п (%)]]+Обшая56[[#This Row],[Бонус]]</f>
        <v>281</v>
      </c>
      <c r="AI291" s="35">
        <f>Обшая56[[#This Row],[Итого маржа]]-Обшая56[[#This Row],[З/п (%)]]</f>
        <v>0</v>
      </c>
      <c r="AJ291" s="38"/>
    </row>
    <row r="292" spans="1:36" x14ac:dyDescent="0.25">
      <c r="A292" s="62"/>
      <c r="B292" s="29"/>
      <c r="C292" s="63"/>
      <c r="D292" s="64"/>
      <c r="E292" s="65"/>
      <c r="F292" s="25">
        <v>15</v>
      </c>
      <c r="G292" s="160"/>
      <c r="H292" s="24"/>
      <c r="I292" s="41"/>
      <c r="J292" s="41"/>
      <c r="K292" s="34">
        <f>Обшая56[[#This Row],[Итого реализация]]-Обшая56[[#This Row],[Стоимость доставки]]</f>
        <v>0</v>
      </c>
      <c r="L292" s="66"/>
      <c r="M292" s="141"/>
      <c r="N292" s="26"/>
      <c r="O292" s="150"/>
      <c r="P292" s="66"/>
      <c r="Q292" s="66"/>
      <c r="R292" s="26">
        <f>Обшая56[Итого реализация]-Обшая56[Наличные]-Обшая56[Терминал]-Обшая56[Безнал]</f>
        <v>0</v>
      </c>
      <c r="S292" s="67"/>
      <c r="T292" s="68"/>
      <c r="U292" s="68"/>
      <c r="V292" s="68"/>
      <c r="W292" s="27"/>
      <c r="X292" s="27"/>
      <c r="Y292" s="30"/>
      <c r="Z292" s="23">
        <f>Обшая56[Стоимость доставки]</f>
        <v>0</v>
      </c>
      <c r="AA292" s="23"/>
      <c r="AB292" s="21">
        <f>Обшая56[Итого реализация]</f>
        <v>0</v>
      </c>
      <c r="AC292" s="21">
        <f t="shared" si="8"/>
        <v>0</v>
      </c>
      <c r="AD29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2" s="21" t="e">
        <f>Обшая56[[#This Row],[Итого маржа]]/(Обшая56[[#This Row],[Сумма реал-и ТМЗ ( за вычетом доставки )]]/100)</f>
        <v>#DIV/0!</v>
      </c>
      <c r="AF292" s="36">
        <f t="shared" si="9"/>
        <v>0</v>
      </c>
      <c r="AG292" s="22">
        <v>282</v>
      </c>
      <c r="AH292" s="28">
        <f>Обшая56[[#This Row],[З/п (%)]]+Обшая56[[#This Row],[Бонус]]</f>
        <v>282</v>
      </c>
      <c r="AI292" s="35">
        <f>Обшая56[[#This Row],[Итого маржа]]-Обшая56[[#This Row],[З/п (%)]]</f>
        <v>0</v>
      </c>
      <c r="AJ292" s="38"/>
    </row>
    <row r="293" spans="1:36" x14ac:dyDescent="0.25">
      <c r="A293" s="62"/>
      <c r="B293" s="29"/>
      <c r="C293" s="63"/>
      <c r="D293" s="64"/>
      <c r="E293" s="65"/>
      <c r="F293" s="25">
        <v>15</v>
      </c>
      <c r="G293" s="160"/>
      <c r="H293" s="24"/>
      <c r="I293" s="41"/>
      <c r="J293" s="41"/>
      <c r="K293" s="34">
        <f>Обшая56[[#This Row],[Итого реализация]]-Обшая56[[#This Row],[Стоимость доставки]]</f>
        <v>0</v>
      </c>
      <c r="L293" s="66"/>
      <c r="M293" s="141"/>
      <c r="N293" s="26"/>
      <c r="O293" s="150"/>
      <c r="P293" s="66"/>
      <c r="Q293" s="66"/>
      <c r="R293" s="26">
        <f>Обшая56[Итого реализация]-Обшая56[Наличные]-Обшая56[Терминал]-Обшая56[Безнал]</f>
        <v>0</v>
      </c>
      <c r="S293" s="67"/>
      <c r="T293" s="68"/>
      <c r="U293" s="68"/>
      <c r="V293" s="68"/>
      <c r="W293" s="27"/>
      <c r="X293" s="27"/>
      <c r="Y293" s="30"/>
      <c r="Z293" s="23">
        <f>Обшая56[Стоимость доставки]</f>
        <v>0</v>
      </c>
      <c r="AA293" s="23"/>
      <c r="AB293" s="21">
        <f>Обшая56[Итого реализация]</f>
        <v>0</v>
      </c>
      <c r="AC293" s="21">
        <f t="shared" si="8"/>
        <v>0</v>
      </c>
      <c r="AD29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3" s="21" t="e">
        <f>Обшая56[[#This Row],[Итого маржа]]/(Обшая56[[#This Row],[Сумма реал-и ТМЗ ( за вычетом доставки )]]/100)</f>
        <v>#DIV/0!</v>
      </c>
      <c r="AF293" s="36">
        <f t="shared" si="9"/>
        <v>0</v>
      </c>
      <c r="AG293" s="22">
        <v>283</v>
      </c>
      <c r="AH293" s="28">
        <f>Обшая56[[#This Row],[З/п (%)]]+Обшая56[[#This Row],[Бонус]]</f>
        <v>283</v>
      </c>
      <c r="AI293" s="35">
        <f>Обшая56[[#This Row],[Итого маржа]]-Обшая56[[#This Row],[З/п (%)]]</f>
        <v>0</v>
      </c>
      <c r="AJ293" s="38"/>
    </row>
    <row r="294" spans="1:36" x14ac:dyDescent="0.25">
      <c r="A294" s="62"/>
      <c r="B294" s="29"/>
      <c r="C294" s="63"/>
      <c r="D294" s="64"/>
      <c r="E294" s="65"/>
      <c r="F294" s="25">
        <v>15</v>
      </c>
      <c r="G294" s="160"/>
      <c r="H294" s="24"/>
      <c r="I294" s="41"/>
      <c r="J294" s="41"/>
      <c r="K294" s="34">
        <f>Обшая56[[#This Row],[Итого реализация]]-Обшая56[[#This Row],[Стоимость доставки]]</f>
        <v>0</v>
      </c>
      <c r="L294" s="66"/>
      <c r="M294" s="141"/>
      <c r="N294" s="26"/>
      <c r="O294" s="150"/>
      <c r="P294" s="66"/>
      <c r="Q294" s="66"/>
      <c r="R294" s="26">
        <f>Обшая56[Итого реализация]-Обшая56[Наличные]-Обшая56[Терминал]-Обшая56[Безнал]</f>
        <v>0</v>
      </c>
      <c r="S294" s="67"/>
      <c r="T294" s="68"/>
      <c r="U294" s="68"/>
      <c r="V294" s="68"/>
      <c r="W294" s="27"/>
      <c r="X294" s="27"/>
      <c r="Y294" s="30"/>
      <c r="Z294" s="23">
        <f>Обшая56[Стоимость доставки]</f>
        <v>0</v>
      </c>
      <c r="AA294" s="23"/>
      <c r="AB294" s="21">
        <f>Обшая56[Итого реализация]</f>
        <v>0</v>
      </c>
      <c r="AC294" s="21">
        <f t="shared" si="8"/>
        <v>0</v>
      </c>
      <c r="AD29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4" s="21" t="e">
        <f>Обшая56[[#This Row],[Итого маржа]]/(Обшая56[[#This Row],[Сумма реал-и ТМЗ ( за вычетом доставки )]]/100)</f>
        <v>#DIV/0!</v>
      </c>
      <c r="AF294" s="36">
        <f t="shared" si="9"/>
        <v>0</v>
      </c>
      <c r="AG294" s="22">
        <v>284</v>
      </c>
      <c r="AH294" s="28">
        <f>Обшая56[[#This Row],[З/п (%)]]+Обшая56[[#This Row],[Бонус]]</f>
        <v>284</v>
      </c>
      <c r="AI294" s="35">
        <f>Обшая56[[#This Row],[Итого маржа]]-Обшая56[[#This Row],[З/п (%)]]</f>
        <v>0</v>
      </c>
      <c r="AJ294" s="38"/>
    </row>
    <row r="295" spans="1:36" x14ac:dyDescent="0.25">
      <c r="A295" s="62"/>
      <c r="B295" s="29"/>
      <c r="C295" s="63"/>
      <c r="D295" s="64"/>
      <c r="E295" s="65"/>
      <c r="F295" s="25">
        <v>15</v>
      </c>
      <c r="G295" s="160"/>
      <c r="H295" s="24"/>
      <c r="I295" s="41"/>
      <c r="J295" s="41"/>
      <c r="K295" s="34">
        <f>Обшая56[[#This Row],[Итого реализация]]-Обшая56[[#This Row],[Стоимость доставки]]</f>
        <v>0</v>
      </c>
      <c r="L295" s="66"/>
      <c r="M295" s="141"/>
      <c r="N295" s="26"/>
      <c r="O295" s="150"/>
      <c r="P295" s="66"/>
      <c r="Q295" s="66"/>
      <c r="R295" s="26">
        <f>Обшая56[Итого реализация]-Обшая56[Наличные]-Обшая56[Терминал]-Обшая56[Безнал]</f>
        <v>0</v>
      </c>
      <c r="S295" s="67"/>
      <c r="T295" s="68"/>
      <c r="U295" s="68"/>
      <c r="V295" s="68"/>
      <c r="W295" s="27"/>
      <c r="X295" s="27"/>
      <c r="Y295" s="30"/>
      <c r="Z295" s="23">
        <f>Обшая56[Стоимость доставки]</f>
        <v>0</v>
      </c>
      <c r="AA295" s="23"/>
      <c r="AB295" s="21">
        <f>Обшая56[Итого реализация]</f>
        <v>0</v>
      </c>
      <c r="AC295" s="21">
        <f t="shared" si="8"/>
        <v>0</v>
      </c>
      <c r="AD29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5" s="21" t="e">
        <f>Обшая56[[#This Row],[Итого маржа]]/(Обшая56[[#This Row],[Сумма реал-и ТМЗ ( за вычетом доставки )]]/100)</f>
        <v>#DIV/0!</v>
      </c>
      <c r="AF295" s="36">
        <f t="shared" si="9"/>
        <v>0</v>
      </c>
      <c r="AG295" s="22">
        <v>285</v>
      </c>
      <c r="AH295" s="28">
        <f>Обшая56[[#This Row],[З/п (%)]]+Обшая56[[#This Row],[Бонус]]</f>
        <v>285</v>
      </c>
      <c r="AI295" s="35">
        <f>Обшая56[[#This Row],[Итого маржа]]-Обшая56[[#This Row],[З/п (%)]]</f>
        <v>0</v>
      </c>
      <c r="AJ295" s="38"/>
    </row>
    <row r="296" spans="1:36" x14ac:dyDescent="0.25">
      <c r="A296" s="62"/>
      <c r="B296" s="29"/>
      <c r="C296" s="63"/>
      <c r="D296" s="64"/>
      <c r="E296" s="65"/>
      <c r="F296" s="25">
        <v>15</v>
      </c>
      <c r="G296" s="160"/>
      <c r="H296" s="24"/>
      <c r="I296" s="41"/>
      <c r="J296" s="41"/>
      <c r="K296" s="34">
        <f>Обшая56[[#This Row],[Итого реализация]]-Обшая56[[#This Row],[Стоимость доставки]]</f>
        <v>0</v>
      </c>
      <c r="L296" s="66"/>
      <c r="M296" s="141"/>
      <c r="N296" s="26"/>
      <c r="O296" s="150"/>
      <c r="P296" s="66"/>
      <c r="Q296" s="66"/>
      <c r="R296" s="26">
        <f>Обшая56[Итого реализация]-Обшая56[Наличные]-Обшая56[Терминал]-Обшая56[Безнал]</f>
        <v>0</v>
      </c>
      <c r="S296" s="67"/>
      <c r="T296" s="68"/>
      <c r="U296" s="68"/>
      <c r="V296" s="68"/>
      <c r="W296" s="27"/>
      <c r="X296" s="27"/>
      <c r="Y296" s="30"/>
      <c r="Z296" s="23">
        <f>Обшая56[Стоимость доставки]</f>
        <v>0</v>
      </c>
      <c r="AA296" s="23"/>
      <c r="AB296" s="21">
        <f>Обшая56[Итого реализация]</f>
        <v>0</v>
      </c>
      <c r="AC296" s="21">
        <f t="shared" si="8"/>
        <v>0</v>
      </c>
      <c r="AD29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6" s="21" t="e">
        <f>Обшая56[[#This Row],[Итого маржа]]/(Обшая56[[#This Row],[Сумма реал-и ТМЗ ( за вычетом доставки )]]/100)</f>
        <v>#DIV/0!</v>
      </c>
      <c r="AF296" s="36">
        <f t="shared" si="9"/>
        <v>0</v>
      </c>
      <c r="AG296" s="22">
        <v>286</v>
      </c>
      <c r="AH296" s="28">
        <f>Обшая56[[#This Row],[З/п (%)]]+Обшая56[[#This Row],[Бонус]]</f>
        <v>286</v>
      </c>
      <c r="AI296" s="35">
        <f>Обшая56[[#This Row],[Итого маржа]]-Обшая56[[#This Row],[З/п (%)]]</f>
        <v>0</v>
      </c>
      <c r="AJ296" s="38"/>
    </row>
    <row r="297" spans="1:36" x14ac:dyDescent="0.25">
      <c r="A297" s="62"/>
      <c r="B297" s="29"/>
      <c r="C297" s="63"/>
      <c r="D297" s="64"/>
      <c r="E297" s="65"/>
      <c r="F297" s="25">
        <v>15</v>
      </c>
      <c r="G297" s="160"/>
      <c r="H297" s="24"/>
      <c r="I297" s="41"/>
      <c r="J297" s="41"/>
      <c r="K297" s="34">
        <f>Обшая56[[#This Row],[Итого реализация]]-Обшая56[[#This Row],[Стоимость доставки]]</f>
        <v>0</v>
      </c>
      <c r="L297" s="66"/>
      <c r="M297" s="141"/>
      <c r="N297" s="26"/>
      <c r="O297" s="150"/>
      <c r="P297" s="66"/>
      <c r="Q297" s="66"/>
      <c r="R297" s="26">
        <f>Обшая56[Итого реализация]-Обшая56[Наличные]-Обшая56[Терминал]-Обшая56[Безнал]</f>
        <v>0</v>
      </c>
      <c r="S297" s="67"/>
      <c r="T297" s="68"/>
      <c r="U297" s="68"/>
      <c r="V297" s="68"/>
      <c r="W297" s="27"/>
      <c r="X297" s="27"/>
      <c r="Y297" s="30"/>
      <c r="Z297" s="23">
        <f>Обшая56[Стоимость доставки]</f>
        <v>0</v>
      </c>
      <c r="AA297" s="23"/>
      <c r="AB297" s="21">
        <f>Обшая56[Итого реализация]</f>
        <v>0</v>
      </c>
      <c r="AC297" s="21">
        <f t="shared" si="8"/>
        <v>0</v>
      </c>
      <c r="AD29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7" s="21" t="e">
        <f>Обшая56[[#This Row],[Итого маржа]]/(Обшая56[[#This Row],[Сумма реал-и ТМЗ ( за вычетом доставки )]]/100)</f>
        <v>#DIV/0!</v>
      </c>
      <c r="AF297" s="36">
        <f t="shared" si="9"/>
        <v>0</v>
      </c>
      <c r="AG297" s="22">
        <v>287</v>
      </c>
      <c r="AH297" s="28">
        <f>Обшая56[[#This Row],[З/п (%)]]+Обшая56[[#This Row],[Бонус]]</f>
        <v>287</v>
      </c>
      <c r="AI297" s="35">
        <f>Обшая56[[#This Row],[Итого маржа]]-Обшая56[[#This Row],[З/п (%)]]</f>
        <v>0</v>
      </c>
      <c r="AJ297" s="38"/>
    </row>
    <row r="298" spans="1:36" x14ac:dyDescent="0.25">
      <c r="A298" s="62"/>
      <c r="B298" s="29"/>
      <c r="C298" s="63"/>
      <c r="D298" s="64"/>
      <c r="E298" s="65"/>
      <c r="F298" s="25">
        <v>15</v>
      </c>
      <c r="G298" s="160"/>
      <c r="H298" s="24"/>
      <c r="I298" s="41"/>
      <c r="J298" s="41"/>
      <c r="K298" s="34">
        <f>Обшая56[[#This Row],[Итого реализация]]-Обшая56[[#This Row],[Стоимость доставки]]</f>
        <v>0</v>
      </c>
      <c r="L298" s="66"/>
      <c r="M298" s="141"/>
      <c r="N298" s="26"/>
      <c r="O298" s="150"/>
      <c r="P298" s="66"/>
      <c r="Q298" s="66"/>
      <c r="R298" s="26">
        <f>Обшая56[Итого реализация]-Обшая56[Наличные]-Обшая56[Терминал]-Обшая56[Безнал]</f>
        <v>0</v>
      </c>
      <c r="S298" s="67"/>
      <c r="T298" s="68"/>
      <c r="U298" s="68"/>
      <c r="V298" s="68"/>
      <c r="W298" s="27"/>
      <c r="X298" s="27"/>
      <c r="Y298" s="30"/>
      <c r="Z298" s="23">
        <f>Обшая56[Стоимость доставки]</f>
        <v>0</v>
      </c>
      <c r="AA298" s="23"/>
      <c r="AB298" s="21">
        <f>Обшая56[Итого реализация]</f>
        <v>0</v>
      </c>
      <c r="AC298" s="21">
        <f t="shared" si="8"/>
        <v>0</v>
      </c>
      <c r="AD29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8" s="21" t="e">
        <f>Обшая56[[#This Row],[Итого маржа]]/(Обшая56[[#This Row],[Сумма реал-и ТМЗ ( за вычетом доставки )]]/100)</f>
        <v>#DIV/0!</v>
      </c>
      <c r="AF298" s="36">
        <f t="shared" si="9"/>
        <v>0</v>
      </c>
      <c r="AG298" s="22">
        <v>288</v>
      </c>
      <c r="AH298" s="28">
        <f>Обшая56[[#This Row],[З/п (%)]]+Обшая56[[#This Row],[Бонус]]</f>
        <v>288</v>
      </c>
      <c r="AI298" s="35">
        <f>Обшая56[[#This Row],[Итого маржа]]-Обшая56[[#This Row],[З/п (%)]]</f>
        <v>0</v>
      </c>
      <c r="AJ298" s="38"/>
    </row>
    <row r="299" spans="1:36" x14ac:dyDescent="0.25">
      <c r="A299" s="62"/>
      <c r="B299" s="29"/>
      <c r="C299" s="63"/>
      <c r="D299" s="64"/>
      <c r="E299" s="65"/>
      <c r="F299" s="25">
        <v>15</v>
      </c>
      <c r="G299" s="160"/>
      <c r="H299" s="24"/>
      <c r="I299" s="41"/>
      <c r="J299" s="41"/>
      <c r="K299" s="34">
        <f>Обшая56[[#This Row],[Итого реализация]]-Обшая56[[#This Row],[Стоимость доставки]]</f>
        <v>0</v>
      </c>
      <c r="L299" s="66"/>
      <c r="M299" s="141"/>
      <c r="N299" s="26"/>
      <c r="O299" s="150"/>
      <c r="P299" s="66"/>
      <c r="Q299" s="66"/>
      <c r="R299" s="26">
        <f>Обшая56[Итого реализация]-Обшая56[Наличные]-Обшая56[Терминал]-Обшая56[Безнал]</f>
        <v>0</v>
      </c>
      <c r="S299" s="67"/>
      <c r="T299" s="68"/>
      <c r="U299" s="68"/>
      <c r="V299" s="68"/>
      <c r="W299" s="27"/>
      <c r="X299" s="27"/>
      <c r="Y299" s="30"/>
      <c r="Z299" s="23">
        <f>Обшая56[Стоимость доставки]</f>
        <v>0</v>
      </c>
      <c r="AA299" s="23"/>
      <c r="AB299" s="21">
        <f>Обшая56[Итого реализация]</f>
        <v>0</v>
      </c>
      <c r="AC299" s="21">
        <f t="shared" si="8"/>
        <v>0</v>
      </c>
      <c r="AD29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299" s="21" t="e">
        <f>Обшая56[[#This Row],[Итого маржа]]/(Обшая56[[#This Row],[Сумма реал-и ТМЗ ( за вычетом доставки )]]/100)</f>
        <v>#DIV/0!</v>
      </c>
      <c r="AF299" s="36">
        <f t="shared" si="9"/>
        <v>0</v>
      </c>
      <c r="AG299" s="22">
        <v>289</v>
      </c>
      <c r="AH299" s="28">
        <f>Обшая56[[#This Row],[З/п (%)]]+Обшая56[[#This Row],[Бонус]]</f>
        <v>289</v>
      </c>
      <c r="AI299" s="35">
        <f>Обшая56[[#This Row],[Итого маржа]]-Обшая56[[#This Row],[З/п (%)]]</f>
        <v>0</v>
      </c>
      <c r="AJ299" s="38"/>
    </row>
    <row r="300" spans="1:36" x14ac:dyDescent="0.25">
      <c r="A300" s="62"/>
      <c r="B300" s="29"/>
      <c r="C300" s="63"/>
      <c r="D300" s="64"/>
      <c r="E300" s="65"/>
      <c r="F300" s="25">
        <v>15</v>
      </c>
      <c r="G300" s="160"/>
      <c r="H300" s="24"/>
      <c r="I300" s="41"/>
      <c r="J300" s="41"/>
      <c r="K300" s="34">
        <f>Обшая56[[#This Row],[Итого реализация]]-Обшая56[[#This Row],[Стоимость доставки]]</f>
        <v>0</v>
      </c>
      <c r="L300" s="66"/>
      <c r="M300" s="141"/>
      <c r="N300" s="26"/>
      <c r="O300" s="150"/>
      <c r="P300" s="66"/>
      <c r="Q300" s="66"/>
      <c r="R300" s="26">
        <f>Обшая56[Итого реализация]-Обшая56[Наличные]-Обшая56[Терминал]-Обшая56[Безнал]</f>
        <v>0</v>
      </c>
      <c r="S300" s="67"/>
      <c r="T300" s="68"/>
      <c r="U300" s="68"/>
      <c r="V300" s="68"/>
      <c r="W300" s="27"/>
      <c r="X300" s="27"/>
      <c r="Y300" s="30"/>
      <c r="Z300" s="23">
        <f>Обшая56[Стоимость доставки]</f>
        <v>0</v>
      </c>
      <c r="AA300" s="23"/>
      <c r="AB300" s="21">
        <f>Обшая56[Итого реализация]</f>
        <v>0</v>
      </c>
      <c r="AC300" s="21">
        <f t="shared" si="8"/>
        <v>0</v>
      </c>
      <c r="AD30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0" s="21" t="e">
        <f>Обшая56[[#This Row],[Итого маржа]]/(Обшая56[[#This Row],[Сумма реал-и ТМЗ ( за вычетом доставки )]]/100)</f>
        <v>#DIV/0!</v>
      </c>
      <c r="AF300" s="36">
        <f t="shared" si="9"/>
        <v>0</v>
      </c>
      <c r="AG300" s="22">
        <v>290</v>
      </c>
      <c r="AH300" s="28">
        <f>Обшая56[[#This Row],[З/п (%)]]+Обшая56[[#This Row],[Бонус]]</f>
        <v>290</v>
      </c>
      <c r="AI300" s="35">
        <f>Обшая56[[#This Row],[Итого маржа]]-Обшая56[[#This Row],[З/п (%)]]</f>
        <v>0</v>
      </c>
      <c r="AJ300" s="38"/>
    </row>
    <row r="301" spans="1:36" x14ac:dyDescent="0.25">
      <c r="A301" s="62"/>
      <c r="B301" s="29"/>
      <c r="C301" s="63"/>
      <c r="D301" s="64"/>
      <c r="E301" s="65"/>
      <c r="F301" s="25">
        <v>15</v>
      </c>
      <c r="G301" s="160"/>
      <c r="H301" s="24"/>
      <c r="I301" s="41"/>
      <c r="J301" s="41"/>
      <c r="K301" s="34">
        <f>Обшая56[[#This Row],[Итого реализация]]-Обшая56[[#This Row],[Стоимость доставки]]</f>
        <v>0</v>
      </c>
      <c r="L301" s="66"/>
      <c r="M301" s="141"/>
      <c r="N301" s="26"/>
      <c r="O301" s="150"/>
      <c r="P301" s="66"/>
      <c r="Q301" s="66"/>
      <c r="R301" s="26">
        <f>Обшая56[Итого реализация]-Обшая56[Наличные]-Обшая56[Терминал]-Обшая56[Безнал]</f>
        <v>0</v>
      </c>
      <c r="S301" s="67"/>
      <c r="T301" s="68"/>
      <c r="U301" s="68"/>
      <c r="V301" s="68"/>
      <c r="W301" s="27"/>
      <c r="X301" s="27"/>
      <c r="Y301" s="30"/>
      <c r="Z301" s="23">
        <f>Обшая56[Стоимость доставки]</f>
        <v>0</v>
      </c>
      <c r="AA301" s="23"/>
      <c r="AB301" s="21">
        <f>Обшая56[Итого реализация]</f>
        <v>0</v>
      </c>
      <c r="AC301" s="21">
        <f t="shared" si="8"/>
        <v>0</v>
      </c>
      <c r="AD30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1" s="21" t="e">
        <f>Обшая56[[#This Row],[Итого маржа]]/(Обшая56[[#This Row],[Сумма реал-и ТМЗ ( за вычетом доставки )]]/100)</f>
        <v>#DIV/0!</v>
      </c>
      <c r="AF301" s="36">
        <f t="shared" si="9"/>
        <v>0</v>
      </c>
      <c r="AG301" s="22">
        <v>291</v>
      </c>
      <c r="AH301" s="28">
        <f>Обшая56[[#This Row],[З/п (%)]]+Обшая56[[#This Row],[Бонус]]</f>
        <v>291</v>
      </c>
      <c r="AI301" s="35">
        <f>Обшая56[[#This Row],[Итого маржа]]-Обшая56[[#This Row],[З/п (%)]]</f>
        <v>0</v>
      </c>
      <c r="AJ301" s="38"/>
    </row>
    <row r="302" spans="1:36" x14ac:dyDescent="0.25">
      <c r="A302" s="62"/>
      <c r="B302" s="29"/>
      <c r="C302" s="63"/>
      <c r="D302" s="64"/>
      <c r="E302" s="65"/>
      <c r="F302" s="25">
        <v>15</v>
      </c>
      <c r="G302" s="160"/>
      <c r="H302" s="24"/>
      <c r="I302" s="41"/>
      <c r="J302" s="41"/>
      <c r="K302" s="34">
        <f>Обшая56[[#This Row],[Итого реализация]]-Обшая56[[#This Row],[Стоимость доставки]]</f>
        <v>0</v>
      </c>
      <c r="L302" s="66"/>
      <c r="M302" s="141"/>
      <c r="N302" s="26"/>
      <c r="O302" s="150"/>
      <c r="P302" s="66"/>
      <c r="Q302" s="66"/>
      <c r="R302" s="26">
        <f>Обшая56[Итого реализация]-Обшая56[Наличные]-Обшая56[Терминал]-Обшая56[Безнал]</f>
        <v>0</v>
      </c>
      <c r="S302" s="67"/>
      <c r="T302" s="68"/>
      <c r="U302" s="68"/>
      <c r="V302" s="68"/>
      <c r="W302" s="27"/>
      <c r="X302" s="27"/>
      <c r="Y302" s="30"/>
      <c r="Z302" s="23">
        <f>Обшая56[Стоимость доставки]</f>
        <v>0</v>
      </c>
      <c r="AA302" s="23"/>
      <c r="AB302" s="21">
        <f>Обшая56[Итого реализация]</f>
        <v>0</v>
      </c>
      <c r="AC302" s="21">
        <f t="shared" si="8"/>
        <v>0</v>
      </c>
      <c r="AD30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2" s="21" t="e">
        <f>Обшая56[[#This Row],[Итого маржа]]/(Обшая56[[#This Row],[Сумма реал-и ТМЗ ( за вычетом доставки )]]/100)</f>
        <v>#DIV/0!</v>
      </c>
      <c r="AF302" s="36">
        <f t="shared" si="9"/>
        <v>0</v>
      </c>
      <c r="AG302" s="22">
        <v>292</v>
      </c>
      <c r="AH302" s="28">
        <f>Обшая56[[#This Row],[З/п (%)]]+Обшая56[[#This Row],[Бонус]]</f>
        <v>292</v>
      </c>
      <c r="AI302" s="35">
        <f>Обшая56[[#This Row],[Итого маржа]]-Обшая56[[#This Row],[З/п (%)]]</f>
        <v>0</v>
      </c>
      <c r="AJ302" s="38"/>
    </row>
    <row r="303" spans="1:36" x14ac:dyDescent="0.25">
      <c r="A303" s="62"/>
      <c r="B303" s="29"/>
      <c r="C303" s="63"/>
      <c r="D303" s="64"/>
      <c r="E303" s="65"/>
      <c r="F303" s="25">
        <v>15</v>
      </c>
      <c r="G303" s="160"/>
      <c r="H303" s="24"/>
      <c r="I303" s="41"/>
      <c r="J303" s="41"/>
      <c r="K303" s="34">
        <f>Обшая56[[#This Row],[Итого реализация]]-Обшая56[[#This Row],[Стоимость доставки]]</f>
        <v>0</v>
      </c>
      <c r="L303" s="66"/>
      <c r="M303" s="141"/>
      <c r="N303" s="26"/>
      <c r="O303" s="150"/>
      <c r="P303" s="66"/>
      <c r="Q303" s="66"/>
      <c r="R303" s="26">
        <f>Обшая56[Итого реализация]-Обшая56[Наличные]-Обшая56[Терминал]-Обшая56[Безнал]</f>
        <v>0</v>
      </c>
      <c r="S303" s="67"/>
      <c r="T303" s="68"/>
      <c r="U303" s="68"/>
      <c r="V303" s="68"/>
      <c r="W303" s="27"/>
      <c r="X303" s="27"/>
      <c r="Y303" s="30"/>
      <c r="Z303" s="23">
        <f>Обшая56[Стоимость доставки]</f>
        <v>0</v>
      </c>
      <c r="AA303" s="23"/>
      <c r="AB303" s="21">
        <f>Обшая56[Итого реализация]</f>
        <v>0</v>
      </c>
      <c r="AC303" s="21">
        <f t="shared" si="8"/>
        <v>0</v>
      </c>
      <c r="AD30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3" s="21" t="e">
        <f>Обшая56[[#This Row],[Итого маржа]]/(Обшая56[[#This Row],[Сумма реал-и ТМЗ ( за вычетом доставки )]]/100)</f>
        <v>#DIV/0!</v>
      </c>
      <c r="AF303" s="36">
        <f t="shared" si="9"/>
        <v>0</v>
      </c>
      <c r="AG303" s="22">
        <v>293</v>
      </c>
      <c r="AH303" s="28">
        <f>Обшая56[[#This Row],[З/п (%)]]+Обшая56[[#This Row],[Бонус]]</f>
        <v>293</v>
      </c>
      <c r="AI303" s="35">
        <f>Обшая56[[#This Row],[Итого маржа]]-Обшая56[[#This Row],[З/п (%)]]</f>
        <v>0</v>
      </c>
      <c r="AJ303" s="38"/>
    </row>
    <row r="304" spans="1:36" x14ac:dyDescent="0.25">
      <c r="A304" s="62"/>
      <c r="B304" s="29"/>
      <c r="C304" s="63"/>
      <c r="D304" s="64"/>
      <c r="E304" s="65"/>
      <c r="F304" s="25">
        <v>15</v>
      </c>
      <c r="G304" s="160"/>
      <c r="H304" s="24"/>
      <c r="I304" s="41"/>
      <c r="J304" s="41"/>
      <c r="K304" s="34">
        <f>Обшая56[[#This Row],[Итого реализация]]-Обшая56[[#This Row],[Стоимость доставки]]</f>
        <v>0</v>
      </c>
      <c r="L304" s="66"/>
      <c r="M304" s="141"/>
      <c r="N304" s="26"/>
      <c r="O304" s="150"/>
      <c r="P304" s="66"/>
      <c r="Q304" s="66"/>
      <c r="R304" s="26">
        <f>Обшая56[Итого реализация]-Обшая56[Наличные]-Обшая56[Терминал]-Обшая56[Безнал]</f>
        <v>0</v>
      </c>
      <c r="S304" s="67"/>
      <c r="T304" s="68"/>
      <c r="U304" s="68"/>
      <c r="V304" s="68"/>
      <c r="W304" s="27"/>
      <c r="X304" s="27"/>
      <c r="Y304" s="30"/>
      <c r="Z304" s="23">
        <f>Обшая56[Стоимость доставки]</f>
        <v>0</v>
      </c>
      <c r="AA304" s="23"/>
      <c r="AB304" s="21">
        <f>Обшая56[Итого реализация]</f>
        <v>0</v>
      </c>
      <c r="AC304" s="21">
        <f t="shared" si="8"/>
        <v>0</v>
      </c>
      <c r="AD30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4" s="21" t="e">
        <f>Обшая56[[#This Row],[Итого маржа]]/(Обшая56[[#This Row],[Сумма реал-и ТМЗ ( за вычетом доставки )]]/100)</f>
        <v>#DIV/0!</v>
      </c>
      <c r="AF304" s="36">
        <f t="shared" si="9"/>
        <v>0</v>
      </c>
      <c r="AG304" s="22">
        <v>294</v>
      </c>
      <c r="AH304" s="28">
        <f>Обшая56[[#This Row],[З/п (%)]]+Обшая56[[#This Row],[Бонус]]</f>
        <v>294</v>
      </c>
      <c r="AI304" s="35">
        <f>Обшая56[[#This Row],[Итого маржа]]-Обшая56[[#This Row],[З/п (%)]]</f>
        <v>0</v>
      </c>
      <c r="AJ304" s="38"/>
    </row>
    <row r="305" spans="1:36" x14ac:dyDescent="0.25">
      <c r="A305" s="62"/>
      <c r="B305" s="29"/>
      <c r="C305" s="63"/>
      <c r="D305" s="64"/>
      <c r="E305" s="65"/>
      <c r="F305" s="25">
        <v>15</v>
      </c>
      <c r="G305" s="160"/>
      <c r="H305" s="24"/>
      <c r="I305" s="41"/>
      <c r="J305" s="41"/>
      <c r="K305" s="34">
        <f>Обшая56[[#This Row],[Итого реализация]]-Обшая56[[#This Row],[Стоимость доставки]]</f>
        <v>0</v>
      </c>
      <c r="L305" s="66"/>
      <c r="M305" s="141"/>
      <c r="N305" s="26"/>
      <c r="O305" s="150"/>
      <c r="P305" s="66"/>
      <c r="Q305" s="66"/>
      <c r="R305" s="26">
        <f>Обшая56[Итого реализация]-Обшая56[Наличные]-Обшая56[Терминал]-Обшая56[Безнал]</f>
        <v>0</v>
      </c>
      <c r="S305" s="67"/>
      <c r="T305" s="68"/>
      <c r="U305" s="68"/>
      <c r="V305" s="68"/>
      <c r="W305" s="27"/>
      <c r="X305" s="27"/>
      <c r="Y305" s="30"/>
      <c r="Z305" s="23">
        <f>Обшая56[Стоимость доставки]</f>
        <v>0</v>
      </c>
      <c r="AA305" s="23"/>
      <c r="AB305" s="21">
        <f>Обшая56[Итого реализация]</f>
        <v>0</v>
      </c>
      <c r="AC305" s="21">
        <f t="shared" si="8"/>
        <v>0</v>
      </c>
      <c r="AD30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5" s="21" t="e">
        <f>Обшая56[[#This Row],[Итого маржа]]/(Обшая56[[#This Row],[Сумма реал-и ТМЗ ( за вычетом доставки )]]/100)</f>
        <v>#DIV/0!</v>
      </c>
      <c r="AF305" s="36">
        <f t="shared" si="9"/>
        <v>0</v>
      </c>
      <c r="AG305" s="22">
        <v>295</v>
      </c>
      <c r="AH305" s="28">
        <f>Обшая56[[#This Row],[З/п (%)]]+Обшая56[[#This Row],[Бонус]]</f>
        <v>295</v>
      </c>
      <c r="AI305" s="35">
        <f>Обшая56[[#This Row],[Итого маржа]]-Обшая56[[#This Row],[З/п (%)]]</f>
        <v>0</v>
      </c>
      <c r="AJ305" s="38"/>
    </row>
    <row r="306" spans="1:36" x14ac:dyDescent="0.25">
      <c r="A306" s="62"/>
      <c r="B306" s="29"/>
      <c r="C306" s="63"/>
      <c r="D306" s="64"/>
      <c r="E306" s="65"/>
      <c r="F306" s="25">
        <v>15</v>
      </c>
      <c r="G306" s="160"/>
      <c r="H306" s="24"/>
      <c r="I306" s="41"/>
      <c r="J306" s="41"/>
      <c r="K306" s="34">
        <f>Обшая56[[#This Row],[Итого реализация]]-Обшая56[[#This Row],[Стоимость доставки]]</f>
        <v>0</v>
      </c>
      <c r="L306" s="66"/>
      <c r="M306" s="141"/>
      <c r="N306" s="26"/>
      <c r="O306" s="150"/>
      <c r="P306" s="66"/>
      <c r="Q306" s="66"/>
      <c r="R306" s="26">
        <f>Обшая56[Итого реализация]-Обшая56[Наличные]-Обшая56[Терминал]-Обшая56[Безнал]</f>
        <v>0</v>
      </c>
      <c r="S306" s="67"/>
      <c r="T306" s="68"/>
      <c r="U306" s="68"/>
      <c r="V306" s="68"/>
      <c r="W306" s="27"/>
      <c r="X306" s="27"/>
      <c r="Y306" s="30"/>
      <c r="Z306" s="23">
        <f>Обшая56[Стоимость доставки]</f>
        <v>0</v>
      </c>
      <c r="AA306" s="23"/>
      <c r="AB306" s="21">
        <f>Обшая56[Итого реализация]</f>
        <v>0</v>
      </c>
      <c r="AC306" s="21">
        <f t="shared" si="8"/>
        <v>0</v>
      </c>
      <c r="AD30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6" s="21" t="e">
        <f>Обшая56[[#This Row],[Итого маржа]]/(Обшая56[[#This Row],[Сумма реал-и ТМЗ ( за вычетом доставки )]]/100)</f>
        <v>#DIV/0!</v>
      </c>
      <c r="AF306" s="36">
        <f t="shared" si="9"/>
        <v>0</v>
      </c>
      <c r="AG306" s="22">
        <v>296</v>
      </c>
      <c r="AH306" s="28">
        <f>Обшая56[[#This Row],[З/п (%)]]+Обшая56[[#This Row],[Бонус]]</f>
        <v>296</v>
      </c>
      <c r="AI306" s="35">
        <f>Обшая56[[#This Row],[Итого маржа]]-Обшая56[[#This Row],[З/п (%)]]</f>
        <v>0</v>
      </c>
      <c r="AJ306" s="38"/>
    </row>
    <row r="307" spans="1:36" x14ac:dyDescent="0.25">
      <c r="A307" s="62"/>
      <c r="B307" s="29"/>
      <c r="C307" s="63"/>
      <c r="D307" s="64"/>
      <c r="E307" s="65"/>
      <c r="F307" s="25">
        <v>15</v>
      </c>
      <c r="G307" s="160"/>
      <c r="H307" s="24"/>
      <c r="I307" s="41"/>
      <c r="J307" s="41"/>
      <c r="K307" s="34">
        <f>Обшая56[[#This Row],[Итого реализация]]-Обшая56[[#This Row],[Стоимость доставки]]</f>
        <v>0</v>
      </c>
      <c r="L307" s="66"/>
      <c r="M307" s="141"/>
      <c r="N307" s="26"/>
      <c r="O307" s="150"/>
      <c r="P307" s="66"/>
      <c r="Q307" s="66"/>
      <c r="R307" s="26">
        <f>Обшая56[Итого реализация]-Обшая56[Наличные]-Обшая56[Терминал]-Обшая56[Безнал]</f>
        <v>0</v>
      </c>
      <c r="S307" s="67"/>
      <c r="T307" s="68"/>
      <c r="U307" s="68"/>
      <c r="V307" s="68"/>
      <c r="W307" s="27"/>
      <c r="X307" s="27"/>
      <c r="Y307" s="30"/>
      <c r="Z307" s="23">
        <f>Обшая56[Стоимость доставки]</f>
        <v>0</v>
      </c>
      <c r="AA307" s="23"/>
      <c r="AB307" s="21">
        <f>Обшая56[Итого реализация]</f>
        <v>0</v>
      </c>
      <c r="AC307" s="21">
        <f t="shared" si="8"/>
        <v>0</v>
      </c>
      <c r="AD30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7" s="21" t="e">
        <f>Обшая56[[#This Row],[Итого маржа]]/(Обшая56[[#This Row],[Сумма реал-и ТМЗ ( за вычетом доставки )]]/100)</f>
        <v>#DIV/0!</v>
      </c>
      <c r="AF307" s="36">
        <f t="shared" si="9"/>
        <v>0</v>
      </c>
      <c r="AG307" s="22">
        <v>297</v>
      </c>
      <c r="AH307" s="28">
        <f>Обшая56[[#This Row],[З/п (%)]]+Обшая56[[#This Row],[Бонус]]</f>
        <v>297</v>
      </c>
      <c r="AI307" s="35">
        <f>Обшая56[[#This Row],[Итого маржа]]-Обшая56[[#This Row],[З/п (%)]]</f>
        <v>0</v>
      </c>
      <c r="AJ307" s="38"/>
    </row>
    <row r="308" spans="1:36" x14ac:dyDescent="0.25">
      <c r="A308" s="62"/>
      <c r="B308" s="29"/>
      <c r="C308" s="63"/>
      <c r="D308" s="64"/>
      <c r="E308" s="65"/>
      <c r="F308" s="25">
        <v>15</v>
      </c>
      <c r="G308" s="160"/>
      <c r="H308" s="24"/>
      <c r="I308" s="41"/>
      <c r="J308" s="41"/>
      <c r="K308" s="34">
        <f>Обшая56[[#This Row],[Итого реализация]]-Обшая56[[#This Row],[Стоимость доставки]]</f>
        <v>0</v>
      </c>
      <c r="L308" s="66"/>
      <c r="M308" s="141"/>
      <c r="N308" s="26"/>
      <c r="O308" s="150"/>
      <c r="P308" s="66"/>
      <c r="Q308" s="66"/>
      <c r="R308" s="26">
        <f>Обшая56[Итого реализация]-Обшая56[Наличные]-Обшая56[Терминал]-Обшая56[Безнал]</f>
        <v>0</v>
      </c>
      <c r="S308" s="67"/>
      <c r="T308" s="68"/>
      <c r="U308" s="68"/>
      <c r="V308" s="68"/>
      <c r="W308" s="27"/>
      <c r="X308" s="27"/>
      <c r="Y308" s="30"/>
      <c r="Z308" s="23">
        <f>Обшая56[Стоимость доставки]</f>
        <v>0</v>
      </c>
      <c r="AA308" s="23"/>
      <c r="AB308" s="21">
        <f>Обшая56[Итого реализация]</f>
        <v>0</v>
      </c>
      <c r="AC308" s="21">
        <f t="shared" si="8"/>
        <v>0</v>
      </c>
      <c r="AD30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8" s="21" t="e">
        <f>Обшая56[[#This Row],[Итого маржа]]/(Обшая56[[#This Row],[Сумма реал-и ТМЗ ( за вычетом доставки )]]/100)</f>
        <v>#DIV/0!</v>
      </c>
      <c r="AF308" s="36">
        <f t="shared" si="9"/>
        <v>0</v>
      </c>
      <c r="AG308" s="22">
        <v>298</v>
      </c>
      <c r="AH308" s="28">
        <f>Обшая56[[#This Row],[З/п (%)]]+Обшая56[[#This Row],[Бонус]]</f>
        <v>298</v>
      </c>
      <c r="AI308" s="35">
        <f>Обшая56[[#This Row],[Итого маржа]]-Обшая56[[#This Row],[З/п (%)]]</f>
        <v>0</v>
      </c>
      <c r="AJ308" s="38"/>
    </row>
    <row r="309" spans="1:36" x14ac:dyDescent="0.25">
      <c r="A309" s="62"/>
      <c r="B309" s="29"/>
      <c r="C309" s="63"/>
      <c r="D309" s="64"/>
      <c r="E309" s="65"/>
      <c r="F309" s="25">
        <v>15</v>
      </c>
      <c r="G309" s="160"/>
      <c r="H309" s="24"/>
      <c r="I309" s="41"/>
      <c r="J309" s="41"/>
      <c r="K309" s="34">
        <f>Обшая56[[#This Row],[Итого реализация]]-Обшая56[[#This Row],[Стоимость доставки]]</f>
        <v>0</v>
      </c>
      <c r="L309" s="66"/>
      <c r="M309" s="141"/>
      <c r="N309" s="26"/>
      <c r="O309" s="150"/>
      <c r="P309" s="66"/>
      <c r="Q309" s="66"/>
      <c r="R309" s="26">
        <f>Обшая56[Итого реализация]-Обшая56[Наличные]-Обшая56[Терминал]-Обшая56[Безнал]</f>
        <v>0</v>
      </c>
      <c r="S309" s="67"/>
      <c r="T309" s="68"/>
      <c r="U309" s="68"/>
      <c r="V309" s="68"/>
      <c r="W309" s="27"/>
      <c r="X309" s="27"/>
      <c r="Y309" s="30"/>
      <c r="Z309" s="23">
        <f>Обшая56[Стоимость доставки]</f>
        <v>0</v>
      </c>
      <c r="AA309" s="23"/>
      <c r="AB309" s="21">
        <f>Обшая56[Итого реализация]</f>
        <v>0</v>
      </c>
      <c r="AC309" s="21">
        <f t="shared" si="8"/>
        <v>0</v>
      </c>
      <c r="AD30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09" s="21" t="e">
        <f>Обшая56[[#This Row],[Итого маржа]]/(Обшая56[[#This Row],[Сумма реал-и ТМЗ ( за вычетом доставки )]]/100)</f>
        <v>#DIV/0!</v>
      </c>
      <c r="AF309" s="36">
        <f t="shared" si="9"/>
        <v>0</v>
      </c>
      <c r="AG309" s="22">
        <v>299</v>
      </c>
      <c r="AH309" s="28">
        <f>Обшая56[[#This Row],[З/п (%)]]+Обшая56[[#This Row],[Бонус]]</f>
        <v>299</v>
      </c>
      <c r="AI309" s="35">
        <f>Обшая56[[#This Row],[Итого маржа]]-Обшая56[[#This Row],[З/п (%)]]</f>
        <v>0</v>
      </c>
      <c r="AJ309" s="38"/>
    </row>
    <row r="310" spans="1:36" x14ac:dyDescent="0.25">
      <c r="A310" s="62"/>
      <c r="B310" s="29"/>
      <c r="C310" s="63"/>
      <c r="D310" s="64"/>
      <c r="E310" s="65"/>
      <c r="F310" s="25">
        <v>15</v>
      </c>
      <c r="G310" s="160"/>
      <c r="H310" s="24"/>
      <c r="I310" s="41"/>
      <c r="J310" s="41"/>
      <c r="K310" s="34">
        <f>Обшая56[[#This Row],[Итого реализация]]-Обшая56[[#This Row],[Стоимость доставки]]</f>
        <v>0</v>
      </c>
      <c r="L310" s="66"/>
      <c r="M310" s="141"/>
      <c r="N310" s="26"/>
      <c r="O310" s="150"/>
      <c r="P310" s="66"/>
      <c r="Q310" s="66"/>
      <c r="R310" s="26">
        <f>Обшая56[Итого реализация]-Обшая56[Наличные]-Обшая56[Терминал]-Обшая56[Безнал]</f>
        <v>0</v>
      </c>
      <c r="S310" s="67"/>
      <c r="T310" s="68"/>
      <c r="U310" s="68"/>
      <c r="V310" s="68"/>
      <c r="W310" s="27"/>
      <c r="X310" s="27"/>
      <c r="Y310" s="30"/>
      <c r="Z310" s="23">
        <f>Обшая56[Стоимость доставки]</f>
        <v>0</v>
      </c>
      <c r="AA310" s="23"/>
      <c r="AB310" s="21">
        <f>Обшая56[Итого реализация]</f>
        <v>0</v>
      </c>
      <c r="AC310" s="21">
        <f t="shared" si="8"/>
        <v>0</v>
      </c>
      <c r="AD31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0" s="21" t="e">
        <f>Обшая56[[#This Row],[Итого маржа]]/(Обшая56[[#This Row],[Сумма реал-и ТМЗ ( за вычетом доставки )]]/100)</f>
        <v>#DIV/0!</v>
      </c>
      <c r="AF310" s="36">
        <f t="shared" si="9"/>
        <v>0</v>
      </c>
      <c r="AG310" s="22">
        <v>300</v>
      </c>
      <c r="AH310" s="28">
        <f>Обшая56[[#This Row],[З/п (%)]]+Обшая56[[#This Row],[Бонус]]</f>
        <v>300</v>
      </c>
      <c r="AI310" s="35">
        <f>Обшая56[[#This Row],[Итого маржа]]-Обшая56[[#This Row],[З/п (%)]]</f>
        <v>0</v>
      </c>
      <c r="AJ310" s="38"/>
    </row>
    <row r="311" spans="1:36" x14ac:dyDescent="0.25">
      <c r="A311" s="62"/>
      <c r="B311" s="29"/>
      <c r="C311" s="63"/>
      <c r="D311" s="64"/>
      <c r="E311" s="65"/>
      <c r="F311" s="25">
        <v>15</v>
      </c>
      <c r="G311" s="160"/>
      <c r="H311" s="24"/>
      <c r="I311" s="41"/>
      <c r="J311" s="41"/>
      <c r="K311" s="34">
        <f>Обшая56[[#This Row],[Итого реализация]]-Обшая56[[#This Row],[Стоимость доставки]]</f>
        <v>0</v>
      </c>
      <c r="L311" s="66"/>
      <c r="M311" s="141"/>
      <c r="N311" s="26"/>
      <c r="O311" s="150"/>
      <c r="P311" s="66"/>
      <c r="Q311" s="66"/>
      <c r="R311" s="26">
        <f>Обшая56[Итого реализация]-Обшая56[Наличные]-Обшая56[Терминал]-Обшая56[Безнал]</f>
        <v>0</v>
      </c>
      <c r="S311" s="67"/>
      <c r="T311" s="68"/>
      <c r="U311" s="68"/>
      <c r="V311" s="68"/>
      <c r="W311" s="27"/>
      <c r="X311" s="27"/>
      <c r="Y311" s="30"/>
      <c r="Z311" s="23">
        <f>Обшая56[Стоимость доставки]</f>
        <v>0</v>
      </c>
      <c r="AA311" s="23"/>
      <c r="AB311" s="21">
        <f>Обшая56[Итого реализация]</f>
        <v>0</v>
      </c>
      <c r="AC311" s="21">
        <f t="shared" si="8"/>
        <v>0</v>
      </c>
      <c r="AD31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1" s="21" t="e">
        <f>Обшая56[[#This Row],[Итого маржа]]/(Обшая56[[#This Row],[Сумма реал-и ТМЗ ( за вычетом доставки )]]/100)</f>
        <v>#DIV/0!</v>
      </c>
      <c r="AF311" s="36">
        <f t="shared" si="9"/>
        <v>0</v>
      </c>
      <c r="AG311" s="22">
        <v>301</v>
      </c>
      <c r="AH311" s="28">
        <f>Обшая56[[#This Row],[З/п (%)]]+Обшая56[[#This Row],[Бонус]]</f>
        <v>301</v>
      </c>
      <c r="AI311" s="35">
        <f>Обшая56[[#This Row],[Итого маржа]]-Обшая56[[#This Row],[З/п (%)]]</f>
        <v>0</v>
      </c>
      <c r="AJ311" s="38"/>
    </row>
    <row r="312" spans="1:36" x14ac:dyDescent="0.25">
      <c r="A312" s="62"/>
      <c r="B312" s="29"/>
      <c r="C312" s="63"/>
      <c r="D312" s="64"/>
      <c r="E312" s="65"/>
      <c r="F312" s="25">
        <v>15</v>
      </c>
      <c r="G312" s="160"/>
      <c r="H312" s="24"/>
      <c r="I312" s="41"/>
      <c r="J312" s="41"/>
      <c r="K312" s="34">
        <f>Обшая56[[#This Row],[Итого реализация]]-Обшая56[[#This Row],[Стоимость доставки]]</f>
        <v>0</v>
      </c>
      <c r="L312" s="66"/>
      <c r="M312" s="141"/>
      <c r="N312" s="26"/>
      <c r="O312" s="150"/>
      <c r="P312" s="66"/>
      <c r="Q312" s="66"/>
      <c r="R312" s="26">
        <f>Обшая56[Итого реализация]-Обшая56[Наличные]-Обшая56[Терминал]-Обшая56[Безнал]</f>
        <v>0</v>
      </c>
      <c r="S312" s="67"/>
      <c r="T312" s="68"/>
      <c r="U312" s="68"/>
      <c r="V312" s="68"/>
      <c r="W312" s="27"/>
      <c r="X312" s="27"/>
      <c r="Y312" s="30"/>
      <c r="Z312" s="23">
        <f>Обшая56[Стоимость доставки]</f>
        <v>0</v>
      </c>
      <c r="AA312" s="23"/>
      <c r="AB312" s="21">
        <f>Обшая56[Итого реализация]</f>
        <v>0</v>
      </c>
      <c r="AC312" s="21">
        <f t="shared" si="8"/>
        <v>0</v>
      </c>
      <c r="AD31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2" s="21" t="e">
        <f>Обшая56[[#This Row],[Итого маржа]]/(Обшая56[[#This Row],[Сумма реал-и ТМЗ ( за вычетом доставки )]]/100)</f>
        <v>#DIV/0!</v>
      </c>
      <c r="AF312" s="36">
        <f t="shared" si="9"/>
        <v>0</v>
      </c>
      <c r="AG312" s="22">
        <v>302</v>
      </c>
      <c r="AH312" s="28">
        <f>Обшая56[[#This Row],[З/п (%)]]+Обшая56[[#This Row],[Бонус]]</f>
        <v>302</v>
      </c>
      <c r="AI312" s="35">
        <f>Обшая56[[#This Row],[Итого маржа]]-Обшая56[[#This Row],[З/п (%)]]</f>
        <v>0</v>
      </c>
      <c r="AJ312" s="38"/>
    </row>
    <row r="313" spans="1:36" x14ac:dyDescent="0.25">
      <c r="A313" s="62"/>
      <c r="B313" s="29"/>
      <c r="C313" s="63"/>
      <c r="D313" s="64"/>
      <c r="E313" s="65"/>
      <c r="F313" s="25">
        <v>15</v>
      </c>
      <c r="G313" s="160"/>
      <c r="H313" s="24"/>
      <c r="I313" s="41"/>
      <c r="J313" s="41"/>
      <c r="K313" s="34">
        <f>Обшая56[[#This Row],[Итого реализация]]-Обшая56[[#This Row],[Стоимость доставки]]</f>
        <v>0</v>
      </c>
      <c r="L313" s="66"/>
      <c r="M313" s="141"/>
      <c r="N313" s="26"/>
      <c r="O313" s="150"/>
      <c r="P313" s="66"/>
      <c r="Q313" s="66"/>
      <c r="R313" s="26">
        <f>Обшая56[Итого реализация]-Обшая56[Наличные]-Обшая56[Терминал]-Обшая56[Безнал]</f>
        <v>0</v>
      </c>
      <c r="S313" s="67"/>
      <c r="T313" s="68"/>
      <c r="U313" s="68"/>
      <c r="V313" s="68"/>
      <c r="W313" s="27"/>
      <c r="X313" s="27"/>
      <c r="Y313" s="30"/>
      <c r="Z313" s="23">
        <f>Обшая56[Стоимость доставки]</f>
        <v>0</v>
      </c>
      <c r="AA313" s="23"/>
      <c r="AB313" s="21">
        <f>Обшая56[Итого реализация]</f>
        <v>0</v>
      </c>
      <c r="AC313" s="21">
        <f t="shared" si="8"/>
        <v>0</v>
      </c>
      <c r="AD31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3" s="21" t="e">
        <f>Обшая56[[#This Row],[Итого маржа]]/(Обшая56[[#This Row],[Сумма реал-и ТМЗ ( за вычетом доставки )]]/100)</f>
        <v>#DIV/0!</v>
      </c>
      <c r="AF313" s="36">
        <f t="shared" si="9"/>
        <v>0</v>
      </c>
      <c r="AG313" s="22">
        <v>303</v>
      </c>
      <c r="AH313" s="28">
        <f>Обшая56[[#This Row],[З/п (%)]]+Обшая56[[#This Row],[Бонус]]</f>
        <v>303</v>
      </c>
      <c r="AI313" s="35">
        <f>Обшая56[[#This Row],[Итого маржа]]-Обшая56[[#This Row],[З/п (%)]]</f>
        <v>0</v>
      </c>
      <c r="AJ313" s="38"/>
    </row>
    <row r="314" spans="1:36" x14ac:dyDescent="0.25">
      <c r="A314" s="62"/>
      <c r="B314" s="29"/>
      <c r="C314" s="63"/>
      <c r="D314" s="64"/>
      <c r="E314" s="65"/>
      <c r="F314" s="25">
        <v>15</v>
      </c>
      <c r="G314" s="160"/>
      <c r="H314" s="24"/>
      <c r="I314" s="41"/>
      <c r="J314" s="41"/>
      <c r="K314" s="34">
        <f>Обшая56[[#This Row],[Итого реализация]]-Обшая56[[#This Row],[Стоимость доставки]]</f>
        <v>0</v>
      </c>
      <c r="L314" s="66"/>
      <c r="M314" s="141"/>
      <c r="N314" s="26"/>
      <c r="O314" s="150"/>
      <c r="P314" s="66"/>
      <c r="Q314" s="66"/>
      <c r="R314" s="26">
        <f>Обшая56[Итого реализация]-Обшая56[Наличные]-Обшая56[Терминал]-Обшая56[Безнал]</f>
        <v>0</v>
      </c>
      <c r="S314" s="67"/>
      <c r="T314" s="68"/>
      <c r="U314" s="68"/>
      <c r="V314" s="68"/>
      <c r="W314" s="27"/>
      <c r="X314" s="27"/>
      <c r="Y314" s="30"/>
      <c r="Z314" s="23">
        <f>Обшая56[Стоимость доставки]</f>
        <v>0</v>
      </c>
      <c r="AA314" s="23"/>
      <c r="AB314" s="21">
        <f>Обшая56[Итого реализация]</f>
        <v>0</v>
      </c>
      <c r="AC314" s="21">
        <f t="shared" si="8"/>
        <v>0</v>
      </c>
      <c r="AD31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4" s="21" t="e">
        <f>Обшая56[[#This Row],[Итого маржа]]/(Обшая56[[#This Row],[Сумма реал-и ТМЗ ( за вычетом доставки )]]/100)</f>
        <v>#DIV/0!</v>
      </c>
      <c r="AF314" s="36">
        <f t="shared" si="9"/>
        <v>0</v>
      </c>
      <c r="AG314" s="22">
        <v>304</v>
      </c>
      <c r="AH314" s="28">
        <f>Обшая56[[#This Row],[З/п (%)]]+Обшая56[[#This Row],[Бонус]]</f>
        <v>304</v>
      </c>
      <c r="AI314" s="35">
        <f>Обшая56[[#This Row],[Итого маржа]]-Обшая56[[#This Row],[З/п (%)]]</f>
        <v>0</v>
      </c>
      <c r="AJ314" s="38"/>
    </row>
    <row r="315" spans="1:36" x14ac:dyDescent="0.25">
      <c r="A315" s="62"/>
      <c r="B315" s="29"/>
      <c r="C315" s="63"/>
      <c r="D315" s="64"/>
      <c r="E315" s="65"/>
      <c r="F315" s="25">
        <v>15</v>
      </c>
      <c r="G315" s="160"/>
      <c r="H315" s="24"/>
      <c r="I315" s="41"/>
      <c r="J315" s="41"/>
      <c r="K315" s="34">
        <f>Обшая56[[#This Row],[Итого реализация]]-Обшая56[[#This Row],[Стоимость доставки]]</f>
        <v>0</v>
      </c>
      <c r="L315" s="66"/>
      <c r="M315" s="141"/>
      <c r="N315" s="26"/>
      <c r="O315" s="150"/>
      <c r="P315" s="66"/>
      <c r="Q315" s="66"/>
      <c r="R315" s="26">
        <f>Обшая56[Итого реализация]-Обшая56[Наличные]-Обшая56[Терминал]-Обшая56[Безнал]</f>
        <v>0</v>
      </c>
      <c r="S315" s="67"/>
      <c r="T315" s="68"/>
      <c r="U315" s="68"/>
      <c r="V315" s="68"/>
      <c r="W315" s="27"/>
      <c r="X315" s="27"/>
      <c r="Y315" s="30"/>
      <c r="Z315" s="23">
        <f>Обшая56[Стоимость доставки]</f>
        <v>0</v>
      </c>
      <c r="AA315" s="23"/>
      <c r="AB315" s="21">
        <f>Обшая56[Итого реализация]</f>
        <v>0</v>
      </c>
      <c r="AC315" s="21">
        <f t="shared" si="8"/>
        <v>0</v>
      </c>
      <c r="AD31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5" s="21" t="e">
        <f>Обшая56[[#This Row],[Итого маржа]]/(Обшая56[[#This Row],[Сумма реал-и ТМЗ ( за вычетом доставки )]]/100)</f>
        <v>#DIV/0!</v>
      </c>
      <c r="AF315" s="36">
        <f t="shared" si="9"/>
        <v>0</v>
      </c>
      <c r="AG315" s="22">
        <v>305</v>
      </c>
      <c r="AH315" s="28">
        <f>Обшая56[[#This Row],[З/п (%)]]+Обшая56[[#This Row],[Бонус]]</f>
        <v>305</v>
      </c>
      <c r="AI315" s="35">
        <f>Обшая56[[#This Row],[Итого маржа]]-Обшая56[[#This Row],[З/п (%)]]</f>
        <v>0</v>
      </c>
      <c r="AJ315" s="38"/>
    </row>
    <row r="316" spans="1:36" x14ac:dyDescent="0.25">
      <c r="A316" s="62"/>
      <c r="B316" s="29"/>
      <c r="C316" s="63"/>
      <c r="D316" s="64"/>
      <c r="E316" s="65"/>
      <c r="F316" s="25">
        <v>15</v>
      </c>
      <c r="G316" s="160"/>
      <c r="H316" s="24"/>
      <c r="I316" s="41"/>
      <c r="J316" s="41"/>
      <c r="K316" s="34">
        <f>Обшая56[[#This Row],[Итого реализация]]-Обшая56[[#This Row],[Стоимость доставки]]</f>
        <v>0</v>
      </c>
      <c r="L316" s="66"/>
      <c r="M316" s="141"/>
      <c r="N316" s="26"/>
      <c r="O316" s="150"/>
      <c r="P316" s="66"/>
      <c r="Q316" s="66"/>
      <c r="R316" s="26">
        <f>Обшая56[Итого реализация]-Обшая56[Наличные]-Обшая56[Терминал]-Обшая56[Безнал]</f>
        <v>0</v>
      </c>
      <c r="S316" s="67"/>
      <c r="T316" s="68"/>
      <c r="U316" s="68"/>
      <c r="V316" s="68"/>
      <c r="W316" s="27"/>
      <c r="X316" s="27"/>
      <c r="Y316" s="30"/>
      <c r="Z316" s="23">
        <f>Обшая56[Стоимость доставки]</f>
        <v>0</v>
      </c>
      <c r="AA316" s="23"/>
      <c r="AB316" s="21">
        <f>Обшая56[Итого реализация]</f>
        <v>0</v>
      </c>
      <c r="AC316" s="21">
        <f t="shared" si="8"/>
        <v>0</v>
      </c>
      <c r="AD31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6" s="21" t="e">
        <f>Обшая56[[#This Row],[Итого маржа]]/(Обшая56[[#This Row],[Сумма реал-и ТМЗ ( за вычетом доставки )]]/100)</f>
        <v>#DIV/0!</v>
      </c>
      <c r="AF316" s="36">
        <f t="shared" si="9"/>
        <v>0</v>
      </c>
      <c r="AG316" s="22">
        <v>306</v>
      </c>
      <c r="AH316" s="28">
        <f>Обшая56[[#This Row],[З/п (%)]]+Обшая56[[#This Row],[Бонус]]</f>
        <v>306</v>
      </c>
      <c r="AI316" s="35">
        <f>Обшая56[[#This Row],[Итого маржа]]-Обшая56[[#This Row],[З/п (%)]]</f>
        <v>0</v>
      </c>
      <c r="AJ316" s="38"/>
    </row>
    <row r="317" spans="1:36" x14ac:dyDescent="0.25">
      <c r="A317" s="62"/>
      <c r="B317" s="29"/>
      <c r="C317" s="63"/>
      <c r="D317" s="64"/>
      <c r="E317" s="65"/>
      <c r="F317" s="25">
        <v>15</v>
      </c>
      <c r="G317" s="160"/>
      <c r="H317" s="24"/>
      <c r="I317" s="41"/>
      <c r="J317" s="41"/>
      <c r="K317" s="34">
        <f>Обшая56[[#This Row],[Итого реализация]]-Обшая56[[#This Row],[Стоимость доставки]]</f>
        <v>0</v>
      </c>
      <c r="L317" s="66"/>
      <c r="M317" s="141"/>
      <c r="N317" s="26"/>
      <c r="O317" s="150"/>
      <c r="P317" s="66"/>
      <c r="Q317" s="66"/>
      <c r="R317" s="26">
        <f>Обшая56[Итого реализация]-Обшая56[Наличные]-Обшая56[Терминал]-Обшая56[Безнал]</f>
        <v>0</v>
      </c>
      <c r="S317" s="67"/>
      <c r="T317" s="68"/>
      <c r="U317" s="68"/>
      <c r="V317" s="68"/>
      <c r="W317" s="27"/>
      <c r="X317" s="27"/>
      <c r="Y317" s="30"/>
      <c r="Z317" s="23">
        <f>Обшая56[Стоимость доставки]</f>
        <v>0</v>
      </c>
      <c r="AA317" s="23"/>
      <c r="AB317" s="21">
        <f>Обшая56[Итого реализация]</f>
        <v>0</v>
      </c>
      <c r="AC317" s="21">
        <f t="shared" si="8"/>
        <v>0</v>
      </c>
      <c r="AD31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7" s="21" t="e">
        <f>Обшая56[[#This Row],[Итого маржа]]/(Обшая56[[#This Row],[Сумма реал-и ТМЗ ( за вычетом доставки )]]/100)</f>
        <v>#DIV/0!</v>
      </c>
      <c r="AF317" s="36">
        <f t="shared" si="9"/>
        <v>0</v>
      </c>
      <c r="AG317" s="22">
        <v>307</v>
      </c>
      <c r="AH317" s="28">
        <f>Обшая56[[#This Row],[З/п (%)]]+Обшая56[[#This Row],[Бонус]]</f>
        <v>307</v>
      </c>
      <c r="AI317" s="35">
        <f>Обшая56[[#This Row],[Итого маржа]]-Обшая56[[#This Row],[З/п (%)]]</f>
        <v>0</v>
      </c>
      <c r="AJ317" s="38"/>
    </row>
    <row r="318" spans="1:36" x14ac:dyDescent="0.25">
      <c r="A318" s="62"/>
      <c r="B318" s="29"/>
      <c r="C318" s="63"/>
      <c r="D318" s="64"/>
      <c r="E318" s="65"/>
      <c r="F318" s="25">
        <v>15</v>
      </c>
      <c r="G318" s="160"/>
      <c r="H318" s="24"/>
      <c r="I318" s="41"/>
      <c r="J318" s="41"/>
      <c r="K318" s="34">
        <f>Обшая56[[#This Row],[Итого реализация]]-Обшая56[[#This Row],[Стоимость доставки]]</f>
        <v>0</v>
      </c>
      <c r="L318" s="66"/>
      <c r="M318" s="141"/>
      <c r="N318" s="26"/>
      <c r="O318" s="150"/>
      <c r="P318" s="66"/>
      <c r="Q318" s="66"/>
      <c r="R318" s="26">
        <f>Обшая56[Итого реализация]-Обшая56[Наличные]-Обшая56[Терминал]-Обшая56[Безнал]</f>
        <v>0</v>
      </c>
      <c r="S318" s="67"/>
      <c r="T318" s="68"/>
      <c r="U318" s="68"/>
      <c r="V318" s="68"/>
      <c r="W318" s="27"/>
      <c r="X318" s="27"/>
      <c r="Y318" s="30"/>
      <c r="Z318" s="23">
        <f>Обшая56[Стоимость доставки]</f>
        <v>0</v>
      </c>
      <c r="AA318" s="23"/>
      <c r="AB318" s="21">
        <f>Обшая56[Итого реализация]</f>
        <v>0</v>
      </c>
      <c r="AC318" s="21">
        <f t="shared" si="8"/>
        <v>0</v>
      </c>
      <c r="AD31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8" s="21" t="e">
        <f>Обшая56[[#This Row],[Итого маржа]]/(Обшая56[[#This Row],[Сумма реал-и ТМЗ ( за вычетом доставки )]]/100)</f>
        <v>#DIV/0!</v>
      </c>
      <c r="AF318" s="36">
        <f t="shared" si="9"/>
        <v>0</v>
      </c>
      <c r="AG318" s="22">
        <v>308</v>
      </c>
      <c r="AH318" s="28">
        <f>Обшая56[[#This Row],[З/п (%)]]+Обшая56[[#This Row],[Бонус]]</f>
        <v>308</v>
      </c>
      <c r="AI318" s="35">
        <f>Обшая56[[#This Row],[Итого маржа]]-Обшая56[[#This Row],[З/п (%)]]</f>
        <v>0</v>
      </c>
      <c r="AJ318" s="38"/>
    </row>
    <row r="319" spans="1:36" x14ac:dyDescent="0.25">
      <c r="A319" s="62"/>
      <c r="B319" s="29"/>
      <c r="C319" s="63"/>
      <c r="D319" s="64"/>
      <c r="E319" s="65"/>
      <c r="F319" s="25">
        <v>15</v>
      </c>
      <c r="G319" s="160"/>
      <c r="H319" s="24"/>
      <c r="I319" s="41"/>
      <c r="J319" s="41"/>
      <c r="K319" s="34">
        <f>Обшая56[[#This Row],[Итого реализация]]-Обшая56[[#This Row],[Стоимость доставки]]</f>
        <v>0</v>
      </c>
      <c r="L319" s="66"/>
      <c r="M319" s="141"/>
      <c r="N319" s="26"/>
      <c r="O319" s="150"/>
      <c r="P319" s="66"/>
      <c r="Q319" s="66"/>
      <c r="R319" s="26">
        <f>Обшая56[Итого реализация]-Обшая56[Наличные]-Обшая56[Терминал]-Обшая56[Безнал]</f>
        <v>0</v>
      </c>
      <c r="S319" s="67"/>
      <c r="T319" s="68"/>
      <c r="U319" s="68"/>
      <c r="V319" s="68"/>
      <c r="W319" s="27"/>
      <c r="X319" s="27"/>
      <c r="Y319" s="30"/>
      <c r="Z319" s="23">
        <f>Обшая56[Стоимость доставки]</f>
        <v>0</v>
      </c>
      <c r="AA319" s="23"/>
      <c r="AB319" s="21">
        <f>Обшая56[Итого реализация]</f>
        <v>0</v>
      </c>
      <c r="AC319" s="21">
        <f t="shared" si="8"/>
        <v>0</v>
      </c>
      <c r="AD31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19" s="21" t="e">
        <f>Обшая56[[#This Row],[Итого маржа]]/(Обшая56[[#This Row],[Сумма реал-и ТМЗ ( за вычетом доставки )]]/100)</f>
        <v>#DIV/0!</v>
      </c>
      <c r="AF319" s="36">
        <f t="shared" si="9"/>
        <v>0</v>
      </c>
      <c r="AG319" s="22">
        <v>309</v>
      </c>
      <c r="AH319" s="28">
        <f>Обшая56[[#This Row],[З/п (%)]]+Обшая56[[#This Row],[Бонус]]</f>
        <v>309</v>
      </c>
      <c r="AI319" s="35">
        <f>Обшая56[[#This Row],[Итого маржа]]-Обшая56[[#This Row],[З/п (%)]]</f>
        <v>0</v>
      </c>
      <c r="AJ319" s="38"/>
    </row>
    <row r="320" spans="1:36" x14ac:dyDescent="0.25">
      <c r="A320" s="62"/>
      <c r="B320" s="29"/>
      <c r="C320" s="63"/>
      <c r="D320" s="64"/>
      <c r="E320" s="65"/>
      <c r="F320" s="25">
        <v>15</v>
      </c>
      <c r="G320" s="160"/>
      <c r="H320" s="24"/>
      <c r="I320" s="41"/>
      <c r="J320" s="41"/>
      <c r="K320" s="34">
        <f>Обшая56[[#This Row],[Итого реализация]]-Обшая56[[#This Row],[Стоимость доставки]]</f>
        <v>0</v>
      </c>
      <c r="L320" s="66"/>
      <c r="M320" s="141"/>
      <c r="N320" s="26"/>
      <c r="O320" s="150"/>
      <c r="P320" s="66"/>
      <c r="Q320" s="66"/>
      <c r="R320" s="26">
        <f>Обшая56[Итого реализация]-Обшая56[Наличные]-Обшая56[Терминал]-Обшая56[Безнал]</f>
        <v>0</v>
      </c>
      <c r="S320" s="67"/>
      <c r="T320" s="68"/>
      <c r="U320" s="68"/>
      <c r="V320" s="68"/>
      <c r="W320" s="27"/>
      <c r="X320" s="27"/>
      <c r="Y320" s="30"/>
      <c r="Z320" s="23">
        <f>Обшая56[Стоимость доставки]</f>
        <v>0</v>
      </c>
      <c r="AA320" s="23"/>
      <c r="AB320" s="21">
        <f>Обшая56[Итого реализация]</f>
        <v>0</v>
      </c>
      <c r="AC320" s="21">
        <f t="shared" si="8"/>
        <v>0</v>
      </c>
      <c r="AD32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0" s="21" t="e">
        <f>Обшая56[[#This Row],[Итого маржа]]/(Обшая56[[#This Row],[Сумма реал-и ТМЗ ( за вычетом доставки )]]/100)</f>
        <v>#DIV/0!</v>
      </c>
      <c r="AF320" s="36">
        <f t="shared" si="9"/>
        <v>0</v>
      </c>
      <c r="AG320" s="22">
        <v>310</v>
      </c>
      <c r="AH320" s="28">
        <f>Обшая56[[#This Row],[З/п (%)]]+Обшая56[[#This Row],[Бонус]]</f>
        <v>310</v>
      </c>
      <c r="AI320" s="35">
        <f>Обшая56[[#This Row],[Итого маржа]]-Обшая56[[#This Row],[З/п (%)]]</f>
        <v>0</v>
      </c>
      <c r="AJ320" s="38"/>
    </row>
    <row r="321" spans="1:36" x14ac:dyDescent="0.25">
      <c r="A321" s="62"/>
      <c r="B321" s="29"/>
      <c r="C321" s="63"/>
      <c r="D321" s="64"/>
      <c r="E321" s="65"/>
      <c r="F321" s="25">
        <v>15</v>
      </c>
      <c r="G321" s="160"/>
      <c r="H321" s="24"/>
      <c r="I321" s="41"/>
      <c r="J321" s="41"/>
      <c r="K321" s="34">
        <f>Обшая56[[#This Row],[Итого реализация]]-Обшая56[[#This Row],[Стоимость доставки]]</f>
        <v>0</v>
      </c>
      <c r="L321" s="66"/>
      <c r="M321" s="141"/>
      <c r="N321" s="26"/>
      <c r="O321" s="150"/>
      <c r="P321" s="66"/>
      <c r="Q321" s="66"/>
      <c r="R321" s="26">
        <f>Обшая56[Итого реализация]-Обшая56[Наличные]-Обшая56[Терминал]-Обшая56[Безнал]</f>
        <v>0</v>
      </c>
      <c r="S321" s="67"/>
      <c r="T321" s="68"/>
      <c r="U321" s="68"/>
      <c r="V321" s="68"/>
      <c r="W321" s="27"/>
      <c r="X321" s="27"/>
      <c r="Y321" s="30"/>
      <c r="Z321" s="23">
        <f>Обшая56[Стоимость доставки]</f>
        <v>0</v>
      </c>
      <c r="AA321" s="23"/>
      <c r="AB321" s="21">
        <f>Обшая56[Итого реализация]</f>
        <v>0</v>
      </c>
      <c r="AC321" s="21">
        <f t="shared" si="8"/>
        <v>0</v>
      </c>
      <c r="AD32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1" s="21" t="e">
        <f>Обшая56[[#This Row],[Итого маржа]]/(Обшая56[[#This Row],[Сумма реал-и ТМЗ ( за вычетом доставки )]]/100)</f>
        <v>#DIV/0!</v>
      </c>
      <c r="AF321" s="36">
        <f t="shared" si="9"/>
        <v>0</v>
      </c>
      <c r="AG321" s="22">
        <v>311</v>
      </c>
      <c r="AH321" s="28">
        <f>Обшая56[[#This Row],[З/п (%)]]+Обшая56[[#This Row],[Бонус]]</f>
        <v>311</v>
      </c>
      <c r="AI321" s="35">
        <f>Обшая56[[#This Row],[Итого маржа]]-Обшая56[[#This Row],[З/п (%)]]</f>
        <v>0</v>
      </c>
      <c r="AJ321" s="38"/>
    </row>
    <row r="322" spans="1:36" x14ac:dyDescent="0.25">
      <c r="A322" s="62"/>
      <c r="B322" s="29"/>
      <c r="C322" s="63"/>
      <c r="D322" s="64"/>
      <c r="E322" s="65"/>
      <c r="F322" s="25">
        <v>15</v>
      </c>
      <c r="G322" s="160"/>
      <c r="H322" s="24"/>
      <c r="I322" s="41"/>
      <c r="J322" s="41"/>
      <c r="K322" s="34">
        <f>Обшая56[[#This Row],[Итого реализация]]-Обшая56[[#This Row],[Стоимость доставки]]</f>
        <v>0</v>
      </c>
      <c r="L322" s="66"/>
      <c r="M322" s="141"/>
      <c r="N322" s="26"/>
      <c r="O322" s="150"/>
      <c r="P322" s="66"/>
      <c r="Q322" s="66"/>
      <c r="R322" s="26">
        <f>Обшая56[Итого реализация]-Обшая56[Наличные]-Обшая56[Терминал]-Обшая56[Безнал]</f>
        <v>0</v>
      </c>
      <c r="S322" s="67"/>
      <c r="T322" s="68"/>
      <c r="U322" s="68"/>
      <c r="V322" s="68"/>
      <c r="W322" s="27"/>
      <c r="X322" s="27"/>
      <c r="Y322" s="30"/>
      <c r="Z322" s="23">
        <f>Обшая56[Стоимость доставки]</f>
        <v>0</v>
      </c>
      <c r="AA322" s="23"/>
      <c r="AB322" s="21">
        <f>Обшая56[Итого реализация]</f>
        <v>0</v>
      </c>
      <c r="AC322" s="21">
        <f t="shared" si="8"/>
        <v>0</v>
      </c>
      <c r="AD32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2" s="21" t="e">
        <f>Обшая56[[#This Row],[Итого маржа]]/(Обшая56[[#This Row],[Сумма реал-и ТМЗ ( за вычетом доставки )]]/100)</f>
        <v>#DIV/0!</v>
      </c>
      <c r="AF322" s="36">
        <f t="shared" si="9"/>
        <v>0</v>
      </c>
      <c r="AG322" s="22">
        <v>312</v>
      </c>
      <c r="AH322" s="28">
        <f>Обшая56[[#This Row],[З/п (%)]]+Обшая56[[#This Row],[Бонус]]</f>
        <v>312</v>
      </c>
      <c r="AI322" s="35">
        <f>Обшая56[[#This Row],[Итого маржа]]-Обшая56[[#This Row],[З/п (%)]]</f>
        <v>0</v>
      </c>
      <c r="AJ322" s="38"/>
    </row>
    <row r="323" spans="1:36" x14ac:dyDescent="0.25">
      <c r="A323" s="62"/>
      <c r="B323" s="29"/>
      <c r="C323" s="63"/>
      <c r="D323" s="64"/>
      <c r="E323" s="65"/>
      <c r="F323" s="25">
        <v>15</v>
      </c>
      <c r="G323" s="160"/>
      <c r="H323" s="24"/>
      <c r="I323" s="41"/>
      <c r="J323" s="41"/>
      <c r="K323" s="34">
        <f>Обшая56[[#This Row],[Итого реализация]]-Обшая56[[#This Row],[Стоимость доставки]]</f>
        <v>0</v>
      </c>
      <c r="L323" s="66"/>
      <c r="M323" s="141"/>
      <c r="N323" s="26"/>
      <c r="O323" s="150"/>
      <c r="P323" s="66"/>
      <c r="Q323" s="66"/>
      <c r="R323" s="26">
        <f>Обшая56[Итого реализация]-Обшая56[Наличные]-Обшая56[Терминал]-Обшая56[Безнал]</f>
        <v>0</v>
      </c>
      <c r="S323" s="67"/>
      <c r="T323" s="68"/>
      <c r="U323" s="68"/>
      <c r="V323" s="68"/>
      <c r="W323" s="27"/>
      <c r="X323" s="27"/>
      <c r="Y323" s="30"/>
      <c r="Z323" s="23">
        <f>Обшая56[Стоимость доставки]</f>
        <v>0</v>
      </c>
      <c r="AA323" s="23"/>
      <c r="AB323" s="21">
        <f>Обшая56[Итого реализация]</f>
        <v>0</v>
      </c>
      <c r="AC323" s="21">
        <f t="shared" si="8"/>
        <v>0</v>
      </c>
      <c r="AD32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3" s="21" t="e">
        <f>Обшая56[[#This Row],[Итого маржа]]/(Обшая56[[#This Row],[Сумма реал-и ТМЗ ( за вычетом доставки )]]/100)</f>
        <v>#DIV/0!</v>
      </c>
      <c r="AF323" s="36">
        <f t="shared" si="9"/>
        <v>0</v>
      </c>
      <c r="AG323" s="22">
        <v>313</v>
      </c>
      <c r="AH323" s="28">
        <f>Обшая56[[#This Row],[З/п (%)]]+Обшая56[[#This Row],[Бонус]]</f>
        <v>313</v>
      </c>
      <c r="AI323" s="35">
        <f>Обшая56[[#This Row],[Итого маржа]]-Обшая56[[#This Row],[З/п (%)]]</f>
        <v>0</v>
      </c>
      <c r="AJ323" s="38"/>
    </row>
    <row r="324" spans="1:36" x14ac:dyDescent="0.25">
      <c r="A324" s="62"/>
      <c r="B324" s="29"/>
      <c r="C324" s="63"/>
      <c r="D324" s="64"/>
      <c r="E324" s="65"/>
      <c r="F324" s="25">
        <v>15</v>
      </c>
      <c r="G324" s="160"/>
      <c r="H324" s="24"/>
      <c r="I324" s="41"/>
      <c r="J324" s="41"/>
      <c r="K324" s="34">
        <f>Обшая56[[#This Row],[Итого реализация]]-Обшая56[[#This Row],[Стоимость доставки]]</f>
        <v>0</v>
      </c>
      <c r="L324" s="66"/>
      <c r="M324" s="141"/>
      <c r="N324" s="26"/>
      <c r="O324" s="150"/>
      <c r="P324" s="66"/>
      <c r="Q324" s="66"/>
      <c r="R324" s="26">
        <f>Обшая56[Итого реализация]-Обшая56[Наличные]-Обшая56[Терминал]-Обшая56[Безнал]</f>
        <v>0</v>
      </c>
      <c r="S324" s="67"/>
      <c r="T324" s="68"/>
      <c r="U324" s="68"/>
      <c r="V324" s="68"/>
      <c r="W324" s="27"/>
      <c r="X324" s="27"/>
      <c r="Y324" s="30"/>
      <c r="Z324" s="23">
        <f>Обшая56[Стоимость доставки]</f>
        <v>0</v>
      </c>
      <c r="AA324" s="23"/>
      <c r="AB324" s="21">
        <f>Обшая56[Итого реализация]</f>
        <v>0</v>
      </c>
      <c r="AC324" s="21">
        <f t="shared" si="8"/>
        <v>0</v>
      </c>
      <c r="AD32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4" s="21" t="e">
        <f>Обшая56[[#This Row],[Итого маржа]]/(Обшая56[[#This Row],[Сумма реал-и ТМЗ ( за вычетом доставки )]]/100)</f>
        <v>#DIV/0!</v>
      </c>
      <c r="AF324" s="36">
        <f t="shared" si="9"/>
        <v>0</v>
      </c>
      <c r="AG324" s="22">
        <v>314</v>
      </c>
      <c r="AH324" s="28">
        <f>Обшая56[[#This Row],[З/п (%)]]+Обшая56[[#This Row],[Бонус]]</f>
        <v>314</v>
      </c>
      <c r="AI324" s="35">
        <f>Обшая56[[#This Row],[Итого маржа]]-Обшая56[[#This Row],[З/п (%)]]</f>
        <v>0</v>
      </c>
      <c r="AJ324" s="38"/>
    </row>
    <row r="325" spans="1:36" x14ac:dyDescent="0.25">
      <c r="A325" s="62"/>
      <c r="B325" s="29"/>
      <c r="C325" s="63"/>
      <c r="D325" s="64"/>
      <c r="E325" s="65"/>
      <c r="F325" s="25">
        <v>15</v>
      </c>
      <c r="G325" s="160"/>
      <c r="H325" s="24"/>
      <c r="I325" s="41"/>
      <c r="J325" s="41"/>
      <c r="K325" s="34">
        <f>Обшая56[[#This Row],[Итого реализация]]-Обшая56[[#This Row],[Стоимость доставки]]</f>
        <v>0</v>
      </c>
      <c r="L325" s="66"/>
      <c r="M325" s="141"/>
      <c r="N325" s="26"/>
      <c r="O325" s="150"/>
      <c r="P325" s="66"/>
      <c r="Q325" s="66"/>
      <c r="R325" s="26">
        <f>Обшая56[Итого реализация]-Обшая56[Наличные]-Обшая56[Терминал]-Обшая56[Безнал]</f>
        <v>0</v>
      </c>
      <c r="S325" s="67"/>
      <c r="T325" s="68"/>
      <c r="U325" s="68"/>
      <c r="V325" s="68"/>
      <c r="W325" s="27"/>
      <c r="X325" s="27"/>
      <c r="Y325" s="30"/>
      <c r="Z325" s="23">
        <f>Обшая56[Стоимость доставки]</f>
        <v>0</v>
      </c>
      <c r="AA325" s="23"/>
      <c r="AB325" s="21">
        <f>Обшая56[Итого реализация]</f>
        <v>0</v>
      </c>
      <c r="AC325" s="21">
        <f t="shared" si="8"/>
        <v>0</v>
      </c>
      <c r="AD32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5" s="21" t="e">
        <f>Обшая56[[#This Row],[Итого маржа]]/(Обшая56[[#This Row],[Сумма реал-и ТМЗ ( за вычетом доставки )]]/100)</f>
        <v>#DIV/0!</v>
      </c>
      <c r="AF325" s="36">
        <f t="shared" si="9"/>
        <v>0</v>
      </c>
      <c r="AG325" s="22">
        <v>315</v>
      </c>
      <c r="AH325" s="28">
        <f>Обшая56[[#This Row],[З/п (%)]]+Обшая56[[#This Row],[Бонус]]</f>
        <v>315</v>
      </c>
      <c r="AI325" s="35">
        <f>Обшая56[[#This Row],[Итого маржа]]-Обшая56[[#This Row],[З/п (%)]]</f>
        <v>0</v>
      </c>
      <c r="AJ325" s="38"/>
    </row>
    <row r="326" spans="1:36" x14ac:dyDescent="0.25">
      <c r="A326" s="62"/>
      <c r="B326" s="29"/>
      <c r="C326" s="63"/>
      <c r="D326" s="64"/>
      <c r="E326" s="65"/>
      <c r="F326" s="25">
        <v>15</v>
      </c>
      <c r="G326" s="160"/>
      <c r="H326" s="24"/>
      <c r="I326" s="41"/>
      <c r="J326" s="41"/>
      <c r="K326" s="34">
        <f>Обшая56[[#This Row],[Итого реализация]]-Обшая56[[#This Row],[Стоимость доставки]]</f>
        <v>0</v>
      </c>
      <c r="L326" s="66"/>
      <c r="M326" s="141"/>
      <c r="N326" s="26"/>
      <c r="O326" s="150"/>
      <c r="P326" s="66"/>
      <c r="Q326" s="66"/>
      <c r="R326" s="26">
        <f>Обшая56[Итого реализация]-Обшая56[Наличные]-Обшая56[Терминал]-Обшая56[Безнал]</f>
        <v>0</v>
      </c>
      <c r="S326" s="67"/>
      <c r="T326" s="68"/>
      <c r="U326" s="68"/>
      <c r="V326" s="68"/>
      <c r="W326" s="27"/>
      <c r="X326" s="27"/>
      <c r="Y326" s="30"/>
      <c r="Z326" s="23">
        <f>Обшая56[Стоимость доставки]</f>
        <v>0</v>
      </c>
      <c r="AA326" s="23"/>
      <c r="AB326" s="21">
        <f>Обшая56[Итого реализация]</f>
        <v>0</v>
      </c>
      <c r="AC326" s="21">
        <f t="shared" si="8"/>
        <v>0</v>
      </c>
      <c r="AD32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6" s="21" t="e">
        <f>Обшая56[[#This Row],[Итого маржа]]/(Обшая56[[#This Row],[Сумма реал-и ТМЗ ( за вычетом доставки )]]/100)</f>
        <v>#DIV/0!</v>
      </c>
      <c r="AF326" s="36">
        <f t="shared" si="9"/>
        <v>0</v>
      </c>
      <c r="AG326" s="22">
        <v>316</v>
      </c>
      <c r="AH326" s="28">
        <f>Обшая56[[#This Row],[З/п (%)]]+Обшая56[[#This Row],[Бонус]]</f>
        <v>316</v>
      </c>
      <c r="AI326" s="35">
        <f>Обшая56[[#This Row],[Итого маржа]]-Обшая56[[#This Row],[З/п (%)]]</f>
        <v>0</v>
      </c>
      <c r="AJ326" s="38"/>
    </row>
    <row r="327" spans="1:36" x14ac:dyDescent="0.25">
      <c r="A327" s="62"/>
      <c r="B327" s="29"/>
      <c r="C327" s="63"/>
      <c r="D327" s="64"/>
      <c r="E327" s="65"/>
      <c r="F327" s="25">
        <v>15</v>
      </c>
      <c r="G327" s="160"/>
      <c r="H327" s="24"/>
      <c r="I327" s="41"/>
      <c r="J327" s="41"/>
      <c r="K327" s="34">
        <f>Обшая56[[#This Row],[Итого реализация]]-Обшая56[[#This Row],[Стоимость доставки]]</f>
        <v>0</v>
      </c>
      <c r="L327" s="66"/>
      <c r="M327" s="141"/>
      <c r="N327" s="26"/>
      <c r="O327" s="150"/>
      <c r="P327" s="66"/>
      <c r="Q327" s="66"/>
      <c r="R327" s="26">
        <f>Обшая56[Итого реализация]-Обшая56[Наличные]-Обшая56[Терминал]-Обшая56[Безнал]</f>
        <v>0</v>
      </c>
      <c r="S327" s="67"/>
      <c r="T327" s="68"/>
      <c r="U327" s="68"/>
      <c r="V327" s="68"/>
      <c r="W327" s="27"/>
      <c r="X327" s="27"/>
      <c r="Y327" s="30"/>
      <c r="Z327" s="23">
        <f>Обшая56[Стоимость доставки]</f>
        <v>0</v>
      </c>
      <c r="AA327" s="23"/>
      <c r="AB327" s="21">
        <f>Обшая56[Итого реализация]</f>
        <v>0</v>
      </c>
      <c r="AC327" s="21">
        <f t="shared" si="8"/>
        <v>0</v>
      </c>
      <c r="AD32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7" s="21" t="e">
        <f>Обшая56[[#This Row],[Итого маржа]]/(Обшая56[[#This Row],[Сумма реал-и ТМЗ ( за вычетом доставки )]]/100)</f>
        <v>#DIV/0!</v>
      </c>
      <c r="AF327" s="36">
        <f t="shared" si="9"/>
        <v>0</v>
      </c>
      <c r="AG327" s="22">
        <v>317</v>
      </c>
      <c r="AH327" s="28">
        <f>Обшая56[[#This Row],[З/п (%)]]+Обшая56[[#This Row],[Бонус]]</f>
        <v>317</v>
      </c>
      <c r="AI327" s="35">
        <f>Обшая56[[#This Row],[Итого маржа]]-Обшая56[[#This Row],[З/п (%)]]</f>
        <v>0</v>
      </c>
      <c r="AJ327" s="38"/>
    </row>
    <row r="328" spans="1:36" x14ac:dyDescent="0.25">
      <c r="A328" s="62"/>
      <c r="B328" s="29"/>
      <c r="C328" s="63"/>
      <c r="D328" s="64"/>
      <c r="E328" s="65"/>
      <c r="F328" s="25">
        <v>15</v>
      </c>
      <c r="G328" s="160"/>
      <c r="H328" s="24"/>
      <c r="I328" s="41"/>
      <c r="J328" s="41"/>
      <c r="K328" s="34">
        <f>Обшая56[[#This Row],[Итого реализация]]-Обшая56[[#This Row],[Стоимость доставки]]</f>
        <v>0</v>
      </c>
      <c r="L328" s="66"/>
      <c r="M328" s="141"/>
      <c r="N328" s="26"/>
      <c r="O328" s="150"/>
      <c r="P328" s="66"/>
      <c r="Q328" s="66"/>
      <c r="R328" s="26">
        <f>Обшая56[Итого реализация]-Обшая56[Наличные]-Обшая56[Терминал]-Обшая56[Безнал]</f>
        <v>0</v>
      </c>
      <c r="S328" s="67"/>
      <c r="T328" s="68"/>
      <c r="U328" s="68"/>
      <c r="V328" s="68"/>
      <c r="W328" s="27"/>
      <c r="X328" s="27"/>
      <c r="Y328" s="30"/>
      <c r="Z328" s="23">
        <f>Обшая56[Стоимость доставки]</f>
        <v>0</v>
      </c>
      <c r="AA328" s="23"/>
      <c r="AB328" s="21">
        <f>Обшая56[Итого реализация]</f>
        <v>0</v>
      </c>
      <c r="AC328" s="21">
        <f t="shared" si="8"/>
        <v>0</v>
      </c>
      <c r="AD32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8" s="21" t="e">
        <f>Обшая56[[#This Row],[Итого маржа]]/(Обшая56[[#This Row],[Сумма реал-и ТМЗ ( за вычетом доставки )]]/100)</f>
        <v>#DIV/0!</v>
      </c>
      <c r="AF328" s="36">
        <f t="shared" si="9"/>
        <v>0</v>
      </c>
      <c r="AG328" s="22">
        <v>318</v>
      </c>
      <c r="AH328" s="28">
        <f>Обшая56[[#This Row],[З/п (%)]]+Обшая56[[#This Row],[Бонус]]</f>
        <v>318</v>
      </c>
      <c r="AI328" s="35">
        <f>Обшая56[[#This Row],[Итого маржа]]-Обшая56[[#This Row],[З/п (%)]]</f>
        <v>0</v>
      </c>
      <c r="AJ328" s="38"/>
    </row>
    <row r="329" spans="1:36" x14ac:dyDescent="0.25">
      <c r="A329" s="62"/>
      <c r="B329" s="29"/>
      <c r="C329" s="63"/>
      <c r="D329" s="64"/>
      <c r="E329" s="65"/>
      <c r="F329" s="25">
        <v>15</v>
      </c>
      <c r="G329" s="160"/>
      <c r="H329" s="24"/>
      <c r="I329" s="41"/>
      <c r="J329" s="41"/>
      <c r="K329" s="34">
        <f>Обшая56[[#This Row],[Итого реализация]]-Обшая56[[#This Row],[Стоимость доставки]]</f>
        <v>0</v>
      </c>
      <c r="L329" s="66"/>
      <c r="M329" s="141"/>
      <c r="N329" s="26"/>
      <c r="O329" s="150"/>
      <c r="P329" s="66"/>
      <c r="Q329" s="66"/>
      <c r="R329" s="26">
        <f>Обшая56[Итого реализация]-Обшая56[Наличные]-Обшая56[Терминал]-Обшая56[Безнал]</f>
        <v>0</v>
      </c>
      <c r="S329" s="67"/>
      <c r="T329" s="68"/>
      <c r="U329" s="68"/>
      <c r="V329" s="68"/>
      <c r="W329" s="27"/>
      <c r="X329" s="27"/>
      <c r="Y329" s="30"/>
      <c r="Z329" s="23">
        <f>Обшая56[Стоимость доставки]</f>
        <v>0</v>
      </c>
      <c r="AA329" s="23"/>
      <c r="AB329" s="21">
        <f>Обшая56[Итого реализация]</f>
        <v>0</v>
      </c>
      <c r="AC329" s="21">
        <f t="shared" si="8"/>
        <v>0</v>
      </c>
      <c r="AD32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29" s="21" t="e">
        <f>Обшая56[[#This Row],[Итого маржа]]/(Обшая56[[#This Row],[Сумма реал-и ТМЗ ( за вычетом доставки )]]/100)</f>
        <v>#DIV/0!</v>
      </c>
      <c r="AF329" s="36">
        <f t="shared" si="9"/>
        <v>0</v>
      </c>
      <c r="AG329" s="22">
        <v>319</v>
      </c>
      <c r="AH329" s="28">
        <f>Обшая56[[#This Row],[З/п (%)]]+Обшая56[[#This Row],[Бонус]]</f>
        <v>319</v>
      </c>
      <c r="AI329" s="35">
        <f>Обшая56[[#This Row],[Итого маржа]]-Обшая56[[#This Row],[З/п (%)]]</f>
        <v>0</v>
      </c>
      <c r="AJ329" s="38"/>
    </row>
    <row r="330" spans="1:36" x14ac:dyDescent="0.25">
      <c r="A330" s="62"/>
      <c r="B330" s="29"/>
      <c r="C330" s="63"/>
      <c r="D330" s="64"/>
      <c r="E330" s="65"/>
      <c r="F330" s="25">
        <v>15</v>
      </c>
      <c r="G330" s="160"/>
      <c r="H330" s="24"/>
      <c r="I330" s="41"/>
      <c r="J330" s="41"/>
      <c r="K330" s="34">
        <f>Обшая56[[#This Row],[Итого реализация]]-Обшая56[[#This Row],[Стоимость доставки]]</f>
        <v>0</v>
      </c>
      <c r="L330" s="66"/>
      <c r="M330" s="141"/>
      <c r="N330" s="26"/>
      <c r="O330" s="150"/>
      <c r="P330" s="66"/>
      <c r="Q330" s="66"/>
      <c r="R330" s="26">
        <f>Обшая56[Итого реализация]-Обшая56[Наличные]-Обшая56[Терминал]-Обшая56[Безнал]</f>
        <v>0</v>
      </c>
      <c r="S330" s="67"/>
      <c r="T330" s="68"/>
      <c r="U330" s="68"/>
      <c r="V330" s="68"/>
      <c r="W330" s="27"/>
      <c r="X330" s="27"/>
      <c r="Y330" s="30"/>
      <c r="Z330" s="23">
        <f>Обшая56[Стоимость доставки]</f>
        <v>0</v>
      </c>
      <c r="AA330" s="23"/>
      <c r="AB330" s="21">
        <f>Обшая56[Итого реализация]</f>
        <v>0</v>
      </c>
      <c r="AC330" s="21">
        <f t="shared" si="8"/>
        <v>0</v>
      </c>
      <c r="AD33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0" s="21" t="e">
        <f>Обшая56[[#This Row],[Итого маржа]]/(Обшая56[[#This Row],[Сумма реал-и ТМЗ ( за вычетом доставки )]]/100)</f>
        <v>#DIV/0!</v>
      </c>
      <c r="AF330" s="36">
        <f t="shared" si="9"/>
        <v>0</v>
      </c>
      <c r="AG330" s="22">
        <v>320</v>
      </c>
      <c r="AH330" s="28">
        <f>Обшая56[[#This Row],[З/п (%)]]+Обшая56[[#This Row],[Бонус]]</f>
        <v>320</v>
      </c>
      <c r="AI330" s="35">
        <f>Обшая56[[#This Row],[Итого маржа]]-Обшая56[[#This Row],[З/п (%)]]</f>
        <v>0</v>
      </c>
      <c r="AJ330" s="38"/>
    </row>
    <row r="331" spans="1:36" x14ac:dyDescent="0.25">
      <c r="A331" s="62"/>
      <c r="B331" s="29"/>
      <c r="C331" s="63"/>
      <c r="D331" s="64"/>
      <c r="E331" s="65"/>
      <c r="F331" s="25">
        <v>15</v>
      </c>
      <c r="G331" s="160"/>
      <c r="H331" s="24"/>
      <c r="I331" s="41"/>
      <c r="J331" s="41"/>
      <c r="K331" s="34">
        <f>Обшая56[[#This Row],[Итого реализация]]-Обшая56[[#This Row],[Стоимость доставки]]</f>
        <v>0</v>
      </c>
      <c r="L331" s="66"/>
      <c r="M331" s="141"/>
      <c r="N331" s="26"/>
      <c r="O331" s="150"/>
      <c r="P331" s="66"/>
      <c r="Q331" s="66"/>
      <c r="R331" s="26">
        <f>Обшая56[Итого реализация]-Обшая56[Наличные]-Обшая56[Терминал]-Обшая56[Безнал]</f>
        <v>0</v>
      </c>
      <c r="S331" s="67"/>
      <c r="T331" s="68"/>
      <c r="U331" s="68"/>
      <c r="V331" s="68"/>
      <c r="W331" s="27"/>
      <c r="X331" s="27"/>
      <c r="Y331" s="30"/>
      <c r="Z331" s="23">
        <f>Обшая56[Стоимость доставки]</f>
        <v>0</v>
      </c>
      <c r="AA331" s="23"/>
      <c r="AB331" s="21">
        <f>Обшая56[Итого реализация]</f>
        <v>0</v>
      </c>
      <c r="AC331" s="21">
        <f t="shared" ref="AC331:AC394" si="10">S331</f>
        <v>0</v>
      </c>
      <c r="AD33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1" s="21" t="e">
        <f>Обшая56[[#This Row],[Итого маржа]]/(Обшая56[[#This Row],[Сумма реал-и ТМЗ ( за вычетом доставки )]]/100)</f>
        <v>#DIV/0!</v>
      </c>
      <c r="AF331" s="36">
        <f t="shared" ref="AF331:AF394" si="11">AD331*F331/100</f>
        <v>0</v>
      </c>
      <c r="AG331" s="22">
        <v>321</v>
      </c>
      <c r="AH331" s="28">
        <f>Обшая56[[#This Row],[З/п (%)]]+Обшая56[[#This Row],[Бонус]]</f>
        <v>321</v>
      </c>
      <c r="AI331" s="35">
        <f>Обшая56[[#This Row],[Итого маржа]]-Обшая56[[#This Row],[З/п (%)]]</f>
        <v>0</v>
      </c>
      <c r="AJ331" s="38"/>
    </row>
    <row r="332" spans="1:36" x14ac:dyDescent="0.25">
      <c r="A332" s="62"/>
      <c r="B332" s="29"/>
      <c r="C332" s="63"/>
      <c r="D332" s="64"/>
      <c r="E332" s="65"/>
      <c r="F332" s="25">
        <v>15</v>
      </c>
      <c r="G332" s="160"/>
      <c r="H332" s="24"/>
      <c r="I332" s="41"/>
      <c r="J332" s="41"/>
      <c r="K332" s="34">
        <f>Обшая56[[#This Row],[Итого реализация]]-Обшая56[[#This Row],[Стоимость доставки]]</f>
        <v>0</v>
      </c>
      <c r="L332" s="66"/>
      <c r="M332" s="141"/>
      <c r="N332" s="26"/>
      <c r="O332" s="150"/>
      <c r="P332" s="66"/>
      <c r="Q332" s="66"/>
      <c r="R332" s="26">
        <f>Обшая56[Итого реализация]-Обшая56[Наличные]-Обшая56[Терминал]-Обшая56[Безнал]</f>
        <v>0</v>
      </c>
      <c r="S332" s="67"/>
      <c r="T332" s="68"/>
      <c r="U332" s="68"/>
      <c r="V332" s="68"/>
      <c r="W332" s="27"/>
      <c r="X332" s="27"/>
      <c r="Y332" s="30"/>
      <c r="Z332" s="23">
        <f>Обшая56[Стоимость доставки]</f>
        <v>0</v>
      </c>
      <c r="AA332" s="23"/>
      <c r="AB332" s="21">
        <f>Обшая56[Итого реализация]</f>
        <v>0</v>
      </c>
      <c r="AC332" s="21">
        <f t="shared" si="10"/>
        <v>0</v>
      </c>
      <c r="AD33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2" s="21" t="e">
        <f>Обшая56[[#This Row],[Итого маржа]]/(Обшая56[[#This Row],[Сумма реал-и ТМЗ ( за вычетом доставки )]]/100)</f>
        <v>#DIV/0!</v>
      </c>
      <c r="AF332" s="36">
        <f t="shared" si="11"/>
        <v>0</v>
      </c>
      <c r="AG332" s="22">
        <v>322</v>
      </c>
      <c r="AH332" s="28">
        <f>Обшая56[[#This Row],[З/п (%)]]+Обшая56[[#This Row],[Бонус]]</f>
        <v>322</v>
      </c>
      <c r="AI332" s="35">
        <f>Обшая56[[#This Row],[Итого маржа]]-Обшая56[[#This Row],[З/п (%)]]</f>
        <v>0</v>
      </c>
      <c r="AJ332" s="38"/>
    </row>
    <row r="333" spans="1:36" x14ac:dyDescent="0.25">
      <c r="A333" s="62"/>
      <c r="B333" s="29"/>
      <c r="C333" s="63"/>
      <c r="D333" s="64"/>
      <c r="E333" s="65"/>
      <c r="F333" s="25">
        <v>15</v>
      </c>
      <c r="G333" s="160"/>
      <c r="H333" s="24"/>
      <c r="I333" s="41"/>
      <c r="J333" s="41"/>
      <c r="K333" s="34">
        <f>Обшая56[[#This Row],[Итого реализация]]-Обшая56[[#This Row],[Стоимость доставки]]</f>
        <v>0</v>
      </c>
      <c r="L333" s="66"/>
      <c r="M333" s="141"/>
      <c r="N333" s="26"/>
      <c r="O333" s="150"/>
      <c r="P333" s="66"/>
      <c r="Q333" s="66"/>
      <c r="R333" s="26">
        <f>Обшая56[Итого реализация]-Обшая56[Наличные]-Обшая56[Терминал]-Обшая56[Безнал]</f>
        <v>0</v>
      </c>
      <c r="S333" s="67"/>
      <c r="T333" s="68"/>
      <c r="U333" s="68"/>
      <c r="V333" s="68"/>
      <c r="W333" s="27"/>
      <c r="X333" s="27"/>
      <c r="Y333" s="30"/>
      <c r="Z333" s="23">
        <f>Обшая56[Стоимость доставки]</f>
        <v>0</v>
      </c>
      <c r="AA333" s="23"/>
      <c r="AB333" s="21">
        <f>Обшая56[Итого реализация]</f>
        <v>0</v>
      </c>
      <c r="AC333" s="21">
        <f t="shared" si="10"/>
        <v>0</v>
      </c>
      <c r="AD33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3" s="21" t="e">
        <f>Обшая56[[#This Row],[Итого маржа]]/(Обшая56[[#This Row],[Сумма реал-и ТМЗ ( за вычетом доставки )]]/100)</f>
        <v>#DIV/0!</v>
      </c>
      <c r="AF333" s="36">
        <f t="shared" si="11"/>
        <v>0</v>
      </c>
      <c r="AG333" s="22">
        <v>323</v>
      </c>
      <c r="AH333" s="28">
        <f>Обшая56[[#This Row],[З/п (%)]]+Обшая56[[#This Row],[Бонус]]</f>
        <v>323</v>
      </c>
      <c r="AI333" s="35">
        <f>Обшая56[[#This Row],[Итого маржа]]-Обшая56[[#This Row],[З/п (%)]]</f>
        <v>0</v>
      </c>
      <c r="AJ333" s="38"/>
    </row>
    <row r="334" spans="1:36" x14ac:dyDescent="0.25">
      <c r="A334" s="62"/>
      <c r="B334" s="29"/>
      <c r="C334" s="63"/>
      <c r="D334" s="64"/>
      <c r="E334" s="65"/>
      <c r="F334" s="25">
        <v>15</v>
      </c>
      <c r="G334" s="160"/>
      <c r="H334" s="24"/>
      <c r="I334" s="41"/>
      <c r="J334" s="41"/>
      <c r="K334" s="34">
        <f>Обшая56[[#This Row],[Итого реализация]]-Обшая56[[#This Row],[Стоимость доставки]]</f>
        <v>0</v>
      </c>
      <c r="L334" s="66"/>
      <c r="M334" s="141"/>
      <c r="N334" s="26"/>
      <c r="O334" s="150"/>
      <c r="P334" s="66"/>
      <c r="Q334" s="66"/>
      <c r="R334" s="26">
        <f>Обшая56[Итого реализация]-Обшая56[Наличные]-Обшая56[Терминал]-Обшая56[Безнал]</f>
        <v>0</v>
      </c>
      <c r="S334" s="67"/>
      <c r="T334" s="68"/>
      <c r="U334" s="68"/>
      <c r="V334" s="68"/>
      <c r="W334" s="27"/>
      <c r="X334" s="27"/>
      <c r="Y334" s="30"/>
      <c r="Z334" s="23">
        <f>Обшая56[Стоимость доставки]</f>
        <v>0</v>
      </c>
      <c r="AA334" s="23"/>
      <c r="AB334" s="21">
        <f>Обшая56[Итого реализация]</f>
        <v>0</v>
      </c>
      <c r="AC334" s="21">
        <f t="shared" si="10"/>
        <v>0</v>
      </c>
      <c r="AD33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4" s="21" t="e">
        <f>Обшая56[[#This Row],[Итого маржа]]/(Обшая56[[#This Row],[Сумма реал-и ТМЗ ( за вычетом доставки )]]/100)</f>
        <v>#DIV/0!</v>
      </c>
      <c r="AF334" s="36">
        <f t="shared" si="11"/>
        <v>0</v>
      </c>
      <c r="AG334" s="22">
        <v>324</v>
      </c>
      <c r="AH334" s="28">
        <f>Обшая56[[#This Row],[З/п (%)]]+Обшая56[[#This Row],[Бонус]]</f>
        <v>324</v>
      </c>
      <c r="AI334" s="35">
        <f>Обшая56[[#This Row],[Итого маржа]]-Обшая56[[#This Row],[З/п (%)]]</f>
        <v>0</v>
      </c>
      <c r="AJ334" s="38"/>
    </row>
    <row r="335" spans="1:36" x14ac:dyDescent="0.25">
      <c r="A335" s="62"/>
      <c r="B335" s="29"/>
      <c r="C335" s="63"/>
      <c r="D335" s="64"/>
      <c r="E335" s="65"/>
      <c r="F335" s="25">
        <v>15</v>
      </c>
      <c r="G335" s="160"/>
      <c r="H335" s="24"/>
      <c r="I335" s="41"/>
      <c r="J335" s="41"/>
      <c r="K335" s="34">
        <f>Обшая56[[#This Row],[Итого реализация]]-Обшая56[[#This Row],[Стоимость доставки]]</f>
        <v>0</v>
      </c>
      <c r="L335" s="66"/>
      <c r="M335" s="141"/>
      <c r="N335" s="26"/>
      <c r="O335" s="150"/>
      <c r="P335" s="66"/>
      <c r="Q335" s="66"/>
      <c r="R335" s="26">
        <f>Обшая56[Итого реализация]-Обшая56[Наличные]-Обшая56[Терминал]-Обшая56[Безнал]</f>
        <v>0</v>
      </c>
      <c r="S335" s="67"/>
      <c r="T335" s="68"/>
      <c r="U335" s="68"/>
      <c r="V335" s="68"/>
      <c r="W335" s="27"/>
      <c r="X335" s="27"/>
      <c r="Y335" s="30"/>
      <c r="Z335" s="23">
        <f>Обшая56[Стоимость доставки]</f>
        <v>0</v>
      </c>
      <c r="AA335" s="23"/>
      <c r="AB335" s="21">
        <f>Обшая56[Итого реализация]</f>
        <v>0</v>
      </c>
      <c r="AC335" s="21">
        <f t="shared" si="10"/>
        <v>0</v>
      </c>
      <c r="AD33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5" s="21" t="e">
        <f>Обшая56[[#This Row],[Итого маржа]]/(Обшая56[[#This Row],[Сумма реал-и ТМЗ ( за вычетом доставки )]]/100)</f>
        <v>#DIV/0!</v>
      </c>
      <c r="AF335" s="36">
        <f t="shared" si="11"/>
        <v>0</v>
      </c>
      <c r="AG335" s="22">
        <v>325</v>
      </c>
      <c r="AH335" s="28">
        <f>Обшая56[[#This Row],[З/п (%)]]+Обшая56[[#This Row],[Бонус]]</f>
        <v>325</v>
      </c>
      <c r="AI335" s="35">
        <f>Обшая56[[#This Row],[Итого маржа]]-Обшая56[[#This Row],[З/п (%)]]</f>
        <v>0</v>
      </c>
      <c r="AJ335" s="38"/>
    </row>
    <row r="336" spans="1:36" x14ac:dyDescent="0.25">
      <c r="A336" s="62"/>
      <c r="B336" s="29"/>
      <c r="C336" s="63"/>
      <c r="D336" s="64"/>
      <c r="E336" s="65"/>
      <c r="F336" s="25">
        <v>15</v>
      </c>
      <c r="G336" s="160"/>
      <c r="H336" s="24"/>
      <c r="I336" s="41"/>
      <c r="J336" s="41"/>
      <c r="K336" s="34">
        <f>Обшая56[[#This Row],[Итого реализация]]-Обшая56[[#This Row],[Стоимость доставки]]</f>
        <v>0</v>
      </c>
      <c r="L336" s="66"/>
      <c r="M336" s="141"/>
      <c r="N336" s="26"/>
      <c r="O336" s="150"/>
      <c r="P336" s="66"/>
      <c r="Q336" s="66"/>
      <c r="R336" s="26">
        <f>Обшая56[Итого реализация]-Обшая56[Наличные]-Обшая56[Терминал]-Обшая56[Безнал]</f>
        <v>0</v>
      </c>
      <c r="S336" s="67"/>
      <c r="T336" s="68"/>
      <c r="U336" s="68"/>
      <c r="V336" s="68"/>
      <c r="W336" s="27"/>
      <c r="X336" s="27"/>
      <c r="Y336" s="30"/>
      <c r="Z336" s="23">
        <f>Обшая56[Стоимость доставки]</f>
        <v>0</v>
      </c>
      <c r="AA336" s="23"/>
      <c r="AB336" s="21">
        <f>Обшая56[Итого реализация]</f>
        <v>0</v>
      </c>
      <c r="AC336" s="21">
        <f t="shared" si="10"/>
        <v>0</v>
      </c>
      <c r="AD33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6" s="21" t="e">
        <f>Обшая56[[#This Row],[Итого маржа]]/(Обшая56[[#This Row],[Сумма реал-и ТМЗ ( за вычетом доставки )]]/100)</f>
        <v>#DIV/0!</v>
      </c>
      <c r="AF336" s="36">
        <f t="shared" si="11"/>
        <v>0</v>
      </c>
      <c r="AG336" s="22">
        <v>326</v>
      </c>
      <c r="AH336" s="28">
        <f>Обшая56[[#This Row],[З/п (%)]]+Обшая56[[#This Row],[Бонус]]</f>
        <v>326</v>
      </c>
      <c r="AI336" s="35">
        <f>Обшая56[[#This Row],[Итого маржа]]-Обшая56[[#This Row],[З/п (%)]]</f>
        <v>0</v>
      </c>
      <c r="AJ336" s="38"/>
    </row>
    <row r="337" spans="1:36" x14ac:dyDescent="0.25">
      <c r="A337" s="62"/>
      <c r="B337" s="29"/>
      <c r="C337" s="63"/>
      <c r="D337" s="64"/>
      <c r="E337" s="65"/>
      <c r="F337" s="25">
        <v>15</v>
      </c>
      <c r="G337" s="160"/>
      <c r="H337" s="24"/>
      <c r="I337" s="41"/>
      <c r="J337" s="41"/>
      <c r="K337" s="34">
        <f>Обшая56[[#This Row],[Итого реализация]]-Обшая56[[#This Row],[Стоимость доставки]]</f>
        <v>0</v>
      </c>
      <c r="L337" s="66"/>
      <c r="M337" s="141"/>
      <c r="N337" s="26"/>
      <c r="O337" s="150"/>
      <c r="P337" s="66"/>
      <c r="Q337" s="66"/>
      <c r="R337" s="26">
        <f>Обшая56[Итого реализация]-Обшая56[Наличные]-Обшая56[Терминал]-Обшая56[Безнал]</f>
        <v>0</v>
      </c>
      <c r="S337" s="67"/>
      <c r="T337" s="68"/>
      <c r="U337" s="68"/>
      <c r="V337" s="68"/>
      <c r="W337" s="27"/>
      <c r="X337" s="27"/>
      <c r="Y337" s="30"/>
      <c r="Z337" s="23">
        <f>Обшая56[Стоимость доставки]</f>
        <v>0</v>
      </c>
      <c r="AA337" s="23"/>
      <c r="AB337" s="21">
        <f>Обшая56[Итого реализация]</f>
        <v>0</v>
      </c>
      <c r="AC337" s="21">
        <f t="shared" si="10"/>
        <v>0</v>
      </c>
      <c r="AD33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7" s="21" t="e">
        <f>Обшая56[[#This Row],[Итого маржа]]/(Обшая56[[#This Row],[Сумма реал-и ТМЗ ( за вычетом доставки )]]/100)</f>
        <v>#DIV/0!</v>
      </c>
      <c r="AF337" s="36">
        <f t="shared" si="11"/>
        <v>0</v>
      </c>
      <c r="AG337" s="22">
        <v>327</v>
      </c>
      <c r="AH337" s="28">
        <f>Обшая56[[#This Row],[З/п (%)]]+Обшая56[[#This Row],[Бонус]]</f>
        <v>327</v>
      </c>
      <c r="AI337" s="35">
        <f>Обшая56[[#This Row],[Итого маржа]]-Обшая56[[#This Row],[З/п (%)]]</f>
        <v>0</v>
      </c>
      <c r="AJ337" s="38"/>
    </row>
    <row r="338" spans="1:36" x14ac:dyDescent="0.25">
      <c r="A338" s="62"/>
      <c r="B338" s="29"/>
      <c r="C338" s="63"/>
      <c r="D338" s="64"/>
      <c r="E338" s="65"/>
      <c r="F338" s="25">
        <v>15</v>
      </c>
      <c r="G338" s="160"/>
      <c r="H338" s="24"/>
      <c r="I338" s="41"/>
      <c r="J338" s="41"/>
      <c r="K338" s="34">
        <f>Обшая56[[#This Row],[Итого реализация]]-Обшая56[[#This Row],[Стоимость доставки]]</f>
        <v>0</v>
      </c>
      <c r="L338" s="66"/>
      <c r="M338" s="141"/>
      <c r="N338" s="26"/>
      <c r="O338" s="150"/>
      <c r="P338" s="66"/>
      <c r="Q338" s="66"/>
      <c r="R338" s="26">
        <f>Обшая56[Итого реализация]-Обшая56[Наличные]-Обшая56[Терминал]-Обшая56[Безнал]</f>
        <v>0</v>
      </c>
      <c r="S338" s="67"/>
      <c r="T338" s="68"/>
      <c r="U338" s="68"/>
      <c r="V338" s="68"/>
      <c r="W338" s="27"/>
      <c r="X338" s="27"/>
      <c r="Y338" s="30"/>
      <c r="Z338" s="23">
        <f>Обшая56[Стоимость доставки]</f>
        <v>0</v>
      </c>
      <c r="AA338" s="23"/>
      <c r="AB338" s="21">
        <f>Обшая56[Итого реализация]</f>
        <v>0</v>
      </c>
      <c r="AC338" s="21">
        <f t="shared" si="10"/>
        <v>0</v>
      </c>
      <c r="AD33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8" s="21" t="e">
        <f>Обшая56[[#This Row],[Итого маржа]]/(Обшая56[[#This Row],[Сумма реал-и ТМЗ ( за вычетом доставки )]]/100)</f>
        <v>#DIV/0!</v>
      </c>
      <c r="AF338" s="36">
        <f t="shared" si="11"/>
        <v>0</v>
      </c>
      <c r="AG338" s="22">
        <v>328</v>
      </c>
      <c r="AH338" s="28">
        <f>Обшая56[[#This Row],[З/п (%)]]+Обшая56[[#This Row],[Бонус]]</f>
        <v>328</v>
      </c>
      <c r="AI338" s="35">
        <f>Обшая56[[#This Row],[Итого маржа]]-Обшая56[[#This Row],[З/п (%)]]</f>
        <v>0</v>
      </c>
      <c r="AJ338" s="38"/>
    </row>
    <row r="339" spans="1:36" x14ac:dyDescent="0.25">
      <c r="A339" s="62"/>
      <c r="B339" s="29"/>
      <c r="C339" s="63"/>
      <c r="D339" s="64"/>
      <c r="E339" s="65"/>
      <c r="F339" s="25">
        <v>15</v>
      </c>
      <c r="G339" s="160"/>
      <c r="H339" s="24"/>
      <c r="I339" s="41"/>
      <c r="J339" s="41"/>
      <c r="K339" s="34">
        <f>Обшая56[[#This Row],[Итого реализация]]-Обшая56[[#This Row],[Стоимость доставки]]</f>
        <v>0</v>
      </c>
      <c r="L339" s="66"/>
      <c r="M339" s="141"/>
      <c r="N339" s="26"/>
      <c r="O339" s="150"/>
      <c r="P339" s="66"/>
      <c r="Q339" s="66"/>
      <c r="R339" s="26">
        <f>Обшая56[Итого реализация]-Обшая56[Наличные]-Обшая56[Терминал]-Обшая56[Безнал]</f>
        <v>0</v>
      </c>
      <c r="S339" s="67"/>
      <c r="T339" s="68"/>
      <c r="U339" s="68"/>
      <c r="V339" s="68"/>
      <c r="W339" s="27"/>
      <c r="X339" s="27"/>
      <c r="Y339" s="30"/>
      <c r="Z339" s="23">
        <f>Обшая56[Стоимость доставки]</f>
        <v>0</v>
      </c>
      <c r="AA339" s="23"/>
      <c r="AB339" s="21">
        <f>Обшая56[Итого реализация]</f>
        <v>0</v>
      </c>
      <c r="AC339" s="21">
        <f t="shared" si="10"/>
        <v>0</v>
      </c>
      <c r="AD33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39" s="21" t="e">
        <f>Обшая56[[#This Row],[Итого маржа]]/(Обшая56[[#This Row],[Сумма реал-и ТМЗ ( за вычетом доставки )]]/100)</f>
        <v>#DIV/0!</v>
      </c>
      <c r="AF339" s="36">
        <f t="shared" si="11"/>
        <v>0</v>
      </c>
      <c r="AG339" s="22">
        <v>329</v>
      </c>
      <c r="AH339" s="28">
        <f>Обшая56[[#This Row],[З/п (%)]]+Обшая56[[#This Row],[Бонус]]</f>
        <v>329</v>
      </c>
      <c r="AI339" s="35">
        <f>Обшая56[[#This Row],[Итого маржа]]-Обшая56[[#This Row],[З/п (%)]]</f>
        <v>0</v>
      </c>
      <c r="AJ339" s="38"/>
    </row>
    <row r="340" spans="1:36" x14ac:dyDescent="0.25">
      <c r="A340" s="62"/>
      <c r="B340" s="29"/>
      <c r="C340" s="63"/>
      <c r="D340" s="64"/>
      <c r="E340" s="65"/>
      <c r="F340" s="25">
        <v>15</v>
      </c>
      <c r="G340" s="160"/>
      <c r="H340" s="24"/>
      <c r="I340" s="41"/>
      <c r="J340" s="41"/>
      <c r="K340" s="34">
        <f>Обшая56[[#This Row],[Итого реализация]]-Обшая56[[#This Row],[Стоимость доставки]]</f>
        <v>0</v>
      </c>
      <c r="L340" s="66"/>
      <c r="M340" s="141"/>
      <c r="N340" s="26"/>
      <c r="O340" s="150"/>
      <c r="P340" s="66"/>
      <c r="Q340" s="66"/>
      <c r="R340" s="26">
        <f>Обшая56[Итого реализация]-Обшая56[Наличные]-Обшая56[Терминал]-Обшая56[Безнал]</f>
        <v>0</v>
      </c>
      <c r="S340" s="67"/>
      <c r="T340" s="68"/>
      <c r="U340" s="68"/>
      <c r="V340" s="68"/>
      <c r="W340" s="27"/>
      <c r="X340" s="27"/>
      <c r="Y340" s="30"/>
      <c r="Z340" s="23">
        <f>Обшая56[Стоимость доставки]</f>
        <v>0</v>
      </c>
      <c r="AA340" s="23"/>
      <c r="AB340" s="21">
        <f>Обшая56[Итого реализация]</f>
        <v>0</v>
      </c>
      <c r="AC340" s="21">
        <f t="shared" si="10"/>
        <v>0</v>
      </c>
      <c r="AD34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0" s="21" t="e">
        <f>Обшая56[[#This Row],[Итого маржа]]/(Обшая56[[#This Row],[Сумма реал-и ТМЗ ( за вычетом доставки )]]/100)</f>
        <v>#DIV/0!</v>
      </c>
      <c r="AF340" s="36">
        <f t="shared" si="11"/>
        <v>0</v>
      </c>
      <c r="AG340" s="22">
        <v>330</v>
      </c>
      <c r="AH340" s="28">
        <f>Обшая56[[#This Row],[З/п (%)]]+Обшая56[[#This Row],[Бонус]]</f>
        <v>330</v>
      </c>
      <c r="AI340" s="35">
        <f>Обшая56[[#This Row],[Итого маржа]]-Обшая56[[#This Row],[З/п (%)]]</f>
        <v>0</v>
      </c>
      <c r="AJ340" s="38"/>
    </row>
    <row r="341" spans="1:36" x14ac:dyDescent="0.25">
      <c r="A341" s="62"/>
      <c r="B341" s="29"/>
      <c r="C341" s="63"/>
      <c r="D341" s="64"/>
      <c r="E341" s="65"/>
      <c r="F341" s="25">
        <v>15</v>
      </c>
      <c r="G341" s="160"/>
      <c r="H341" s="24"/>
      <c r="I341" s="41"/>
      <c r="J341" s="41"/>
      <c r="K341" s="34">
        <f>Обшая56[[#This Row],[Итого реализация]]-Обшая56[[#This Row],[Стоимость доставки]]</f>
        <v>0</v>
      </c>
      <c r="L341" s="66"/>
      <c r="M341" s="141"/>
      <c r="N341" s="26"/>
      <c r="O341" s="150"/>
      <c r="P341" s="66"/>
      <c r="Q341" s="66"/>
      <c r="R341" s="26">
        <f>Обшая56[Итого реализация]-Обшая56[Наличные]-Обшая56[Терминал]-Обшая56[Безнал]</f>
        <v>0</v>
      </c>
      <c r="S341" s="67"/>
      <c r="T341" s="68"/>
      <c r="U341" s="68"/>
      <c r="V341" s="68"/>
      <c r="W341" s="27"/>
      <c r="X341" s="27"/>
      <c r="Y341" s="30"/>
      <c r="Z341" s="23">
        <f>Обшая56[Стоимость доставки]</f>
        <v>0</v>
      </c>
      <c r="AA341" s="23"/>
      <c r="AB341" s="21">
        <f>Обшая56[Итого реализация]</f>
        <v>0</v>
      </c>
      <c r="AC341" s="21">
        <f t="shared" si="10"/>
        <v>0</v>
      </c>
      <c r="AD34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1" s="21" t="e">
        <f>Обшая56[[#This Row],[Итого маржа]]/(Обшая56[[#This Row],[Сумма реал-и ТМЗ ( за вычетом доставки )]]/100)</f>
        <v>#DIV/0!</v>
      </c>
      <c r="AF341" s="36">
        <f t="shared" si="11"/>
        <v>0</v>
      </c>
      <c r="AG341" s="22">
        <v>331</v>
      </c>
      <c r="AH341" s="28">
        <f>Обшая56[[#This Row],[З/п (%)]]+Обшая56[[#This Row],[Бонус]]</f>
        <v>331</v>
      </c>
      <c r="AI341" s="35">
        <f>Обшая56[[#This Row],[Итого маржа]]-Обшая56[[#This Row],[З/п (%)]]</f>
        <v>0</v>
      </c>
      <c r="AJ341" s="38"/>
    </row>
    <row r="342" spans="1:36" x14ac:dyDescent="0.25">
      <c r="A342" s="62"/>
      <c r="B342" s="29"/>
      <c r="C342" s="63"/>
      <c r="D342" s="64"/>
      <c r="E342" s="65"/>
      <c r="F342" s="25">
        <v>15</v>
      </c>
      <c r="G342" s="160"/>
      <c r="H342" s="24"/>
      <c r="I342" s="41"/>
      <c r="J342" s="41"/>
      <c r="K342" s="34">
        <f>Обшая56[[#This Row],[Итого реализация]]-Обшая56[[#This Row],[Стоимость доставки]]</f>
        <v>0</v>
      </c>
      <c r="L342" s="66"/>
      <c r="M342" s="141"/>
      <c r="N342" s="26"/>
      <c r="O342" s="150"/>
      <c r="P342" s="66"/>
      <c r="Q342" s="66"/>
      <c r="R342" s="26">
        <f>Обшая56[Итого реализация]-Обшая56[Наличные]-Обшая56[Терминал]-Обшая56[Безнал]</f>
        <v>0</v>
      </c>
      <c r="S342" s="67"/>
      <c r="T342" s="68"/>
      <c r="U342" s="68"/>
      <c r="V342" s="68"/>
      <c r="W342" s="27"/>
      <c r="X342" s="27"/>
      <c r="Y342" s="30"/>
      <c r="Z342" s="23">
        <f>Обшая56[Стоимость доставки]</f>
        <v>0</v>
      </c>
      <c r="AA342" s="23"/>
      <c r="AB342" s="21">
        <f>Обшая56[Итого реализация]</f>
        <v>0</v>
      </c>
      <c r="AC342" s="21">
        <f t="shared" si="10"/>
        <v>0</v>
      </c>
      <c r="AD34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2" s="21" t="e">
        <f>Обшая56[[#This Row],[Итого маржа]]/(Обшая56[[#This Row],[Сумма реал-и ТМЗ ( за вычетом доставки )]]/100)</f>
        <v>#DIV/0!</v>
      </c>
      <c r="AF342" s="36">
        <f t="shared" si="11"/>
        <v>0</v>
      </c>
      <c r="AG342" s="22">
        <v>332</v>
      </c>
      <c r="AH342" s="28">
        <f>Обшая56[[#This Row],[З/п (%)]]+Обшая56[[#This Row],[Бонус]]</f>
        <v>332</v>
      </c>
      <c r="AI342" s="35">
        <f>Обшая56[[#This Row],[Итого маржа]]-Обшая56[[#This Row],[З/п (%)]]</f>
        <v>0</v>
      </c>
      <c r="AJ342" s="38"/>
    </row>
    <row r="343" spans="1:36" x14ac:dyDescent="0.25">
      <c r="A343" s="62"/>
      <c r="B343" s="29"/>
      <c r="C343" s="63"/>
      <c r="D343" s="64"/>
      <c r="E343" s="65"/>
      <c r="F343" s="25">
        <v>15</v>
      </c>
      <c r="G343" s="160"/>
      <c r="H343" s="24"/>
      <c r="I343" s="41"/>
      <c r="J343" s="41"/>
      <c r="K343" s="34">
        <f>Обшая56[[#This Row],[Итого реализация]]-Обшая56[[#This Row],[Стоимость доставки]]</f>
        <v>0</v>
      </c>
      <c r="L343" s="66"/>
      <c r="M343" s="141"/>
      <c r="N343" s="26"/>
      <c r="O343" s="150"/>
      <c r="P343" s="66"/>
      <c r="Q343" s="66"/>
      <c r="R343" s="26">
        <f>Обшая56[Итого реализация]-Обшая56[Наличные]-Обшая56[Терминал]-Обшая56[Безнал]</f>
        <v>0</v>
      </c>
      <c r="S343" s="67"/>
      <c r="T343" s="68"/>
      <c r="U343" s="68"/>
      <c r="V343" s="68"/>
      <c r="W343" s="27"/>
      <c r="X343" s="27"/>
      <c r="Y343" s="30"/>
      <c r="Z343" s="23">
        <f>Обшая56[Стоимость доставки]</f>
        <v>0</v>
      </c>
      <c r="AA343" s="23"/>
      <c r="AB343" s="21">
        <f>Обшая56[Итого реализация]</f>
        <v>0</v>
      </c>
      <c r="AC343" s="21">
        <f t="shared" si="10"/>
        <v>0</v>
      </c>
      <c r="AD34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3" s="21" t="e">
        <f>Обшая56[[#This Row],[Итого маржа]]/(Обшая56[[#This Row],[Сумма реал-и ТМЗ ( за вычетом доставки )]]/100)</f>
        <v>#DIV/0!</v>
      </c>
      <c r="AF343" s="36">
        <f t="shared" si="11"/>
        <v>0</v>
      </c>
      <c r="AG343" s="22">
        <v>333</v>
      </c>
      <c r="AH343" s="28">
        <f>Обшая56[[#This Row],[З/п (%)]]+Обшая56[[#This Row],[Бонус]]</f>
        <v>333</v>
      </c>
      <c r="AI343" s="35">
        <f>Обшая56[[#This Row],[Итого маржа]]-Обшая56[[#This Row],[З/п (%)]]</f>
        <v>0</v>
      </c>
      <c r="AJ343" s="38"/>
    </row>
    <row r="344" spans="1:36" x14ac:dyDescent="0.25">
      <c r="A344" s="62"/>
      <c r="B344" s="29"/>
      <c r="C344" s="63"/>
      <c r="D344" s="64"/>
      <c r="E344" s="65"/>
      <c r="F344" s="25">
        <v>15</v>
      </c>
      <c r="G344" s="160"/>
      <c r="H344" s="24"/>
      <c r="I344" s="41"/>
      <c r="J344" s="41"/>
      <c r="K344" s="34">
        <f>Обшая56[[#This Row],[Итого реализация]]-Обшая56[[#This Row],[Стоимость доставки]]</f>
        <v>0</v>
      </c>
      <c r="L344" s="66"/>
      <c r="M344" s="141"/>
      <c r="N344" s="26"/>
      <c r="O344" s="150"/>
      <c r="P344" s="66"/>
      <c r="Q344" s="66"/>
      <c r="R344" s="26">
        <f>Обшая56[Итого реализация]-Обшая56[Наличные]-Обшая56[Терминал]-Обшая56[Безнал]</f>
        <v>0</v>
      </c>
      <c r="S344" s="67"/>
      <c r="T344" s="68"/>
      <c r="U344" s="68"/>
      <c r="V344" s="68"/>
      <c r="W344" s="27"/>
      <c r="X344" s="27"/>
      <c r="Y344" s="30"/>
      <c r="Z344" s="23">
        <f>Обшая56[Стоимость доставки]</f>
        <v>0</v>
      </c>
      <c r="AA344" s="23"/>
      <c r="AB344" s="21">
        <f>Обшая56[Итого реализация]</f>
        <v>0</v>
      </c>
      <c r="AC344" s="21">
        <f t="shared" si="10"/>
        <v>0</v>
      </c>
      <c r="AD34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4" s="21" t="e">
        <f>Обшая56[[#This Row],[Итого маржа]]/(Обшая56[[#This Row],[Сумма реал-и ТМЗ ( за вычетом доставки )]]/100)</f>
        <v>#DIV/0!</v>
      </c>
      <c r="AF344" s="36">
        <f t="shared" si="11"/>
        <v>0</v>
      </c>
      <c r="AG344" s="22">
        <v>334</v>
      </c>
      <c r="AH344" s="28">
        <f>Обшая56[[#This Row],[З/п (%)]]+Обшая56[[#This Row],[Бонус]]</f>
        <v>334</v>
      </c>
      <c r="AI344" s="35">
        <f>Обшая56[[#This Row],[Итого маржа]]-Обшая56[[#This Row],[З/п (%)]]</f>
        <v>0</v>
      </c>
      <c r="AJ344" s="38"/>
    </row>
    <row r="345" spans="1:36" x14ac:dyDescent="0.25">
      <c r="A345" s="62"/>
      <c r="B345" s="29"/>
      <c r="C345" s="63"/>
      <c r="D345" s="64"/>
      <c r="E345" s="65"/>
      <c r="F345" s="25">
        <v>15</v>
      </c>
      <c r="G345" s="160"/>
      <c r="H345" s="24"/>
      <c r="I345" s="41"/>
      <c r="J345" s="41"/>
      <c r="K345" s="34">
        <f>Обшая56[[#This Row],[Итого реализация]]-Обшая56[[#This Row],[Стоимость доставки]]</f>
        <v>0</v>
      </c>
      <c r="L345" s="66"/>
      <c r="M345" s="141"/>
      <c r="N345" s="26"/>
      <c r="O345" s="150"/>
      <c r="P345" s="66"/>
      <c r="Q345" s="66"/>
      <c r="R345" s="26">
        <f>Обшая56[Итого реализация]-Обшая56[Наличные]-Обшая56[Терминал]-Обшая56[Безнал]</f>
        <v>0</v>
      </c>
      <c r="S345" s="67"/>
      <c r="T345" s="68"/>
      <c r="U345" s="68"/>
      <c r="V345" s="68"/>
      <c r="W345" s="27"/>
      <c r="X345" s="27"/>
      <c r="Y345" s="30"/>
      <c r="Z345" s="23">
        <f>Обшая56[Стоимость доставки]</f>
        <v>0</v>
      </c>
      <c r="AA345" s="23"/>
      <c r="AB345" s="21">
        <f>Обшая56[Итого реализация]</f>
        <v>0</v>
      </c>
      <c r="AC345" s="21">
        <f t="shared" si="10"/>
        <v>0</v>
      </c>
      <c r="AD34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5" s="21" t="e">
        <f>Обшая56[[#This Row],[Итого маржа]]/(Обшая56[[#This Row],[Сумма реал-и ТМЗ ( за вычетом доставки )]]/100)</f>
        <v>#DIV/0!</v>
      </c>
      <c r="AF345" s="36">
        <f t="shared" si="11"/>
        <v>0</v>
      </c>
      <c r="AG345" s="22">
        <v>335</v>
      </c>
      <c r="AH345" s="28">
        <f>Обшая56[[#This Row],[З/п (%)]]+Обшая56[[#This Row],[Бонус]]</f>
        <v>335</v>
      </c>
      <c r="AI345" s="35">
        <f>Обшая56[[#This Row],[Итого маржа]]-Обшая56[[#This Row],[З/п (%)]]</f>
        <v>0</v>
      </c>
      <c r="AJ345" s="38"/>
    </row>
    <row r="346" spans="1:36" x14ac:dyDescent="0.25">
      <c r="A346" s="62"/>
      <c r="B346" s="29"/>
      <c r="C346" s="63"/>
      <c r="D346" s="64"/>
      <c r="E346" s="65"/>
      <c r="F346" s="25">
        <v>15</v>
      </c>
      <c r="G346" s="160"/>
      <c r="H346" s="24"/>
      <c r="I346" s="41"/>
      <c r="J346" s="41"/>
      <c r="K346" s="34">
        <f>Обшая56[[#This Row],[Итого реализация]]-Обшая56[[#This Row],[Стоимость доставки]]</f>
        <v>0</v>
      </c>
      <c r="L346" s="66"/>
      <c r="M346" s="141"/>
      <c r="N346" s="26"/>
      <c r="O346" s="150"/>
      <c r="P346" s="66"/>
      <c r="Q346" s="66"/>
      <c r="R346" s="26">
        <f>Обшая56[Итого реализация]-Обшая56[Наличные]-Обшая56[Терминал]-Обшая56[Безнал]</f>
        <v>0</v>
      </c>
      <c r="S346" s="67"/>
      <c r="T346" s="68"/>
      <c r="U346" s="68"/>
      <c r="V346" s="68"/>
      <c r="W346" s="27"/>
      <c r="X346" s="27"/>
      <c r="Y346" s="30"/>
      <c r="Z346" s="23">
        <f>Обшая56[Стоимость доставки]</f>
        <v>0</v>
      </c>
      <c r="AA346" s="23"/>
      <c r="AB346" s="21">
        <f>Обшая56[Итого реализация]</f>
        <v>0</v>
      </c>
      <c r="AC346" s="21">
        <f t="shared" si="10"/>
        <v>0</v>
      </c>
      <c r="AD34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6" s="21" t="e">
        <f>Обшая56[[#This Row],[Итого маржа]]/(Обшая56[[#This Row],[Сумма реал-и ТМЗ ( за вычетом доставки )]]/100)</f>
        <v>#DIV/0!</v>
      </c>
      <c r="AF346" s="36">
        <f t="shared" si="11"/>
        <v>0</v>
      </c>
      <c r="AG346" s="22">
        <v>336</v>
      </c>
      <c r="AH346" s="28">
        <f>Обшая56[[#This Row],[З/п (%)]]+Обшая56[[#This Row],[Бонус]]</f>
        <v>336</v>
      </c>
      <c r="AI346" s="35">
        <f>Обшая56[[#This Row],[Итого маржа]]-Обшая56[[#This Row],[З/п (%)]]</f>
        <v>0</v>
      </c>
      <c r="AJ346" s="38"/>
    </row>
    <row r="347" spans="1:36" x14ac:dyDescent="0.25">
      <c r="A347" s="62"/>
      <c r="B347" s="29"/>
      <c r="C347" s="63"/>
      <c r="D347" s="64"/>
      <c r="E347" s="65"/>
      <c r="F347" s="25">
        <v>15</v>
      </c>
      <c r="G347" s="160"/>
      <c r="H347" s="24"/>
      <c r="I347" s="41"/>
      <c r="J347" s="41"/>
      <c r="K347" s="34">
        <f>Обшая56[[#This Row],[Итого реализация]]-Обшая56[[#This Row],[Стоимость доставки]]</f>
        <v>0</v>
      </c>
      <c r="L347" s="66"/>
      <c r="M347" s="141"/>
      <c r="N347" s="26"/>
      <c r="O347" s="150"/>
      <c r="P347" s="66"/>
      <c r="Q347" s="66"/>
      <c r="R347" s="26">
        <f>Обшая56[Итого реализация]-Обшая56[Наличные]-Обшая56[Терминал]-Обшая56[Безнал]</f>
        <v>0</v>
      </c>
      <c r="S347" s="67"/>
      <c r="T347" s="68"/>
      <c r="U347" s="68"/>
      <c r="V347" s="68"/>
      <c r="W347" s="27"/>
      <c r="X347" s="27"/>
      <c r="Y347" s="30"/>
      <c r="Z347" s="23">
        <f>Обшая56[Стоимость доставки]</f>
        <v>0</v>
      </c>
      <c r="AA347" s="23"/>
      <c r="AB347" s="21">
        <f>Обшая56[Итого реализация]</f>
        <v>0</v>
      </c>
      <c r="AC347" s="21">
        <f t="shared" si="10"/>
        <v>0</v>
      </c>
      <c r="AD34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7" s="21" t="e">
        <f>Обшая56[[#This Row],[Итого маржа]]/(Обшая56[[#This Row],[Сумма реал-и ТМЗ ( за вычетом доставки )]]/100)</f>
        <v>#DIV/0!</v>
      </c>
      <c r="AF347" s="36">
        <f t="shared" si="11"/>
        <v>0</v>
      </c>
      <c r="AG347" s="22">
        <v>337</v>
      </c>
      <c r="AH347" s="28">
        <f>Обшая56[[#This Row],[З/п (%)]]+Обшая56[[#This Row],[Бонус]]</f>
        <v>337</v>
      </c>
      <c r="AI347" s="35">
        <f>Обшая56[[#This Row],[Итого маржа]]-Обшая56[[#This Row],[З/п (%)]]</f>
        <v>0</v>
      </c>
      <c r="AJ347" s="38"/>
    </row>
    <row r="348" spans="1:36" x14ac:dyDescent="0.25">
      <c r="A348" s="62"/>
      <c r="B348" s="29"/>
      <c r="C348" s="63"/>
      <c r="D348" s="64"/>
      <c r="E348" s="65"/>
      <c r="F348" s="25">
        <v>15</v>
      </c>
      <c r="G348" s="160"/>
      <c r="H348" s="24"/>
      <c r="I348" s="41"/>
      <c r="J348" s="41"/>
      <c r="K348" s="34">
        <f>Обшая56[[#This Row],[Итого реализация]]-Обшая56[[#This Row],[Стоимость доставки]]</f>
        <v>0</v>
      </c>
      <c r="L348" s="66"/>
      <c r="M348" s="141"/>
      <c r="N348" s="26"/>
      <c r="O348" s="150"/>
      <c r="P348" s="66"/>
      <c r="Q348" s="66"/>
      <c r="R348" s="26">
        <f>Обшая56[Итого реализация]-Обшая56[Наличные]-Обшая56[Терминал]-Обшая56[Безнал]</f>
        <v>0</v>
      </c>
      <c r="S348" s="67"/>
      <c r="T348" s="68"/>
      <c r="U348" s="68"/>
      <c r="V348" s="68"/>
      <c r="W348" s="27"/>
      <c r="X348" s="27"/>
      <c r="Y348" s="30"/>
      <c r="Z348" s="23">
        <f>Обшая56[Стоимость доставки]</f>
        <v>0</v>
      </c>
      <c r="AA348" s="23"/>
      <c r="AB348" s="21">
        <f>Обшая56[Итого реализация]</f>
        <v>0</v>
      </c>
      <c r="AC348" s="21">
        <f t="shared" si="10"/>
        <v>0</v>
      </c>
      <c r="AD34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8" s="21" t="e">
        <f>Обшая56[[#This Row],[Итого маржа]]/(Обшая56[[#This Row],[Сумма реал-и ТМЗ ( за вычетом доставки )]]/100)</f>
        <v>#DIV/0!</v>
      </c>
      <c r="AF348" s="36">
        <f t="shared" si="11"/>
        <v>0</v>
      </c>
      <c r="AG348" s="22">
        <v>338</v>
      </c>
      <c r="AH348" s="28">
        <f>Обшая56[[#This Row],[З/п (%)]]+Обшая56[[#This Row],[Бонус]]</f>
        <v>338</v>
      </c>
      <c r="AI348" s="35">
        <f>Обшая56[[#This Row],[Итого маржа]]-Обшая56[[#This Row],[З/п (%)]]</f>
        <v>0</v>
      </c>
      <c r="AJ348" s="38"/>
    </row>
    <row r="349" spans="1:36" x14ac:dyDescent="0.25">
      <c r="A349" s="62"/>
      <c r="B349" s="29"/>
      <c r="C349" s="63"/>
      <c r="D349" s="64"/>
      <c r="E349" s="65"/>
      <c r="F349" s="25">
        <v>15</v>
      </c>
      <c r="G349" s="160"/>
      <c r="H349" s="24"/>
      <c r="I349" s="41"/>
      <c r="J349" s="41"/>
      <c r="K349" s="34">
        <f>Обшая56[[#This Row],[Итого реализация]]-Обшая56[[#This Row],[Стоимость доставки]]</f>
        <v>0</v>
      </c>
      <c r="L349" s="66"/>
      <c r="M349" s="141"/>
      <c r="N349" s="26"/>
      <c r="O349" s="150"/>
      <c r="P349" s="66"/>
      <c r="Q349" s="66"/>
      <c r="R349" s="26">
        <f>Обшая56[Итого реализация]-Обшая56[Наличные]-Обшая56[Терминал]-Обшая56[Безнал]</f>
        <v>0</v>
      </c>
      <c r="S349" s="67"/>
      <c r="T349" s="68"/>
      <c r="U349" s="68"/>
      <c r="V349" s="68"/>
      <c r="W349" s="27"/>
      <c r="X349" s="27"/>
      <c r="Y349" s="30"/>
      <c r="Z349" s="23">
        <f>Обшая56[Стоимость доставки]</f>
        <v>0</v>
      </c>
      <c r="AA349" s="23"/>
      <c r="AB349" s="21">
        <f>Обшая56[Итого реализация]</f>
        <v>0</v>
      </c>
      <c r="AC349" s="21">
        <f t="shared" si="10"/>
        <v>0</v>
      </c>
      <c r="AD34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49" s="21" t="e">
        <f>Обшая56[[#This Row],[Итого маржа]]/(Обшая56[[#This Row],[Сумма реал-и ТМЗ ( за вычетом доставки )]]/100)</f>
        <v>#DIV/0!</v>
      </c>
      <c r="AF349" s="36">
        <f t="shared" si="11"/>
        <v>0</v>
      </c>
      <c r="AG349" s="22">
        <v>339</v>
      </c>
      <c r="AH349" s="28">
        <f>Обшая56[[#This Row],[З/п (%)]]+Обшая56[[#This Row],[Бонус]]</f>
        <v>339</v>
      </c>
      <c r="AI349" s="35">
        <f>Обшая56[[#This Row],[Итого маржа]]-Обшая56[[#This Row],[З/п (%)]]</f>
        <v>0</v>
      </c>
      <c r="AJ349" s="38"/>
    </row>
    <row r="350" spans="1:36" x14ac:dyDescent="0.25">
      <c r="A350" s="62"/>
      <c r="B350" s="29"/>
      <c r="C350" s="63"/>
      <c r="D350" s="64"/>
      <c r="E350" s="65"/>
      <c r="F350" s="25">
        <v>15</v>
      </c>
      <c r="G350" s="160"/>
      <c r="H350" s="24"/>
      <c r="I350" s="41"/>
      <c r="J350" s="41"/>
      <c r="K350" s="34">
        <f>Обшая56[[#This Row],[Итого реализация]]-Обшая56[[#This Row],[Стоимость доставки]]</f>
        <v>0</v>
      </c>
      <c r="L350" s="66"/>
      <c r="M350" s="141"/>
      <c r="N350" s="26"/>
      <c r="O350" s="150"/>
      <c r="P350" s="66"/>
      <c r="Q350" s="66"/>
      <c r="R350" s="26">
        <f>Обшая56[Итого реализация]-Обшая56[Наличные]-Обшая56[Терминал]-Обшая56[Безнал]</f>
        <v>0</v>
      </c>
      <c r="S350" s="67"/>
      <c r="T350" s="68"/>
      <c r="U350" s="68"/>
      <c r="V350" s="68"/>
      <c r="W350" s="27"/>
      <c r="X350" s="27"/>
      <c r="Y350" s="30"/>
      <c r="Z350" s="23">
        <f>Обшая56[Стоимость доставки]</f>
        <v>0</v>
      </c>
      <c r="AA350" s="23"/>
      <c r="AB350" s="21">
        <f>Обшая56[Итого реализация]</f>
        <v>0</v>
      </c>
      <c r="AC350" s="21">
        <f t="shared" si="10"/>
        <v>0</v>
      </c>
      <c r="AD35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0" s="21" t="e">
        <f>Обшая56[[#This Row],[Итого маржа]]/(Обшая56[[#This Row],[Сумма реал-и ТМЗ ( за вычетом доставки )]]/100)</f>
        <v>#DIV/0!</v>
      </c>
      <c r="AF350" s="36">
        <f t="shared" si="11"/>
        <v>0</v>
      </c>
      <c r="AG350" s="22">
        <v>340</v>
      </c>
      <c r="AH350" s="28">
        <f>Обшая56[[#This Row],[З/п (%)]]+Обшая56[[#This Row],[Бонус]]</f>
        <v>340</v>
      </c>
      <c r="AI350" s="35">
        <f>Обшая56[[#This Row],[Итого маржа]]-Обшая56[[#This Row],[З/п (%)]]</f>
        <v>0</v>
      </c>
      <c r="AJ350" s="38"/>
    </row>
    <row r="351" spans="1:36" x14ac:dyDescent="0.25">
      <c r="A351" s="62"/>
      <c r="B351" s="29"/>
      <c r="C351" s="63"/>
      <c r="D351" s="64"/>
      <c r="E351" s="65"/>
      <c r="F351" s="25">
        <v>15</v>
      </c>
      <c r="G351" s="160"/>
      <c r="H351" s="24"/>
      <c r="I351" s="41"/>
      <c r="J351" s="41"/>
      <c r="K351" s="34">
        <f>Обшая56[[#This Row],[Итого реализация]]-Обшая56[[#This Row],[Стоимость доставки]]</f>
        <v>0</v>
      </c>
      <c r="L351" s="66"/>
      <c r="M351" s="141"/>
      <c r="N351" s="26"/>
      <c r="O351" s="150"/>
      <c r="P351" s="66"/>
      <c r="Q351" s="66"/>
      <c r="R351" s="26">
        <f>Обшая56[Итого реализация]-Обшая56[Наличные]-Обшая56[Терминал]-Обшая56[Безнал]</f>
        <v>0</v>
      </c>
      <c r="S351" s="67"/>
      <c r="T351" s="68"/>
      <c r="U351" s="68"/>
      <c r="V351" s="68"/>
      <c r="W351" s="27"/>
      <c r="X351" s="27"/>
      <c r="Y351" s="30"/>
      <c r="Z351" s="23">
        <f>Обшая56[Стоимость доставки]</f>
        <v>0</v>
      </c>
      <c r="AA351" s="23"/>
      <c r="AB351" s="21">
        <f>Обшая56[Итого реализация]</f>
        <v>0</v>
      </c>
      <c r="AC351" s="21">
        <f t="shared" si="10"/>
        <v>0</v>
      </c>
      <c r="AD35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1" s="21" t="e">
        <f>Обшая56[[#This Row],[Итого маржа]]/(Обшая56[[#This Row],[Сумма реал-и ТМЗ ( за вычетом доставки )]]/100)</f>
        <v>#DIV/0!</v>
      </c>
      <c r="AF351" s="36">
        <f t="shared" si="11"/>
        <v>0</v>
      </c>
      <c r="AG351" s="22">
        <v>341</v>
      </c>
      <c r="AH351" s="28">
        <f>Обшая56[[#This Row],[З/п (%)]]+Обшая56[[#This Row],[Бонус]]</f>
        <v>341</v>
      </c>
      <c r="AI351" s="35">
        <f>Обшая56[[#This Row],[Итого маржа]]-Обшая56[[#This Row],[З/п (%)]]</f>
        <v>0</v>
      </c>
      <c r="AJ351" s="38"/>
    </row>
    <row r="352" spans="1:36" x14ac:dyDescent="0.25">
      <c r="A352" s="62"/>
      <c r="B352" s="29"/>
      <c r="C352" s="63"/>
      <c r="D352" s="64"/>
      <c r="E352" s="65"/>
      <c r="F352" s="25">
        <v>15</v>
      </c>
      <c r="G352" s="160"/>
      <c r="H352" s="24"/>
      <c r="I352" s="41"/>
      <c r="J352" s="41"/>
      <c r="K352" s="34">
        <f>Обшая56[[#This Row],[Итого реализация]]-Обшая56[[#This Row],[Стоимость доставки]]</f>
        <v>0</v>
      </c>
      <c r="L352" s="66"/>
      <c r="M352" s="141"/>
      <c r="N352" s="26"/>
      <c r="O352" s="150"/>
      <c r="P352" s="66"/>
      <c r="Q352" s="66"/>
      <c r="R352" s="26">
        <f>Обшая56[Итого реализация]-Обшая56[Наличные]-Обшая56[Терминал]-Обшая56[Безнал]</f>
        <v>0</v>
      </c>
      <c r="S352" s="67"/>
      <c r="T352" s="68"/>
      <c r="U352" s="68"/>
      <c r="V352" s="68"/>
      <c r="W352" s="27"/>
      <c r="X352" s="27"/>
      <c r="Y352" s="30"/>
      <c r="Z352" s="23">
        <f>Обшая56[Стоимость доставки]</f>
        <v>0</v>
      </c>
      <c r="AA352" s="23"/>
      <c r="AB352" s="21">
        <f>Обшая56[Итого реализация]</f>
        <v>0</v>
      </c>
      <c r="AC352" s="21">
        <f t="shared" si="10"/>
        <v>0</v>
      </c>
      <c r="AD35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2" s="21" t="e">
        <f>Обшая56[[#This Row],[Итого маржа]]/(Обшая56[[#This Row],[Сумма реал-и ТМЗ ( за вычетом доставки )]]/100)</f>
        <v>#DIV/0!</v>
      </c>
      <c r="AF352" s="36">
        <f t="shared" si="11"/>
        <v>0</v>
      </c>
      <c r="AG352" s="22">
        <v>342</v>
      </c>
      <c r="AH352" s="28">
        <f>Обшая56[[#This Row],[З/п (%)]]+Обшая56[[#This Row],[Бонус]]</f>
        <v>342</v>
      </c>
      <c r="AI352" s="35">
        <f>Обшая56[[#This Row],[Итого маржа]]-Обшая56[[#This Row],[З/п (%)]]</f>
        <v>0</v>
      </c>
      <c r="AJ352" s="38"/>
    </row>
    <row r="353" spans="1:36" x14ac:dyDescent="0.25">
      <c r="A353" s="62"/>
      <c r="B353" s="29"/>
      <c r="C353" s="63"/>
      <c r="D353" s="64"/>
      <c r="E353" s="65"/>
      <c r="F353" s="25">
        <v>15</v>
      </c>
      <c r="G353" s="160"/>
      <c r="H353" s="24"/>
      <c r="I353" s="41"/>
      <c r="J353" s="41"/>
      <c r="K353" s="34">
        <f>Обшая56[[#This Row],[Итого реализация]]-Обшая56[[#This Row],[Стоимость доставки]]</f>
        <v>0</v>
      </c>
      <c r="L353" s="66"/>
      <c r="M353" s="141"/>
      <c r="N353" s="26"/>
      <c r="O353" s="150"/>
      <c r="P353" s="66"/>
      <c r="Q353" s="66"/>
      <c r="R353" s="26">
        <f>Обшая56[Итого реализация]-Обшая56[Наличные]-Обшая56[Терминал]-Обшая56[Безнал]</f>
        <v>0</v>
      </c>
      <c r="S353" s="67"/>
      <c r="T353" s="68"/>
      <c r="U353" s="68"/>
      <c r="V353" s="68"/>
      <c r="W353" s="27"/>
      <c r="X353" s="27"/>
      <c r="Y353" s="30"/>
      <c r="Z353" s="23">
        <f>Обшая56[Стоимость доставки]</f>
        <v>0</v>
      </c>
      <c r="AA353" s="23"/>
      <c r="AB353" s="21">
        <f>Обшая56[Итого реализация]</f>
        <v>0</v>
      </c>
      <c r="AC353" s="21">
        <f t="shared" si="10"/>
        <v>0</v>
      </c>
      <c r="AD35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3" s="21" t="e">
        <f>Обшая56[[#This Row],[Итого маржа]]/(Обшая56[[#This Row],[Сумма реал-и ТМЗ ( за вычетом доставки )]]/100)</f>
        <v>#DIV/0!</v>
      </c>
      <c r="AF353" s="36">
        <f t="shared" si="11"/>
        <v>0</v>
      </c>
      <c r="AG353" s="22">
        <v>343</v>
      </c>
      <c r="AH353" s="28">
        <f>Обшая56[[#This Row],[З/п (%)]]+Обшая56[[#This Row],[Бонус]]</f>
        <v>343</v>
      </c>
      <c r="AI353" s="35">
        <f>Обшая56[[#This Row],[Итого маржа]]-Обшая56[[#This Row],[З/п (%)]]</f>
        <v>0</v>
      </c>
      <c r="AJ353" s="38"/>
    </row>
    <row r="354" spans="1:36" x14ac:dyDescent="0.25">
      <c r="A354" s="62"/>
      <c r="B354" s="29"/>
      <c r="C354" s="63"/>
      <c r="D354" s="64"/>
      <c r="E354" s="65"/>
      <c r="F354" s="25">
        <v>15</v>
      </c>
      <c r="G354" s="160"/>
      <c r="H354" s="24"/>
      <c r="I354" s="41"/>
      <c r="J354" s="41"/>
      <c r="K354" s="34">
        <f>Обшая56[[#This Row],[Итого реализация]]-Обшая56[[#This Row],[Стоимость доставки]]</f>
        <v>0</v>
      </c>
      <c r="L354" s="66"/>
      <c r="M354" s="141"/>
      <c r="N354" s="26"/>
      <c r="O354" s="150"/>
      <c r="P354" s="66"/>
      <c r="Q354" s="66"/>
      <c r="R354" s="26">
        <f>Обшая56[Итого реализация]-Обшая56[Наличные]-Обшая56[Терминал]-Обшая56[Безнал]</f>
        <v>0</v>
      </c>
      <c r="S354" s="67"/>
      <c r="T354" s="68"/>
      <c r="U354" s="68"/>
      <c r="V354" s="68"/>
      <c r="W354" s="27"/>
      <c r="X354" s="27"/>
      <c r="Y354" s="30"/>
      <c r="Z354" s="23">
        <f>Обшая56[Стоимость доставки]</f>
        <v>0</v>
      </c>
      <c r="AA354" s="23"/>
      <c r="AB354" s="21">
        <f>Обшая56[Итого реализация]</f>
        <v>0</v>
      </c>
      <c r="AC354" s="21">
        <f t="shared" si="10"/>
        <v>0</v>
      </c>
      <c r="AD35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4" s="21" t="e">
        <f>Обшая56[[#This Row],[Итого маржа]]/(Обшая56[[#This Row],[Сумма реал-и ТМЗ ( за вычетом доставки )]]/100)</f>
        <v>#DIV/0!</v>
      </c>
      <c r="AF354" s="36">
        <f t="shared" si="11"/>
        <v>0</v>
      </c>
      <c r="AG354" s="22">
        <v>344</v>
      </c>
      <c r="AH354" s="28">
        <f>Обшая56[[#This Row],[З/п (%)]]+Обшая56[[#This Row],[Бонус]]</f>
        <v>344</v>
      </c>
      <c r="AI354" s="35">
        <f>Обшая56[[#This Row],[Итого маржа]]-Обшая56[[#This Row],[З/п (%)]]</f>
        <v>0</v>
      </c>
      <c r="AJ354" s="38"/>
    </row>
    <row r="355" spans="1:36" x14ac:dyDescent="0.25">
      <c r="A355" s="62"/>
      <c r="B355" s="29"/>
      <c r="C355" s="63"/>
      <c r="D355" s="64"/>
      <c r="E355" s="65"/>
      <c r="F355" s="25">
        <v>15</v>
      </c>
      <c r="G355" s="160"/>
      <c r="H355" s="24"/>
      <c r="I355" s="41"/>
      <c r="J355" s="41"/>
      <c r="K355" s="34">
        <f>Обшая56[[#This Row],[Итого реализация]]-Обшая56[[#This Row],[Стоимость доставки]]</f>
        <v>0</v>
      </c>
      <c r="L355" s="66"/>
      <c r="M355" s="141"/>
      <c r="N355" s="26"/>
      <c r="O355" s="150"/>
      <c r="P355" s="66"/>
      <c r="Q355" s="66"/>
      <c r="R355" s="26">
        <f>Обшая56[Итого реализация]-Обшая56[Наличные]-Обшая56[Терминал]-Обшая56[Безнал]</f>
        <v>0</v>
      </c>
      <c r="S355" s="67"/>
      <c r="T355" s="68"/>
      <c r="U355" s="68"/>
      <c r="V355" s="68"/>
      <c r="W355" s="27"/>
      <c r="X355" s="27"/>
      <c r="Y355" s="30"/>
      <c r="Z355" s="23">
        <f>Обшая56[Стоимость доставки]</f>
        <v>0</v>
      </c>
      <c r="AA355" s="23"/>
      <c r="AB355" s="21">
        <f>Обшая56[Итого реализация]</f>
        <v>0</v>
      </c>
      <c r="AC355" s="21">
        <f t="shared" si="10"/>
        <v>0</v>
      </c>
      <c r="AD35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5" s="21" t="e">
        <f>Обшая56[[#This Row],[Итого маржа]]/(Обшая56[[#This Row],[Сумма реал-и ТМЗ ( за вычетом доставки )]]/100)</f>
        <v>#DIV/0!</v>
      </c>
      <c r="AF355" s="36">
        <f t="shared" si="11"/>
        <v>0</v>
      </c>
      <c r="AG355" s="22">
        <v>345</v>
      </c>
      <c r="AH355" s="28">
        <f>Обшая56[[#This Row],[З/п (%)]]+Обшая56[[#This Row],[Бонус]]</f>
        <v>345</v>
      </c>
      <c r="AI355" s="35">
        <f>Обшая56[[#This Row],[Итого маржа]]-Обшая56[[#This Row],[З/п (%)]]</f>
        <v>0</v>
      </c>
      <c r="AJ355" s="38"/>
    </row>
    <row r="356" spans="1:36" x14ac:dyDescent="0.25">
      <c r="A356" s="62"/>
      <c r="B356" s="29"/>
      <c r="C356" s="63"/>
      <c r="D356" s="64"/>
      <c r="E356" s="65"/>
      <c r="F356" s="25">
        <v>15</v>
      </c>
      <c r="G356" s="160"/>
      <c r="H356" s="24"/>
      <c r="I356" s="41"/>
      <c r="J356" s="41"/>
      <c r="K356" s="34">
        <f>Обшая56[[#This Row],[Итого реализация]]-Обшая56[[#This Row],[Стоимость доставки]]</f>
        <v>0</v>
      </c>
      <c r="L356" s="66"/>
      <c r="M356" s="141"/>
      <c r="N356" s="26"/>
      <c r="O356" s="150"/>
      <c r="P356" s="66"/>
      <c r="Q356" s="66"/>
      <c r="R356" s="26">
        <f>Обшая56[Итого реализация]-Обшая56[Наличные]-Обшая56[Терминал]-Обшая56[Безнал]</f>
        <v>0</v>
      </c>
      <c r="S356" s="67"/>
      <c r="T356" s="68"/>
      <c r="U356" s="68"/>
      <c r="V356" s="68"/>
      <c r="W356" s="27"/>
      <c r="X356" s="27"/>
      <c r="Y356" s="30"/>
      <c r="Z356" s="23">
        <f>Обшая56[Стоимость доставки]</f>
        <v>0</v>
      </c>
      <c r="AA356" s="23"/>
      <c r="AB356" s="21">
        <f>Обшая56[Итого реализация]</f>
        <v>0</v>
      </c>
      <c r="AC356" s="21">
        <f t="shared" si="10"/>
        <v>0</v>
      </c>
      <c r="AD35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6" s="21" t="e">
        <f>Обшая56[[#This Row],[Итого маржа]]/(Обшая56[[#This Row],[Сумма реал-и ТМЗ ( за вычетом доставки )]]/100)</f>
        <v>#DIV/0!</v>
      </c>
      <c r="AF356" s="36">
        <f t="shared" si="11"/>
        <v>0</v>
      </c>
      <c r="AG356" s="22">
        <v>346</v>
      </c>
      <c r="AH356" s="28">
        <f>Обшая56[[#This Row],[З/п (%)]]+Обшая56[[#This Row],[Бонус]]</f>
        <v>346</v>
      </c>
      <c r="AI356" s="35">
        <f>Обшая56[[#This Row],[Итого маржа]]-Обшая56[[#This Row],[З/п (%)]]</f>
        <v>0</v>
      </c>
      <c r="AJ356" s="38"/>
    </row>
    <row r="357" spans="1:36" x14ac:dyDescent="0.25">
      <c r="A357" s="62"/>
      <c r="B357" s="29"/>
      <c r="C357" s="63"/>
      <c r="D357" s="64"/>
      <c r="E357" s="65"/>
      <c r="F357" s="25">
        <v>15</v>
      </c>
      <c r="G357" s="160"/>
      <c r="H357" s="24"/>
      <c r="I357" s="41"/>
      <c r="J357" s="41"/>
      <c r="K357" s="34">
        <f>Обшая56[[#This Row],[Итого реализация]]-Обшая56[[#This Row],[Стоимость доставки]]</f>
        <v>0</v>
      </c>
      <c r="L357" s="66"/>
      <c r="M357" s="141"/>
      <c r="N357" s="26"/>
      <c r="O357" s="150"/>
      <c r="P357" s="66"/>
      <c r="Q357" s="66"/>
      <c r="R357" s="26">
        <f>Обшая56[Итого реализация]-Обшая56[Наличные]-Обшая56[Терминал]-Обшая56[Безнал]</f>
        <v>0</v>
      </c>
      <c r="S357" s="67"/>
      <c r="T357" s="68"/>
      <c r="U357" s="68"/>
      <c r="V357" s="68"/>
      <c r="W357" s="27"/>
      <c r="X357" s="27"/>
      <c r="Y357" s="30"/>
      <c r="Z357" s="23">
        <f>Обшая56[Стоимость доставки]</f>
        <v>0</v>
      </c>
      <c r="AA357" s="23"/>
      <c r="AB357" s="21">
        <f>Обшая56[Итого реализация]</f>
        <v>0</v>
      </c>
      <c r="AC357" s="21">
        <f t="shared" si="10"/>
        <v>0</v>
      </c>
      <c r="AD35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7" s="21" t="e">
        <f>Обшая56[[#This Row],[Итого маржа]]/(Обшая56[[#This Row],[Сумма реал-и ТМЗ ( за вычетом доставки )]]/100)</f>
        <v>#DIV/0!</v>
      </c>
      <c r="AF357" s="36">
        <f t="shared" si="11"/>
        <v>0</v>
      </c>
      <c r="AG357" s="22">
        <v>347</v>
      </c>
      <c r="AH357" s="28">
        <f>Обшая56[[#This Row],[З/п (%)]]+Обшая56[[#This Row],[Бонус]]</f>
        <v>347</v>
      </c>
      <c r="AI357" s="35">
        <f>Обшая56[[#This Row],[Итого маржа]]-Обшая56[[#This Row],[З/п (%)]]</f>
        <v>0</v>
      </c>
      <c r="AJ357" s="38"/>
    </row>
    <row r="358" spans="1:36" x14ac:dyDescent="0.25">
      <c r="A358" s="62"/>
      <c r="B358" s="29"/>
      <c r="C358" s="63"/>
      <c r="D358" s="64"/>
      <c r="E358" s="65"/>
      <c r="F358" s="25">
        <v>15</v>
      </c>
      <c r="G358" s="160"/>
      <c r="H358" s="24"/>
      <c r="I358" s="41"/>
      <c r="J358" s="41"/>
      <c r="K358" s="34">
        <f>Обшая56[[#This Row],[Итого реализация]]-Обшая56[[#This Row],[Стоимость доставки]]</f>
        <v>0</v>
      </c>
      <c r="L358" s="66"/>
      <c r="M358" s="141"/>
      <c r="N358" s="26"/>
      <c r="O358" s="150"/>
      <c r="P358" s="66"/>
      <c r="Q358" s="66"/>
      <c r="R358" s="26">
        <f>Обшая56[Итого реализация]-Обшая56[Наличные]-Обшая56[Терминал]-Обшая56[Безнал]</f>
        <v>0</v>
      </c>
      <c r="S358" s="67"/>
      <c r="T358" s="68"/>
      <c r="U358" s="68"/>
      <c r="V358" s="68"/>
      <c r="W358" s="27"/>
      <c r="X358" s="27"/>
      <c r="Y358" s="30"/>
      <c r="Z358" s="23">
        <f>Обшая56[Стоимость доставки]</f>
        <v>0</v>
      </c>
      <c r="AA358" s="23"/>
      <c r="AB358" s="21">
        <f>Обшая56[Итого реализация]</f>
        <v>0</v>
      </c>
      <c r="AC358" s="21">
        <f t="shared" si="10"/>
        <v>0</v>
      </c>
      <c r="AD35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8" s="21" t="e">
        <f>Обшая56[[#This Row],[Итого маржа]]/(Обшая56[[#This Row],[Сумма реал-и ТМЗ ( за вычетом доставки )]]/100)</f>
        <v>#DIV/0!</v>
      </c>
      <c r="AF358" s="36">
        <f t="shared" si="11"/>
        <v>0</v>
      </c>
      <c r="AG358" s="22">
        <v>348</v>
      </c>
      <c r="AH358" s="28">
        <f>Обшая56[[#This Row],[З/п (%)]]+Обшая56[[#This Row],[Бонус]]</f>
        <v>348</v>
      </c>
      <c r="AI358" s="35">
        <f>Обшая56[[#This Row],[Итого маржа]]-Обшая56[[#This Row],[З/п (%)]]</f>
        <v>0</v>
      </c>
      <c r="AJ358" s="38"/>
    </row>
    <row r="359" spans="1:36" x14ac:dyDescent="0.25">
      <c r="A359" s="62"/>
      <c r="B359" s="29"/>
      <c r="C359" s="63"/>
      <c r="D359" s="64"/>
      <c r="E359" s="65"/>
      <c r="F359" s="25">
        <v>15</v>
      </c>
      <c r="G359" s="160"/>
      <c r="H359" s="24"/>
      <c r="I359" s="41"/>
      <c r="J359" s="41"/>
      <c r="K359" s="34">
        <f>Обшая56[[#This Row],[Итого реализация]]-Обшая56[[#This Row],[Стоимость доставки]]</f>
        <v>0</v>
      </c>
      <c r="L359" s="66"/>
      <c r="M359" s="141"/>
      <c r="N359" s="26"/>
      <c r="O359" s="150"/>
      <c r="P359" s="66"/>
      <c r="Q359" s="66"/>
      <c r="R359" s="26">
        <f>Обшая56[Итого реализация]-Обшая56[Наличные]-Обшая56[Терминал]-Обшая56[Безнал]</f>
        <v>0</v>
      </c>
      <c r="S359" s="67"/>
      <c r="T359" s="68"/>
      <c r="U359" s="68"/>
      <c r="V359" s="68"/>
      <c r="W359" s="27"/>
      <c r="X359" s="27"/>
      <c r="Y359" s="30"/>
      <c r="Z359" s="23">
        <f>Обшая56[Стоимость доставки]</f>
        <v>0</v>
      </c>
      <c r="AA359" s="23"/>
      <c r="AB359" s="21">
        <f>Обшая56[Итого реализация]</f>
        <v>0</v>
      </c>
      <c r="AC359" s="21">
        <f t="shared" si="10"/>
        <v>0</v>
      </c>
      <c r="AD35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59" s="21" t="e">
        <f>Обшая56[[#This Row],[Итого маржа]]/(Обшая56[[#This Row],[Сумма реал-и ТМЗ ( за вычетом доставки )]]/100)</f>
        <v>#DIV/0!</v>
      </c>
      <c r="AF359" s="36">
        <f t="shared" si="11"/>
        <v>0</v>
      </c>
      <c r="AG359" s="22">
        <v>349</v>
      </c>
      <c r="AH359" s="28">
        <f>Обшая56[[#This Row],[З/п (%)]]+Обшая56[[#This Row],[Бонус]]</f>
        <v>349</v>
      </c>
      <c r="AI359" s="35">
        <f>Обшая56[[#This Row],[Итого маржа]]-Обшая56[[#This Row],[З/п (%)]]</f>
        <v>0</v>
      </c>
      <c r="AJ359" s="38"/>
    </row>
    <row r="360" spans="1:36" x14ac:dyDescent="0.25">
      <c r="A360" s="62"/>
      <c r="B360" s="29"/>
      <c r="C360" s="63"/>
      <c r="D360" s="64"/>
      <c r="E360" s="65"/>
      <c r="F360" s="25">
        <v>15</v>
      </c>
      <c r="G360" s="160"/>
      <c r="H360" s="24"/>
      <c r="I360" s="41"/>
      <c r="J360" s="41"/>
      <c r="K360" s="34">
        <f>Обшая56[[#This Row],[Итого реализация]]-Обшая56[[#This Row],[Стоимость доставки]]</f>
        <v>0</v>
      </c>
      <c r="L360" s="66"/>
      <c r="M360" s="141"/>
      <c r="N360" s="26"/>
      <c r="O360" s="150"/>
      <c r="P360" s="66"/>
      <c r="Q360" s="66"/>
      <c r="R360" s="26">
        <f>Обшая56[Итого реализация]-Обшая56[Наличные]-Обшая56[Терминал]-Обшая56[Безнал]</f>
        <v>0</v>
      </c>
      <c r="S360" s="67"/>
      <c r="T360" s="68"/>
      <c r="U360" s="68"/>
      <c r="V360" s="68"/>
      <c r="W360" s="27"/>
      <c r="X360" s="27"/>
      <c r="Y360" s="30"/>
      <c r="Z360" s="23">
        <f>Обшая56[Стоимость доставки]</f>
        <v>0</v>
      </c>
      <c r="AA360" s="23"/>
      <c r="AB360" s="21">
        <f>Обшая56[Итого реализация]</f>
        <v>0</v>
      </c>
      <c r="AC360" s="21">
        <f t="shared" si="10"/>
        <v>0</v>
      </c>
      <c r="AD36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0" s="21" t="e">
        <f>Обшая56[[#This Row],[Итого маржа]]/(Обшая56[[#This Row],[Сумма реал-и ТМЗ ( за вычетом доставки )]]/100)</f>
        <v>#DIV/0!</v>
      </c>
      <c r="AF360" s="36">
        <f t="shared" si="11"/>
        <v>0</v>
      </c>
      <c r="AG360" s="22">
        <v>350</v>
      </c>
      <c r="AH360" s="28">
        <f>Обшая56[[#This Row],[З/п (%)]]+Обшая56[[#This Row],[Бонус]]</f>
        <v>350</v>
      </c>
      <c r="AI360" s="35">
        <f>Обшая56[[#This Row],[Итого маржа]]-Обшая56[[#This Row],[З/п (%)]]</f>
        <v>0</v>
      </c>
      <c r="AJ360" s="38"/>
    </row>
    <row r="361" spans="1:36" x14ac:dyDescent="0.25">
      <c r="A361" s="62"/>
      <c r="B361" s="29"/>
      <c r="C361" s="63"/>
      <c r="D361" s="64"/>
      <c r="E361" s="65"/>
      <c r="F361" s="25">
        <v>15</v>
      </c>
      <c r="G361" s="160"/>
      <c r="H361" s="24"/>
      <c r="I361" s="41"/>
      <c r="J361" s="41"/>
      <c r="K361" s="34">
        <f>Обшая56[[#This Row],[Итого реализация]]-Обшая56[[#This Row],[Стоимость доставки]]</f>
        <v>0</v>
      </c>
      <c r="L361" s="66"/>
      <c r="M361" s="141"/>
      <c r="N361" s="26"/>
      <c r="O361" s="150"/>
      <c r="P361" s="66"/>
      <c r="Q361" s="66"/>
      <c r="R361" s="26">
        <f>Обшая56[Итого реализация]-Обшая56[Наличные]-Обшая56[Терминал]-Обшая56[Безнал]</f>
        <v>0</v>
      </c>
      <c r="S361" s="67"/>
      <c r="T361" s="68"/>
      <c r="U361" s="68"/>
      <c r="V361" s="68"/>
      <c r="W361" s="27"/>
      <c r="X361" s="27"/>
      <c r="Y361" s="30"/>
      <c r="Z361" s="23">
        <f>Обшая56[Стоимость доставки]</f>
        <v>0</v>
      </c>
      <c r="AA361" s="23"/>
      <c r="AB361" s="21">
        <f>Обшая56[Итого реализация]</f>
        <v>0</v>
      </c>
      <c r="AC361" s="21">
        <f t="shared" si="10"/>
        <v>0</v>
      </c>
      <c r="AD36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1" s="21" t="e">
        <f>Обшая56[[#This Row],[Итого маржа]]/(Обшая56[[#This Row],[Сумма реал-и ТМЗ ( за вычетом доставки )]]/100)</f>
        <v>#DIV/0!</v>
      </c>
      <c r="AF361" s="36">
        <f t="shared" si="11"/>
        <v>0</v>
      </c>
      <c r="AG361" s="22">
        <v>351</v>
      </c>
      <c r="AH361" s="28">
        <f>Обшая56[[#This Row],[З/п (%)]]+Обшая56[[#This Row],[Бонус]]</f>
        <v>351</v>
      </c>
      <c r="AI361" s="35">
        <f>Обшая56[[#This Row],[Итого маржа]]-Обшая56[[#This Row],[З/п (%)]]</f>
        <v>0</v>
      </c>
      <c r="AJ361" s="38"/>
    </row>
    <row r="362" spans="1:36" x14ac:dyDescent="0.25">
      <c r="A362" s="62"/>
      <c r="B362" s="29"/>
      <c r="C362" s="63"/>
      <c r="D362" s="64"/>
      <c r="E362" s="65"/>
      <c r="F362" s="25">
        <v>15</v>
      </c>
      <c r="G362" s="160"/>
      <c r="H362" s="24"/>
      <c r="I362" s="41"/>
      <c r="J362" s="41"/>
      <c r="K362" s="34">
        <f>Обшая56[[#This Row],[Итого реализация]]-Обшая56[[#This Row],[Стоимость доставки]]</f>
        <v>0</v>
      </c>
      <c r="L362" s="66"/>
      <c r="M362" s="141"/>
      <c r="N362" s="26"/>
      <c r="O362" s="150"/>
      <c r="P362" s="66"/>
      <c r="Q362" s="66"/>
      <c r="R362" s="26">
        <f>Обшая56[Итого реализация]-Обшая56[Наличные]-Обшая56[Терминал]-Обшая56[Безнал]</f>
        <v>0</v>
      </c>
      <c r="S362" s="67"/>
      <c r="T362" s="68"/>
      <c r="U362" s="68"/>
      <c r="V362" s="68"/>
      <c r="W362" s="27"/>
      <c r="X362" s="27"/>
      <c r="Y362" s="30"/>
      <c r="Z362" s="23">
        <f>Обшая56[Стоимость доставки]</f>
        <v>0</v>
      </c>
      <c r="AA362" s="23"/>
      <c r="AB362" s="21">
        <f>Обшая56[Итого реализация]</f>
        <v>0</v>
      </c>
      <c r="AC362" s="21">
        <f t="shared" si="10"/>
        <v>0</v>
      </c>
      <c r="AD36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2" s="21" t="e">
        <f>Обшая56[[#This Row],[Итого маржа]]/(Обшая56[[#This Row],[Сумма реал-и ТМЗ ( за вычетом доставки )]]/100)</f>
        <v>#DIV/0!</v>
      </c>
      <c r="AF362" s="36">
        <f t="shared" si="11"/>
        <v>0</v>
      </c>
      <c r="AG362" s="22">
        <v>352</v>
      </c>
      <c r="AH362" s="28">
        <f>Обшая56[[#This Row],[З/п (%)]]+Обшая56[[#This Row],[Бонус]]</f>
        <v>352</v>
      </c>
      <c r="AI362" s="35">
        <f>Обшая56[[#This Row],[Итого маржа]]-Обшая56[[#This Row],[З/п (%)]]</f>
        <v>0</v>
      </c>
      <c r="AJ362" s="38"/>
    </row>
    <row r="363" spans="1:36" x14ac:dyDescent="0.25">
      <c r="A363" s="62"/>
      <c r="B363" s="29"/>
      <c r="C363" s="63"/>
      <c r="D363" s="64"/>
      <c r="E363" s="65"/>
      <c r="F363" s="25">
        <v>15</v>
      </c>
      <c r="G363" s="160"/>
      <c r="H363" s="24"/>
      <c r="I363" s="41"/>
      <c r="J363" s="41"/>
      <c r="K363" s="34">
        <f>Обшая56[[#This Row],[Итого реализация]]-Обшая56[[#This Row],[Стоимость доставки]]</f>
        <v>0</v>
      </c>
      <c r="L363" s="66"/>
      <c r="M363" s="141"/>
      <c r="N363" s="26"/>
      <c r="O363" s="150"/>
      <c r="P363" s="66"/>
      <c r="Q363" s="66"/>
      <c r="R363" s="26">
        <f>Обшая56[Итого реализация]-Обшая56[Наличные]-Обшая56[Терминал]-Обшая56[Безнал]</f>
        <v>0</v>
      </c>
      <c r="S363" s="67"/>
      <c r="T363" s="68"/>
      <c r="U363" s="68"/>
      <c r="V363" s="68"/>
      <c r="W363" s="27"/>
      <c r="X363" s="27"/>
      <c r="Y363" s="30"/>
      <c r="Z363" s="23">
        <f>Обшая56[Стоимость доставки]</f>
        <v>0</v>
      </c>
      <c r="AA363" s="23"/>
      <c r="AB363" s="21">
        <f>Обшая56[Итого реализация]</f>
        <v>0</v>
      </c>
      <c r="AC363" s="21">
        <f t="shared" si="10"/>
        <v>0</v>
      </c>
      <c r="AD36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3" s="21" t="e">
        <f>Обшая56[[#This Row],[Итого маржа]]/(Обшая56[[#This Row],[Сумма реал-и ТМЗ ( за вычетом доставки )]]/100)</f>
        <v>#DIV/0!</v>
      </c>
      <c r="AF363" s="36">
        <f t="shared" si="11"/>
        <v>0</v>
      </c>
      <c r="AG363" s="22">
        <v>353</v>
      </c>
      <c r="AH363" s="28">
        <f>Обшая56[[#This Row],[З/п (%)]]+Обшая56[[#This Row],[Бонус]]</f>
        <v>353</v>
      </c>
      <c r="AI363" s="35">
        <f>Обшая56[[#This Row],[Итого маржа]]-Обшая56[[#This Row],[З/п (%)]]</f>
        <v>0</v>
      </c>
      <c r="AJ363" s="38"/>
    </row>
    <row r="364" spans="1:36" x14ac:dyDescent="0.25">
      <c r="A364" s="62"/>
      <c r="B364" s="29"/>
      <c r="C364" s="63"/>
      <c r="D364" s="64"/>
      <c r="E364" s="65"/>
      <c r="F364" s="25">
        <v>15</v>
      </c>
      <c r="G364" s="160"/>
      <c r="H364" s="24"/>
      <c r="I364" s="41"/>
      <c r="J364" s="41"/>
      <c r="K364" s="34">
        <f>Обшая56[[#This Row],[Итого реализация]]-Обшая56[[#This Row],[Стоимость доставки]]</f>
        <v>0</v>
      </c>
      <c r="L364" s="66"/>
      <c r="M364" s="141"/>
      <c r="N364" s="26"/>
      <c r="O364" s="150"/>
      <c r="P364" s="66"/>
      <c r="Q364" s="66"/>
      <c r="R364" s="26">
        <f>Обшая56[Итого реализация]-Обшая56[Наличные]-Обшая56[Терминал]-Обшая56[Безнал]</f>
        <v>0</v>
      </c>
      <c r="S364" s="67"/>
      <c r="T364" s="68"/>
      <c r="U364" s="68"/>
      <c r="V364" s="68"/>
      <c r="W364" s="27"/>
      <c r="X364" s="27"/>
      <c r="Y364" s="30"/>
      <c r="Z364" s="23">
        <f>Обшая56[Стоимость доставки]</f>
        <v>0</v>
      </c>
      <c r="AA364" s="23"/>
      <c r="AB364" s="21">
        <f>Обшая56[Итого реализация]</f>
        <v>0</v>
      </c>
      <c r="AC364" s="21">
        <f t="shared" si="10"/>
        <v>0</v>
      </c>
      <c r="AD36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4" s="21" t="e">
        <f>Обшая56[[#This Row],[Итого маржа]]/(Обшая56[[#This Row],[Сумма реал-и ТМЗ ( за вычетом доставки )]]/100)</f>
        <v>#DIV/0!</v>
      </c>
      <c r="AF364" s="36">
        <f t="shared" si="11"/>
        <v>0</v>
      </c>
      <c r="AG364" s="22">
        <v>354</v>
      </c>
      <c r="AH364" s="28">
        <f>Обшая56[[#This Row],[З/п (%)]]+Обшая56[[#This Row],[Бонус]]</f>
        <v>354</v>
      </c>
      <c r="AI364" s="35">
        <f>Обшая56[[#This Row],[Итого маржа]]-Обшая56[[#This Row],[З/п (%)]]</f>
        <v>0</v>
      </c>
      <c r="AJ364" s="38"/>
    </row>
    <row r="365" spans="1:36" x14ac:dyDescent="0.25">
      <c r="A365" s="62"/>
      <c r="B365" s="29"/>
      <c r="C365" s="63"/>
      <c r="D365" s="64"/>
      <c r="E365" s="65"/>
      <c r="F365" s="25">
        <v>15</v>
      </c>
      <c r="G365" s="160"/>
      <c r="H365" s="24"/>
      <c r="I365" s="41"/>
      <c r="J365" s="41"/>
      <c r="K365" s="34">
        <f>Обшая56[[#This Row],[Итого реализация]]-Обшая56[[#This Row],[Стоимость доставки]]</f>
        <v>0</v>
      </c>
      <c r="L365" s="66"/>
      <c r="M365" s="141"/>
      <c r="N365" s="26"/>
      <c r="O365" s="150"/>
      <c r="P365" s="66"/>
      <c r="Q365" s="66"/>
      <c r="R365" s="26">
        <f>Обшая56[Итого реализация]-Обшая56[Наличные]-Обшая56[Терминал]-Обшая56[Безнал]</f>
        <v>0</v>
      </c>
      <c r="S365" s="67"/>
      <c r="T365" s="68"/>
      <c r="U365" s="68"/>
      <c r="V365" s="68"/>
      <c r="W365" s="27"/>
      <c r="X365" s="27"/>
      <c r="Y365" s="30"/>
      <c r="Z365" s="23">
        <f>Обшая56[Стоимость доставки]</f>
        <v>0</v>
      </c>
      <c r="AA365" s="23"/>
      <c r="AB365" s="21">
        <f>Обшая56[Итого реализация]</f>
        <v>0</v>
      </c>
      <c r="AC365" s="21">
        <f t="shared" si="10"/>
        <v>0</v>
      </c>
      <c r="AD36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5" s="21" t="e">
        <f>Обшая56[[#This Row],[Итого маржа]]/(Обшая56[[#This Row],[Сумма реал-и ТМЗ ( за вычетом доставки )]]/100)</f>
        <v>#DIV/0!</v>
      </c>
      <c r="AF365" s="36">
        <f t="shared" si="11"/>
        <v>0</v>
      </c>
      <c r="AG365" s="22">
        <v>355</v>
      </c>
      <c r="AH365" s="28">
        <f>Обшая56[[#This Row],[З/п (%)]]+Обшая56[[#This Row],[Бонус]]</f>
        <v>355</v>
      </c>
      <c r="AI365" s="35">
        <f>Обшая56[[#This Row],[Итого маржа]]-Обшая56[[#This Row],[З/п (%)]]</f>
        <v>0</v>
      </c>
      <c r="AJ365" s="38"/>
    </row>
    <row r="366" spans="1:36" x14ac:dyDescent="0.25">
      <c r="A366" s="62"/>
      <c r="B366" s="29"/>
      <c r="C366" s="63"/>
      <c r="D366" s="64"/>
      <c r="E366" s="65"/>
      <c r="F366" s="25">
        <v>15</v>
      </c>
      <c r="G366" s="160"/>
      <c r="H366" s="24"/>
      <c r="I366" s="41"/>
      <c r="J366" s="41"/>
      <c r="K366" s="34">
        <f>Обшая56[[#This Row],[Итого реализация]]-Обшая56[[#This Row],[Стоимость доставки]]</f>
        <v>0</v>
      </c>
      <c r="L366" s="66"/>
      <c r="M366" s="141"/>
      <c r="N366" s="26"/>
      <c r="O366" s="150"/>
      <c r="P366" s="66"/>
      <c r="Q366" s="66"/>
      <c r="R366" s="26">
        <f>Обшая56[Итого реализация]-Обшая56[Наличные]-Обшая56[Терминал]-Обшая56[Безнал]</f>
        <v>0</v>
      </c>
      <c r="S366" s="67"/>
      <c r="T366" s="68"/>
      <c r="U366" s="68"/>
      <c r="V366" s="68"/>
      <c r="W366" s="27"/>
      <c r="X366" s="27"/>
      <c r="Y366" s="30"/>
      <c r="Z366" s="23">
        <f>Обшая56[Стоимость доставки]</f>
        <v>0</v>
      </c>
      <c r="AA366" s="23"/>
      <c r="AB366" s="21">
        <f>Обшая56[Итого реализация]</f>
        <v>0</v>
      </c>
      <c r="AC366" s="21">
        <f t="shared" si="10"/>
        <v>0</v>
      </c>
      <c r="AD36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6" s="21" t="e">
        <f>Обшая56[[#This Row],[Итого маржа]]/(Обшая56[[#This Row],[Сумма реал-и ТМЗ ( за вычетом доставки )]]/100)</f>
        <v>#DIV/0!</v>
      </c>
      <c r="AF366" s="36">
        <f t="shared" si="11"/>
        <v>0</v>
      </c>
      <c r="AG366" s="22">
        <v>356</v>
      </c>
      <c r="AH366" s="28">
        <f>Обшая56[[#This Row],[З/п (%)]]+Обшая56[[#This Row],[Бонус]]</f>
        <v>356</v>
      </c>
      <c r="AI366" s="35">
        <f>Обшая56[[#This Row],[Итого маржа]]-Обшая56[[#This Row],[З/п (%)]]</f>
        <v>0</v>
      </c>
      <c r="AJ366" s="38"/>
    </row>
    <row r="367" spans="1:36" x14ac:dyDescent="0.25">
      <c r="A367" s="62"/>
      <c r="B367" s="29"/>
      <c r="C367" s="63"/>
      <c r="D367" s="64"/>
      <c r="E367" s="65"/>
      <c r="F367" s="25">
        <v>15</v>
      </c>
      <c r="G367" s="160"/>
      <c r="H367" s="24"/>
      <c r="I367" s="41"/>
      <c r="J367" s="41"/>
      <c r="K367" s="34">
        <f>Обшая56[[#This Row],[Итого реализация]]-Обшая56[[#This Row],[Стоимость доставки]]</f>
        <v>0</v>
      </c>
      <c r="L367" s="66"/>
      <c r="M367" s="141"/>
      <c r="N367" s="26"/>
      <c r="O367" s="150"/>
      <c r="P367" s="66"/>
      <c r="Q367" s="66"/>
      <c r="R367" s="26">
        <f>Обшая56[Итого реализация]-Обшая56[Наличные]-Обшая56[Терминал]-Обшая56[Безнал]</f>
        <v>0</v>
      </c>
      <c r="S367" s="67"/>
      <c r="T367" s="68"/>
      <c r="U367" s="68"/>
      <c r="V367" s="68"/>
      <c r="W367" s="27"/>
      <c r="X367" s="27"/>
      <c r="Y367" s="30"/>
      <c r="Z367" s="23">
        <f>Обшая56[Стоимость доставки]</f>
        <v>0</v>
      </c>
      <c r="AA367" s="23"/>
      <c r="AB367" s="21">
        <f>Обшая56[Итого реализация]</f>
        <v>0</v>
      </c>
      <c r="AC367" s="21">
        <f t="shared" si="10"/>
        <v>0</v>
      </c>
      <c r="AD36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7" s="21" t="e">
        <f>Обшая56[[#This Row],[Итого маржа]]/(Обшая56[[#This Row],[Сумма реал-и ТМЗ ( за вычетом доставки )]]/100)</f>
        <v>#DIV/0!</v>
      </c>
      <c r="AF367" s="36">
        <f t="shared" si="11"/>
        <v>0</v>
      </c>
      <c r="AG367" s="22">
        <v>357</v>
      </c>
      <c r="AH367" s="28">
        <f>Обшая56[[#This Row],[З/п (%)]]+Обшая56[[#This Row],[Бонус]]</f>
        <v>357</v>
      </c>
      <c r="AI367" s="35">
        <f>Обшая56[[#This Row],[Итого маржа]]-Обшая56[[#This Row],[З/п (%)]]</f>
        <v>0</v>
      </c>
      <c r="AJ367" s="38"/>
    </row>
    <row r="368" spans="1:36" x14ac:dyDescent="0.25">
      <c r="A368" s="62"/>
      <c r="B368" s="29"/>
      <c r="C368" s="63"/>
      <c r="D368" s="64"/>
      <c r="E368" s="65"/>
      <c r="F368" s="25">
        <v>15</v>
      </c>
      <c r="G368" s="160"/>
      <c r="H368" s="24"/>
      <c r="I368" s="41"/>
      <c r="J368" s="41"/>
      <c r="K368" s="34">
        <f>Обшая56[[#This Row],[Итого реализация]]-Обшая56[[#This Row],[Стоимость доставки]]</f>
        <v>0</v>
      </c>
      <c r="L368" s="66"/>
      <c r="M368" s="141"/>
      <c r="N368" s="26"/>
      <c r="O368" s="150"/>
      <c r="P368" s="66"/>
      <c r="Q368" s="66"/>
      <c r="R368" s="26">
        <f>Обшая56[Итого реализация]-Обшая56[Наличные]-Обшая56[Терминал]-Обшая56[Безнал]</f>
        <v>0</v>
      </c>
      <c r="S368" s="67"/>
      <c r="T368" s="68"/>
      <c r="U368" s="68"/>
      <c r="V368" s="68"/>
      <c r="W368" s="27"/>
      <c r="X368" s="27"/>
      <c r="Y368" s="30"/>
      <c r="Z368" s="23">
        <f>Обшая56[Стоимость доставки]</f>
        <v>0</v>
      </c>
      <c r="AA368" s="23"/>
      <c r="AB368" s="21">
        <f>Обшая56[Итого реализация]</f>
        <v>0</v>
      </c>
      <c r="AC368" s="21">
        <f t="shared" si="10"/>
        <v>0</v>
      </c>
      <c r="AD36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8" s="21" t="e">
        <f>Обшая56[[#This Row],[Итого маржа]]/(Обшая56[[#This Row],[Сумма реал-и ТМЗ ( за вычетом доставки )]]/100)</f>
        <v>#DIV/0!</v>
      </c>
      <c r="AF368" s="36">
        <f t="shared" si="11"/>
        <v>0</v>
      </c>
      <c r="AG368" s="22">
        <v>358</v>
      </c>
      <c r="AH368" s="28">
        <f>Обшая56[[#This Row],[З/п (%)]]+Обшая56[[#This Row],[Бонус]]</f>
        <v>358</v>
      </c>
      <c r="AI368" s="35">
        <f>Обшая56[[#This Row],[Итого маржа]]-Обшая56[[#This Row],[З/п (%)]]</f>
        <v>0</v>
      </c>
      <c r="AJ368" s="38"/>
    </row>
    <row r="369" spans="1:36" x14ac:dyDescent="0.25">
      <c r="A369" s="62"/>
      <c r="B369" s="29"/>
      <c r="C369" s="63"/>
      <c r="D369" s="64"/>
      <c r="E369" s="65"/>
      <c r="F369" s="25">
        <v>15</v>
      </c>
      <c r="G369" s="160"/>
      <c r="H369" s="24"/>
      <c r="I369" s="41"/>
      <c r="J369" s="41"/>
      <c r="K369" s="34">
        <f>Обшая56[[#This Row],[Итого реализация]]-Обшая56[[#This Row],[Стоимость доставки]]</f>
        <v>0</v>
      </c>
      <c r="L369" s="66"/>
      <c r="M369" s="141"/>
      <c r="N369" s="26"/>
      <c r="O369" s="150"/>
      <c r="P369" s="66"/>
      <c r="Q369" s="66"/>
      <c r="R369" s="26">
        <f>Обшая56[Итого реализация]-Обшая56[Наличные]-Обшая56[Терминал]-Обшая56[Безнал]</f>
        <v>0</v>
      </c>
      <c r="S369" s="67"/>
      <c r="T369" s="68"/>
      <c r="U369" s="68"/>
      <c r="V369" s="68"/>
      <c r="W369" s="27"/>
      <c r="X369" s="27"/>
      <c r="Y369" s="30"/>
      <c r="Z369" s="23">
        <f>Обшая56[Стоимость доставки]</f>
        <v>0</v>
      </c>
      <c r="AA369" s="23"/>
      <c r="AB369" s="21">
        <f>Обшая56[Итого реализация]</f>
        <v>0</v>
      </c>
      <c r="AC369" s="21">
        <f t="shared" si="10"/>
        <v>0</v>
      </c>
      <c r="AD36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69" s="21" t="e">
        <f>Обшая56[[#This Row],[Итого маржа]]/(Обшая56[[#This Row],[Сумма реал-и ТМЗ ( за вычетом доставки )]]/100)</f>
        <v>#DIV/0!</v>
      </c>
      <c r="AF369" s="36">
        <f t="shared" si="11"/>
        <v>0</v>
      </c>
      <c r="AG369" s="22">
        <v>359</v>
      </c>
      <c r="AH369" s="28">
        <f>Обшая56[[#This Row],[З/п (%)]]+Обшая56[[#This Row],[Бонус]]</f>
        <v>359</v>
      </c>
      <c r="AI369" s="35">
        <f>Обшая56[[#This Row],[Итого маржа]]-Обшая56[[#This Row],[З/п (%)]]</f>
        <v>0</v>
      </c>
      <c r="AJ369" s="38"/>
    </row>
    <row r="370" spans="1:36" x14ac:dyDescent="0.25">
      <c r="A370" s="62"/>
      <c r="B370" s="29"/>
      <c r="C370" s="63"/>
      <c r="D370" s="64"/>
      <c r="E370" s="65"/>
      <c r="F370" s="25">
        <v>15</v>
      </c>
      <c r="G370" s="160"/>
      <c r="H370" s="24"/>
      <c r="I370" s="41"/>
      <c r="J370" s="41"/>
      <c r="K370" s="34">
        <f>Обшая56[[#This Row],[Итого реализация]]-Обшая56[[#This Row],[Стоимость доставки]]</f>
        <v>0</v>
      </c>
      <c r="L370" s="66"/>
      <c r="M370" s="141"/>
      <c r="N370" s="26"/>
      <c r="O370" s="150"/>
      <c r="P370" s="66"/>
      <c r="Q370" s="66"/>
      <c r="R370" s="26">
        <f>Обшая56[Итого реализация]-Обшая56[Наличные]-Обшая56[Терминал]-Обшая56[Безнал]</f>
        <v>0</v>
      </c>
      <c r="S370" s="67"/>
      <c r="T370" s="68"/>
      <c r="U370" s="68"/>
      <c r="V370" s="68"/>
      <c r="W370" s="27"/>
      <c r="X370" s="27"/>
      <c r="Y370" s="30"/>
      <c r="Z370" s="23">
        <f>Обшая56[Стоимость доставки]</f>
        <v>0</v>
      </c>
      <c r="AA370" s="23"/>
      <c r="AB370" s="21">
        <f>Обшая56[Итого реализация]</f>
        <v>0</v>
      </c>
      <c r="AC370" s="21">
        <f t="shared" si="10"/>
        <v>0</v>
      </c>
      <c r="AD37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0" s="21" t="e">
        <f>Обшая56[[#This Row],[Итого маржа]]/(Обшая56[[#This Row],[Сумма реал-и ТМЗ ( за вычетом доставки )]]/100)</f>
        <v>#DIV/0!</v>
      </c>
      <c r="AF370" s="36">
        <f t="shared" si="11"/>
        <v>0</v>
      </c>
      <c r="AG370" s="22">
        <v>360</v>
      </c>
      <c r="AH370" s="28">
        <f>Обшая56[[#This Row],[З/п (%)]]+Обшая56[[#This Row],[Бонус]]</f>
        <v>360</v>
      </c>
      <c r="AI370" s="35">
        <f>Обшая56[[#This Row],[Итого маржа]]-Обшая56[[#This Row],[З/п (%)]]</f>
        <v>0</v>
      </c>
      <c r="AJ370" s="38"/>
    </row>
    <row r="371" spans="1:36" x14ac:dyDescent="0.25">
      <c r="A371" s="62"/>
      <c r="B371" s="29"/>
      <c r="C371" s="63"/>
      <c r="D371" s="64"/>
      <c r="E371" s="65"/>
      <c r="F371" s="25">
        <v>15</v>
      </c>
      <c r="G371" s="160"/>
      <c r="H371" s="24"/>
      <c r="I371" s="41"/>
      <c r="J371" s="41"/>
      <c r="K371" s="34">
        <f>Обшая56[[#This Row],[Итого реализация]]-Обшая56[[#This Row],[Стоимость доставки]]</f>
        <v>0</v>
      </c>
      <c r="L371" s="66"/>
      <c r="M371" s="141"/>
      <c r="N371" s="26"/>
      <c r="O371" s="150"/>
      <c r="P371" s="66"/>
      <c r="Q371" s="66"/>
      <c r="R371" s="26">
        <f>Обшая56[Итого реализация]-Обшая56[Наличные]-Обшая56[Терминал]-Обшая56[Безнал]</f>
        <v>0</v>
      </c>
      <c r="S371" s="67"/>
      <c r="T371" s="68"/>
      <c r="U371" s="68"/>
      <c r="V371" s="68"/>
      <c r="W371" s="27"/>
      <c r="X371" s="27"/>
      <c r="Y371" s="30"/>
      <c r="Z371" s="23">
        <f>Обшая56[Стоимость доставки]</f>
        <v>0</v>
      </c>
      <c r="AA371" s="23"/>
      <c r="AB371" s="21">
        <f>Обшая56[Итого реализация]</f>
        <v>0</v>
      </c>
      <c r="AC371" s="21">
        <f t="shared" si="10"/>
        <v>0</v>
      </c>
      <c r="AD37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1" s="21" t="e">
        <f>Обшая56[[#This Row],[Итого маржа]]/(Обшая56[[#This Row],[Сумма реал-и ТМЗ ( за вычетом доставки )]]/100)</f>
        <v>#DIV/0!</v>
      </c>
      <c r="AF371" s="36">
        <f t="shared" si="11"/>
        <v>0</v>
      </c>
      <c r="AG371" s="22">
        <v>361</v>
      </c>
      <c r="AH371" s="28">
        <f>Обшая56[[#This Row],[З/п (%)]]+Обшая56[[#This Row],[Бонус]]</f>
        <v>361</v>
      </c>
      <c r="AI371" s="35">
        <f>Обшая56[[#This Row],[Итого маржа]]-Обшая56[[#This Row],[З/п (%)]]</f>
        <v>0</v>
      </c>
      <c r="AJ371" s="38"/>
    </row>
    <row r="372" spans="1:36" x14ac:dyDescent="0.25">
      <c r="A372" s="62"/>
      <c r="B372" s="29"/>
      <c r="C372" s="63"/>
      <c r="D372" s="64"/>
      <c r="E372" s="65"/>
      <c r="F372" s="25">
        <v>15</v>
      </c>
      <c r="G372" s="160"/>
      <c r="H372" s="24"/>
      <c r="I372" s="41"/>
      <c r="J372" s="41"/>
      <c r="K372" s="34">
        <f>Обшая56[[#This Row],[Итого реализация]]-Обшая56[[#This Row],[Стоимость доставки]]</f>
        <v>0</v>
      </c>
      <c r="L372" s="66"/>
      <c r="M372" s="141"/>
      <c r="N372" s="26"/>
      <c r="O372" s="150"/>
      <c r="P372" s="66"/>
      <c r="Q372" s="66"/>
      <c r="R372" s="26">
        <f>Обшая56[Итого реализация]-Обшая56[Наличные]-Обшая56[Терминал]-Обшая56[Безнал]</f>
        <v>0</v>
      </c>
      <c r="S372" s="67"/>
      <c r="T372" s="68"/>
      <c r="U372" s="68"/>
      <c r="V372" s="68"/>
      <c r="W372" s="27"/>
      <c r="X372" s="27"/>
      <c r="Y372" s="30"/>
      <c r="Z372" s="23">
        <f>Обшая56[Стоимость доставки]</f>
        <v>0</v>
      </c>
      <c r="AA372" s="23"/>
      <c r="AB372" s="21">
        <f>Обшая56[Итого реализация]</f>
        <v>0</v>
      </c>
      <c r="AC372" s="21">
        <f t="shared" si="10"/>
        <v>0</v>
      </c>
      <c r="AD37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2" s="21" t="e">
        <f>Обшая56[[#This Row],[Итого маржа]]/(Обшая56[[#This Row],[Сумма реал-и ТМЗ ( за вычетом доставки )]]/100)</f>
        <v>#DIV/0!</v>
      </c>
      <c r="AF372" s="36">
        <f t="shared" si="11"/>
        <v>0</v>
      </c>
      <c r="AG372" s="22">
        <v>362</v>
      </c>
      <c r="AH372" s="28">
        <f>Обшая56[[#This Row],[З/п (%)]]+Обшая56[[#This Row],[Бонус]]</f>
        <v>362</v>
      </c>
      <c r="AI372" s="35">
        <f>Обшая56[[#This Row],[Итого маржа]]-Обшая56[[#This Row],[З/п (%)]]</f>
        <v>0</v>
      </c>
      <c r="AJ372" s="38"/>
    </row>
    <row r="373" spans="1:36" x14ac:dyDescent="0.25">
      <c r="A373" s="62"/>
      <c r="B373" s="29"/>
      <c r="C373" s="63"/>
      <c r="D373" s="64"/>
      <c r="E373" s="65"/>
      <c r="F373" s="25">
        <v>15</v>
      </c>
      <c r="G373" s="160"/>
      <c r="H373" s="24"/>
      <c r="I373" s="41"/>
      <c r="J373" s="41"/>
      <c r="K373" s="34">
        <f>Обшая56[[#This Row],[Итого реализация]]-Обшая56[[#This Row],[Стоимость доставки]]</f>
        <v>0</v>
      </c>
      <c r="L373" s="66"/>
      <c r="M373" s="141"/>
      <c r="N373" s="26"/>
      <c r="O373" s="150"/>
      <c r="P373" s="66"/>
      <c r="Q373" s="66"/>
      <c r="R373" s="26">
        <f>Обшая56[Итого реализация]-Обшая56[Наличные]-Обшая56[Терминал]-Обшая56[Безнал]</f>
        <v>0</v>
      </c>
      <c r="S373" s="67"/>
      <c r="T373" s="68"/>
      <c r="U373" s="68"/>
      <c r="V373" s="68"/>
      <c r="W373" s="27"/>
      <c r="X373" s="27"/>
      <c r="Y373" s="30"/>
      <c r="Z373" s="23">
        <f>Обшая56[Стоимость доставки]</f>
        <v>0</v>
      </c>
      <c r="AA373" s="23"/>
      <c r="AB373" s="21">
        <f>Обшая56[Итого реализация]</f>
        <v>0</v>
      </c>
      <c r="AC373" s="21">
        <f t="shared" si="10"/>
        <v>0</v>
      </c>
      <c r="AD37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3" s="21" t="e">
        <f>Обшая56[[#This Row],[Итого маржа]]/(Обшая56[[#This Row],[Сумма реал-и ТМЗ ( за вычетом доставки )]]/100)</f>
        <v>#DIV/0!</v>
      </c>
      <c r="AF373" s="36">
        <f t="shared" si="11"/>
        <v>0</v>
      </c>
      <c r="AG373" s="22">
        <v>363</v>
      </c>
      <c r="AH373" s="28">
        <f>Обшая56[[#This Row],[З/п (%)]]+Обшая56[[#This Row],[Бонус]]</f>
        <v>363</v>
      </c>
      <c r="AI373" s="35">
        <f>Обшая56[[#This Row],[Итого маржа]]-Обшая56[[#This Row],[З/п (%)]]</f>
        <v>0</v>
      </c>
      <c r="AJ373" s="38"/>
    </row>
    <row r="374" spans="1:36" x14ac:dyDescent="0.25">
      <c r="A374" s="62"/>
      <c r="B374" s="29"/>
      <c r="C374" s="63"/>
      <c r="D374" s="64"/>
      <c r="E374" s="65"/>
      <c r="F374" s="25">
        <v>15</v>
      </c>
      <c r="G374" s="160"/>
      <c r="H374" s="24"/>
      <c r="I374" s="41"/>
      <c r="J374" s="41"/>
      <c r="K374" s="34">
        <f>Обшая56[[#This Row],[Итого реализация]]-Обшая56[[#This Row],[Стоимость доставки]]</f>
        <v>0</v>
      </c>
      <c r="L374" s="66"/>
      <c r="M374" s="141"/>
      <c r="N374" s="26"/>
      <c r="O374" s="150"/>
      <c r="P374" s="66"/>
      <c r="Q374" s="66"/>
      <c r="R374" s="26">
        <f>Обшая56[Итого реализация]-Обшая56[Наличные]-Обшая56[Терминал]-Обшая56[Безнал]</f>
        <v>0</v>
      </c>
      <c r="S374" s="67"/>
      <c r="T374" s="68"/>
      <c r="U374" s="68"/>
      <c r="V374" s="68"/>
      <c r="W374" s="27"/>
      <c r="X374" s="27"/>
      <c r="Y374" s="30"/>
      <c r="Z374" s="23">
        <f>Обшая56[Стоимость доставки]</f>
        <v>0</v>
      </c>
      <c r="AA374" s="23"/>
      <c r="AB374" s="21">
        <f>Обшая56[Итого реализация]</f>
        <v>0</v>
      </c>
      <c r="AC374" s="21">
        <f t="shared" si="10"/>
        <v>0</v>
      </c>
      <c r="AD37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4" s="21" t="e">
        <f>Обшая56[[#This Row],[Итого маржа]]/(Обшая56[[#This Row],[Сумма реал-и ТМЗ ( за вычетом доставки )]]/100)</f>
        <v>#DIV/0!</v>
      </c>
      <c r="AF374" s="36">
        <f t="shared" si="11"/>
        <v>0</v>
      </c>
      <c r="AG374" s="22">
        <v>364</v>
      </c>
      <c r="AH374" s="28">
        <f>Обшая56[[#This Row],[З/п (%)]]+Обшая56[[#This Row],[Бонус]]</f>
        <v>364</v>
      </c>
      <c r="AI374" s="35">
        <f>Обшая56[[#This Row],[Итого маржа]]-Обшая56[[#This Row],[З/п (%)]]</f>
        <v>0</v>
      </c>
      <c r="AJ374" s="38"/>
    </row>
    <row r="375" spans="1:36" x14ac:dyDescent="0.25">
      <c r="A375" s="62"/>
      <c r="B375" s="29"/>
      <c r="C375" s="63"/>
      <c r="D375" s="64"/>
      <c r="E375" s="65"/>
      <c r="F375" s="25">
        <v>15</v>
      </c>
      <c r="G375" s="160"/>
      <c r="H375" s="24"/>
      <c r="I375" s="41"/>
      <c r="J375" s="41"/>
      <c r="K375" s="34">
        <f>Обшая56[[#This Row],[Итого реализация]]-Обшая56[[#This Row],[Стоимость доставки]]</f>
        <v>0</v>
      </c>
      <c r="L375" s="66"/>
      <c r="M375" s="141"/>
      <c r="N375" s="26"/>
      <c r="O375" s="150"/>
      <c r="P375" s="66"/>
      <c r="Q375" s="66"/>
      <c r="R375" s="26">
        <f>Обшая56[Итого реализация]-Обшая56[Наличные]-Обшая56[Терминал]-Обшая56[Безнал]</f>
        <v>0</v>
      </c>
      <c r="S375" s="67"/>
      <c r="T375" s="68"/>
      <c r="U375" s="68"/>
      <c r="V375" s="68"/>
      <c r="W375" s="27"/>
      <c r="X375" s="27"/>
      <c r="Y375" s="30"/>
      <c r="Z375" s="23">
        <f>Обшая56[Стоимость доставки]</f>
        <v>0</v>
      </c>
      <c r="AA375" s="23"/>
      <c r="AB375" s="21">
        <f>Обшая56[Итого реализация]</f>
        <v>0</v>
      </c>
      <c r="AC375" s="21">
        <f t="shared" si="10"/>
        <v>0</v>
      </c>
      <c r="AD37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5" s="21" t="e">
        <f>Обшая56[[#This Row],[Итого маржа]]/(Обшая56[[#This Row],[Сумма реал-и ТМЗ ( за вычетом доставки )]]/100)</f>
        <v>#DIV/0!</v>
      </c>
      <c r="AF375" s="36">
        <f t="shared" si="11"/>
        <v>0</v>
      </c>
      <c r="AG375" s="22">
        <v>365</v>
      </c>
      <c r="AH375" s="28">
        <f>Обшая56[[#This Row],[З/п (%)]]+Обшая56[[#This Row],[Бонус]]</f>
        <v>365</v>
      </c>
      <c r="AI375" s="35">
        <f>Обшая56[[#This Row],[Итого маржа]]-Обшая56[[#This Row],[З/п (%)]]</f>
        <v>0</v>
      </c>
      <c r="AJ375" s="38"/>
    </row>
    <row r="376" spans="1:36" x14ac:dyDescent="0.25">
      <c r="A376" s="62"/>
      <c r="B376" s="29"/>
      <c r="C376" s="63"/>
      <c r="D376" s="64"/>
      <c r="E376" s="65"/>
      <c r="F376" s="25">
        <v>15</v>
      </c>
      <c r="G376" s="160"/>
      <c r="H376" s="24"/>
      <c r="I376" s="41"/>
      <c r="J376" s="41"/>
      <c r="K376" s="34">
        <f>Обшая56[[#This Row],[Итого реализация]]-Обшая56[[#This Row],[Стоимость доставки]]</f>
        <v>0</v>
      </c>
      <c r="L376" s="66"/>
      <c r="M376" s="141"/>
      <c r="N376" s="26"/>
      <c r="O376" s="150"/>
      <c r="P376" s="66"/>
      <c r="Q376" s="66"/>
      <c r="R376" s="26">
        <f>Обшая56[Итого реализация]-Обшая56[Наличные]-Обшая56[Терминал]-Обшая56[Безнал]</f>
        <v>0</v>
      </c>
      <c r="S376" s="67"/>
      <c r="T376" s="68"/>
      <c r="U376" s="68"/>
      <c r="V376" s="68"/>
      <c r="W376" s="27"/>
      <c r="X376" s="27"/>
      <c r="Y376" s="30"/>
      <c r="Z376" s="23">
        <f>Обшая56[Стоимость доставки]</f>
        <v>0</v>
      </c>
      <c r="AA376" s="23"/>
      <c r="AB376" s="21">
        <f>Обшая56[Итого реализация]</f>
        <v>0</v>
      </c>
      <c r="AC376" s="21">
        <f t="shared" si="10"/>
        <v>0</v>
      </c>
      <c r="AD37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6" s="21" t="e">
        <f>Обшая56[[#This Row],[Итого маржа]]/(Обшая56[[#This Row],[Сумма реал-и ТМЗ ( за вычетом доставки )]]/100)</f>
        <v>#DIV/0!</v>
      </c>
      <c r="AF376" s="36">
        <f t="shared" si="11"/>
        <v>0</v>
      </c>
      <c r="AG376" s="22">
        <v>366</v>
      </c>
      <c r="AH376" s="28">
        <f>Обшая56[[#This Row],[З/п (%)]]+Обшая56[[#This Row],[Бонус]]</f>
        <v>366</v>
      </c>
      <c r="AI376" s="35">
        <f>Обшая56[[#This Row],[Итого маржа]]-Обшая56[[#This Row],[З/п (%)]]</f>
        <v>0</v>
      </c>
      <c r="AJ376" s="38"/>
    </row>
    <row r="377" spans="1:36" x14ac:dyDescent="0.25">
      <c r="A377" s="62"/>
      <c r="B377" s="29"/>
      <c r="C377" s="63"/>
      <c r="D377" s="64"/>
      <c r="E377" s="65"/>
      <c r="F377" s="25">
        <v>15</v>
      </c>
      <c r="G377" s="160"/>
      <c r="H377" s="24"/>
      <c r="I377" s="41"/>
      <c r="J377" s="41"/>
      <c r="K377" s="34">
        <f>Обшая56[[#This Row],[Итого реализация]]-Обшая56[[#This Row],[Стоимость доставки]]</f>
        <v>0</v>
      </c>
      <c r="L377" s="66"/>
      <c r="M377" s="141"/>
      <c r="N377" s="26"/>
      <c r="O377" s="150"/>
      <c r="P377" s="66"/>
      <c r="Q377" s="66"/>
      <c r="R377" s="26">
        <f>Обшая56[Итого реализация]-Обшая56[Наличные]-Обшая56[Терминал]-Обшая56[Безнал]</f>
        <v>0</v>
      </c>
      <c r="S377" s="67"/>
      <c r="T377" s="68"/>
      <c r="U377" s="68"/>
      <c r="V377" s="68"/>
      <c r="W377" s="27"/>
      <c r="X377" s="27"/>
      <c r="Y377" s="30"/>
      <c r="Z377" s="23">
        <f>Обшая56[Стоимость доставки]</f>
        <v>0</v>
      </c>
      <c r="AA377" s="23"/>
      <c r="AB377" s="21">
        <f>Обшая56[Итого реализация]</f>
        <v>0</v>
      </c>
      <c r="AC377" s="21">
        <f t="shared" si="10"/>
        <v>0</v>
      </c>
      <c r="AD37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7" s="21" t="e">
        <f>Обшая56[[#This Row],[Итого маржа]]/(Обшая56[[#This Row],[Сумма реал-и ТМЗ ( за вычетом доставки )]]/100)</f>
        <v>#DIV/0!</v>
      </c>
      <c r="AF377" s="36">
        <f t="shared" si="11"/>
        <v>0</v>
      </c>
      <c r="AG377" s="22">
        <v>367</v>
      </c>
      <c r="AH377" s="28">
        <f>Обшая56[[#This Row],[З/п (%)]]+Обшая56[[#This Row],[Бонус]]</f>
        <v>367</v>
      </c>
      <c r="AI377" s="35">
        <f>Обшая56[[#This Row],[Итого маржа]]-Обшая56[[#This Row],[З/п (%)]]</f>
        <v>0</v>
      </c>
      <c r="AJ377" s="38"/>
    </row>
    <row r="378" spans="1:36" x14ac:dyDescent="0.25">
      <c r="A378" s="62"/>
      <c r="B378" s="29"/>
      <c r="C378" s="63"/>
      <c r="D378" s="64"/>
      <c r="E378" s="65"/>
      <c r="F378" s="25">
        <v>15</v>
      </c>
      <c r="G378" s="160"/>
      <c r="H378" s="24"/>
      <c r="I378" s="41"/>
      <c r="J378" s="41"/>
      <c r="K378" s="34">
        <f>Обшая56[[#This Row],[Итого реализация]]-Обшая56[[#This Row],[Стоимость доставки]]</f>
        <v>0</v>
      </c>
      <c r="L378" s="66"/>
      <c r="M378" s="141"/>
      <c r="N378" s="26"/>
      <c r="O378" s="150"/>
      <c r="P378" s="66"/>
      <c r="Q378" s="66"/>
      <c r="R378" s="26">
        <f>Обшая56[Итого реализация]-Обшая56[Наличные]-Обшая56[Терминал]-Обшая56[Безнал]</f>
        <v>0</v>
      </c>
      <c r="S378" s="67"/>
      <c r="T378" s="68"/>
      <c r="U378" s="68"/>
      <c r="V378" s="68"/>
      <c r="W378" s="27"/>
      <c r="X378" s="27"/>
      <c r="Y378" s="30"/>
      <c r="Z378" s="23">
        <f>Обшая56[Стоимость доставки]</f>
        <v>0</v>
      </c>
      <c r="AA378" s="23"/>
      <c r="AB378" s="21">
        <f>Обшая56[Итого реализация]</f>
        <v>0</v>
      </c>
      <c r="AC378" s="21">
        <f t="shared" si="10"/>
        <v>0</v>
      </c>
      <c r="AD37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8" s="21" t="e">
        <f>Обшая56[[#This Row],[Итого маржа]]/(Обшая56[[#This Row],[Сумма реал-и ТМЗ ( за вычетом доставки )]]/100)</f>
        <v>#DIV/0!</v>
      </c>
      <c r="AF378" s="36">
        <f t="shared" si="11"/>
        <v>0</v>
      </c>
      <c r="AG378" s="22">
        <v>368</v>
      </c>
      <c r="AH378" s="28">
        <f>Обшая56[[#This Row],[З/п (%)]]+Обшая56[[#This Row],[Бонус]]</f>
        <v>368</v>
      </c>
      <c r="AI378" s="35">
        <f>Обшая56[[#This Row],[Итого маржа]]-Обшая56[[#This Row],[З/п (%)]]</f>
        <v>0</v>
      </c>
      <c r="AJ378" s="38"/>
    </row>
    <row r="379" spans="1:36" x14ac:dyDescent="0.25">
      <c r="A379" s="62"/>
      <c r="B379" s="29"/>
      <c r="C379" s="63"/>
      <c r="D379" s="64"/>
      <c r="E379" s="65"/>
      <c r="F379" s="25">
        <v>15</v>
      </c>
      <c r="G379" s="160"/>
      <c r="H379" s="24"/>
      <c r="I379" s="41"/>
      <c r="J379" s="41"/>
      <c r="K379" s="34">
        <f>Обшая56[[#This Row],[Итого реализация]]-Обшая56[[#This Row],[Стоимость доставки]]</f>
        <v>0</v>
      </c>
      <c r="L379" s="66"/>
      <c r="M379" s="141"/>
      <c r="N379" s="26"/>
      <c r="O379" s="150"/>
      <c r="P379" s="66"/>
      <c r="Q379" s="66"/>
      <c r="R379" s="26">
        <f>Обшая56[Итого реализация]-Обшая56[Наличные]-Обшая56[Терминал]-Обшая56[Безнал]</f>
        <v>0</v>
      </c>
      <c r="S379" s="67"/>
      <c r="T379" s="68"/>
      <c r="U379" s="68"/>
      <c r="V379" s="68"/>
      <c r="W379" s="27"/>
      <c r="X379" s="27"/>
      <c r="Y379" s="30"/>
      <c r="Z379" s="23">
        <f>Обшая56[Стоимость доставки]</f>
        <v>0</v>
      </c>
      <c r="AA379" s="23"/>
      <c r="AB379" s="21">
        <f>Обшая56[Итого реализация]</f>
        <v>0</v>
      </c>
      <c r="AC379" s="21">
        <f t="shared" si="10"/>
        <v>0</v>
      </c>
      <c r="AD37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79" s="21" t="e">
        <f>Обшая56[[#This Row],[Итого маржа]]/(Обшая56[[#This Row],[Сумма реал-и ТМЗ ( за вычетом доставки )]]/100)</f>
        <v>#DIV/0!</v>
      </c>
      <c r="AF379" s="36">
        <f t="shared" si="11"/>
        <v>0</v>
      </c>
      <c r="AG379" s="22">
        <v>369</v>
      </c>
      <c r="AH379" s="28">
        <f>Обшая56[[#This Row],[З/п (%)]]+Обшая56[[#This Row],[Бонус]]</f>
        <v>369</v>
      </c>
      <c r="AI379" s="35">
        <f>Обшая56[[#This Row],[Итого маржа]]-Обшая56[[#This Row],[З/п (%)]]</f>
        <v>0</v>
      </c>
      <c r="AJ379" s="38"/>
    </row>
    <row r="380" spans="1:36" x14ac:dyDescent="0.25">
      <c r="A380" s="62"/>
      <c r="B380" s="29"/>
      <c r="C380" s="63"/>
      <c r="D380" s="64"/>
      <c r="E380" s="65"/>
      <c r="F380" s="25">
        <v>15</v>
      </c>
      <c r="G380" s="160"/>
      <c r="H380" s="24"/>
      <c r="I380" s="41"/>
      <c r="J380" s="41"/>
      <c r="K380" s="34">
        <f>Обшая56[[#This Row],[Итого реализация]]-Обшая56[[#This Row],[Стоимость доставки]]</f>
        <v>0</v>
      </c>
      <c r="L380" s="66"/>
      <c r="M380" s="141"/>
      <c r="N380" s="26"/>
      <c r="O380" s="150"/>
      <c r="P380" s="66"/>
      <c r="Q380" s="66"/>
      <c r="R380" s="26">
        <f>Обшая56[Итого реализация]-Обшая56[Наличные]-Обшая56[Терминал]-Обшая56[Безнал]</f>
        <v>0</v>
      </c>
      <c r="S380" s="67"/>
      <c r="T380" s="68"/>
      <c r="U380" s="68"/>
      <c r="V380" s="68"/>
      <c r="W380" s="27"/>
      <c r="X380" s="27"/>
      <c r="Y380" s="30"/>
      <c r="Z380" s="23">
        <f>Обшая56[Стоимость доставки]</f>
        <v>0</v>
      </c>
      <c r="AA380" s="23"/>
      <c r="AB380" s="21">
        <f>Обшая56[Итого реализация]</f>
        <v>0</v>
      </c>
      <c r="AC380" s="21">
        <f t="shared" si="10"/>
        <v>0</v>
      </c>
      <c r="AD38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0" s="21" t="e">
        <f>Обшая56[[#This Row],[Итого маржа]]/(Обшая56[[#This Row],[Сумма реал-и ТМЗ ( за вычетом доставки )]]/100)</f>
        <v>#DIV/0!</v>
      </c>
      <c r="AF380" s="36">
        <f t="shared" si="11"/>
        <v>0</v>
      </c>
      <c r="AG380" s="22">
        <v>370</v>
      </c>
      <c r="AH380" s="28">
        <f>Обшая56[[#This Row],[З/п (%)]]+Обшая56[[#This Row],[Бонус]]</f>
        <v>370</v>
      </c>
      <c r="AI380" s="35">
        <f>Обшая56[[#This Row],[Итого маржа]]-Обшая56[[#This Row],[З/п (%)]]</f>
        <v>0</v>
      </c>
      <c r="AJ380" s="38"/>
    </row>
    <row r="381" spans="1:36" x14ac:dyDescent="0.25">
      <c r="A381" s="62"/>
      <c r="B381" s="29"/>
      <c r="C381" s="63"/>
      <c r="D381" s="64"/>
      <c r="E381" s="65"/>
      <c r="F381" s="25">
        <v>15</v>
      </c>
      <c r="G381" s="160"/>
      <c r="H381" s="24"/>
      <c r="I381" s="41"/>
      <c r="J381" s="41"/>
      <c r="K381" s="34">
        <f>Обшая56[[#This Row],[Итого реализация]]-Обшая56[[#This Row],[Стоимость доставки]]</f>
        <v>0</v>
      </c>
      <c r="L381" s="66"/>
      <c r="M381" s="141"/>
      <c r="N381" s="26"/>
      <c r="O381" s="150"/>
      <c r="P381" s="66"/>
      <c r="Q381" s="66"/>
      <c r="R381" s="26">
        <f>Обшая56[Итого реализация]-Обшая56[Наличные]-Обшая56[Терминал]-Обшая56[Безнал]</f>
        <v>0</v>
      </c>
      <c r="S381" s="67"/>
      <c r="T381" s="68"/>
      <c r="U381" s="68"/>
      <c r="V381" s="68"/>
      <c r="W381" s="27"/>
      <c r="X381" s="27"/>
      <c r="Y381" s="30"/>
      <c r="Z381" s="23">
        <f>Обшая56[Стоимость доставки]</f>
        <v>0</v>
      </c>
      <c r="AA381" s="23"/>
      <c r="AB381" s="21">
        <f>Обшая56[Итого реализация]</f>
        <v>0</v>
      </c>
      <c r="AC381" s="21">
        <f t="shared" si="10"/>
        <v>0</v>
      </c>
      <c r="AD38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1" s="21" t="e">
        <f>Обшая56[[#This Row],[Итого маржа]]/(Обшая56[[#This Row],[Сумма реал-и ТМЗ ( за вычетом доставки )]]/100)</f>
        <v>#DIV/0!</v>
      </c>
      <c r="AF381" s="36">
        <f t="shared" si="11"/>
        <v>0</v>
      </c>
      <c r="AG381" s="22">
        <v>371</v>
      </c>
      <c r="AH381" s="28">
        <f>Обшая56[[#This Row],[З/п (%)]]+Обшая56[[#This Row],[Бонус]]</f>
        <v>371</v>
      </c>
      <c r="AI381" s="35">
        <f>Обшая56[[#This Row],[Итого маржа]]-Обшая56[[#This Row],[З/п (%)]]</f>
        <v>0</v>
      </c>
      <c r="AJ381" s="38"/>
    </row>
    <row r="382" spans="1:36" x14ac:dyDescent="0.25">
      <c r="A382" s="62"/>
      <c r="B382" s="29"/>
      <c r="C382" s="63"/>
      <c r="D382" s="64"/>
      <c r="E382" s="65"/>
      <c r="F382" s="25">
        <v>15</v>
      </c>
      <c r="G382" s="160"/>
      <c r="H382" s="24"/>
      <c r="I382" s="41"/>
      <c r="J382" s="41"/>
      <c r="K382" s="34">
        <f>Обшая56[[#This Row],[Итого реализация]]-Обшая56[[#This Row],[Стоимость доставки]]</f>
        <v>0</v>
      </c>
      <c r="L382" s="66"/>
      <c r="M382" s="141"/>
      <c r="N382" s="26"/>
      <c r="O382" s="150"/>
      <c r="P382" s="66"/>
      <c r="Q382" s="66"/>
      <c r="R382" s="26">
        <f>Обшая56[Итого реализация]-Обшая56[Наличные]-Обшая56[Терминал]-Обшая56[Безнал]</f>
        <v>0</v>
      </c>
      <c r="S382" s="67"/>
      <c r="T382" s="68"/>
      <c r="U382" s="68"/>
      <c r="V382" s="68"/>
      <c r="W382" s="27"/>
      <c r="X382" s="27"/>
      <c r="Y382" s="30"/>
      <c r="Z382" s="23">
        <f>Обшая56[Стоимость доставки]</f>
        <v>0</v>
      </c>
      <c r="AA382" s="23"/>
      <c r="AB382" s="21">
        <f>Обшая56[Итого реализация]</f>
        <v>0</v>
      </c>
      <c r="AC382" s="21">
        <f t="shared" si="10"/>
        <v>0</v>
      </c>
      <c r="AD38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2" s="21" t="e">
        <f>Обшая56[[#This Row],[Итого маржа]]/(Обшая56[[#This Row],[Сумма реал-и ТМЗ ( за вычетом доставки )]]/100)</f>
        <v>#DIV/0!</v>
      </c>
      <c r="AF382" s="36">
        <f t="shared" si="11"/>
        <v>0</v>
      </c>
      <c r="AG382" s="22">
        <v>372</v>
      </c>
      <c r="AH382" s="28">
        <f>Обшая56[[#This Row],[З/п (%)]]+Обшая56[[#This Row],[Бонус]]</f>
        <v>372</v>
      </c>
      <c r="AI382" s="35">
        <f>Обшая56[[#This Row],[Итого маржа]]-Обшая56[[#This Row],[З/п (%)]]</f>
        <v>0</v>
      </c>
      <c r="AJ382" s="38"/>
    </row>
    <row r="383" spans="1:36" x14ac:dyDescent="0.25">
      <c r="A383" s="62"/>
      <c r="B383" s="29"/>
      <c r="C383" s="63"/>
      <c r="D383" s="64"/>
      <c r="E383" s="65"/>
      <c r="F383" s="25">
        <v>15</v>
      </c>
      <c r="G383" s="160"/>
      <c r="H383" s="24"/>
      <c r="I383" s="41"/>
      <c r="J383" s="41"/>
      <c r="K383" s="34">
        <f>Обшая56[[#This Row],[Итого реализация]]-Обшая56[[#This Row],[Стоимость доставки]]</f>
        <v>0</v>
      </c>
      <c r="L383" s="66"/>
      <c r="M383" s="141"/>
      <c r="N383" s="26"/>
      <c r="O383" s="150"/>
      <c r="P383" s="66"/>
      <c r="Q383" s="66"/>
      <c r="R383" s="26">
        <f>Обшая56[Итого реализация]-Обшая56[Наличные]-Обшая56[Терминал]-Обшая56[Безнал]</f>
        <v>0</v>
      </c>
      <c r="S383" s="67"/>
      <c r="T383" s="68"/>
      <c r="U383" s="68"/>
      <c r="V383" s="68"/>
      <c r="W383" s="27"/>
      <c r="X383" s="27"/>
      <c r="Y383" s="30"/>
      <c r="Z383" s="23">
        <f>Обшая56[Стоимость доставки]</f>
        <v>0</v>
      </c>
      <c r="AA383" s="23"/>
      <c r="AB383" s="21">
        <f>Обшая56[Итого реализация]</f>
        <v>0</v>
      </c>
      <c r="AC383" s="21">
        <f t="shared" si="10"/>
        <v>0</v>
      </c>
      <c r="AD38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3" s="21" t="e">
        <f>Обшая56[[#This Row],[Итого маржа]]/(Обшая56[[#This Row],[Сумма реал-и ТМЗ ( за вычетом доставки )]]/100)</f>
        <v>#DIV/0!</v>
      </c>
      <c r="AF383" s="36">
        <f t="shared" si="11"/>
        <v>0</v>
      </c>
      <c r="AG383" s="22">
        <v>373</v>
      </c>
      <c r="AH383" s="28">
        <f>Обшая56[[#This Row],[З/п (%)]]+Обшая56[[#This Row],[Бонус]]</f>
        <v>373</v>
      </c>
      <c r="AI383" s="35">
        <f>Обшая56[[#This Row],[Итого маржа]]-Обшая56[[#This Row],[З/п (%)]]</f>
        <v>0</v>
      </c>
      <c r="AJ383" s="38"/>
    </row>
    <row r="384" spans="1:36" x14ac:dyDescent="0.25">
      <c r="A384" s="62"/>
      <c r="B384" s="29"/>
      <c r="C384" s="63"/>
      <c r="D384" s="64"/>
      <c r="E384" s="65"/>
      <c r="F384" s="25">
        <v>15</v>
      </c>
      <c r="G384" s="160"/>
      <c r="H384" s="24"/>
      <c r="I384" s="41"/>
      <c r="J384" s="41"/>
      <c r="K384" s="34">
        <f>Обшая56[[#This Row],[Итого реализация]]-Обшая56[[#This Row],[Стоимость доставки]]</f>
        <v>0</v>
      </c>
      <c r="L384" s="66"/>
      <c r="M384" s="141"/>
      <c r="N384" s="26"/>
      <c r="O384" s="150"/>
      <c r="P384" s="66"/>
      <c r="Q384" s="66"/>
      <c r="R384" s="26">
        <f>Обшая56[Итого реализация]-Обшая56[Наличные]-Обшая56[Терминал]-Обшая56[Безнал]</f>
        <v>0</v>
      </c>
      <c r="S384" s="67"/>
      <c r="T384" s="68"/>
      <c r="U384" s="68"/>
      <c r="V384" s="68"/>
      <c r="W384" s="27"/>
      <c r="X384" s="27"/>
      <c r="Y384" s="30"/>
      <c r="Z384" s="23">
        <f>Обшая56[Стоимость доставки]</f>
        <v>0</v>
      </c>
      <c r="AA384" s="23"/>
      <c r="AB384" s="21">
        <f>Обшая56[Итого реализация]</f>
        <v>0</v>
      </c>
      <c r="AC384" s="21">
        <f t="shared" si="10"/>
        <v>0</v>
      </c>
      <c r="AD38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4" s="21" t="e">
        <f>Обшая56[[#This Row],[Итого маржа]]/(Обшая56[[#This Row],[Сумма реал-и ТМЗ ( за вычетом доставки )]]/100)</f>
        <v>#DIV/0!</v>
      </c>
      <c r="AF384" s="36">
        <f t="shared" si="11"/>
        <v>0</v>
      </c>
      <c r="AG384" s="22">
        <v>374</v>
      </c>
      <c r="AH384" s="28">
        <f>Обшая56[[#This Row],[З/п (%)]]+Обшая56[[#This Row],[Бонус]]</f>
        <v>374</v>
      </c>
      <c r="AI384" s="35">
        <f>Обшая56[[#This Row],[Итого маржа]]-Обшая56[[#This Row],[З/п (%)]]</f>
        <v>0</v>
      </c>
      <c r="AJ384" s="38"/>
    </row>
    <row r="385" spans="1:36" x14ac:dyDescent="0.25">
      <c r="A385" s="62"/>
      <c r="B385" s="29"/>
      <c r="C385" s="63"/>
      <c r="D385" s="64"/>
      <c r="E385" s="65"/>
      <c r="F385" s="25">
        <v>15</v>
      </c>
      <c r="G385" s="160"/>
      <c r="H385" s="24"/>
      <c r="I385" s="41"/>
      <c r="J385" s="41"/>
      <c r="K385" s="34">
        <f>Обшая56[[#This Row],[Итого реализация]]-Обшая56[[#This Row],[Стоимость доставки]]</f>
        <v>0</v>
      </c>
      <c r="L385" s="66"/>
      <c r="M385" s="141"/>
      <c r="N385" s="26"/>
      <c r="O385" s="150"/>
      <c r="P385" s="66"/>
      <c r="Q385" s="66"/>
      <c r="R385" s="26">
        <f>Обшая56[Итого реализация]-Обшая56[Наличные]-Обшая56[Терминал]-Обшая56[Безнал]</f>
        <v>0</v>
      </c>
      <c r="S385" s="67"/>
      <c r="T385" s="68"/>
      <c r="U385" s="68"/>
      <c r="V385" s="68"/>
      <c r="W385" s="27"/>
      <c r="X385" s="27"/>
      <c r="Y385" s="30"/>
      <c r="Z385" s="23">
        <f>Обшая56[Стоимость доставки]</f>
        <v>0</v>
      </c>
      <c r="AA385" s="23"/>
      <c r="AB385" s="21">
        <f>Обшая56[Итого реализация]</f>
        <v>0</v>
      </c>
      <c r="AC385" s="21">
        <f t="shared" si="10"/>
        <v>0</v>
      </c>
      <c r="AD38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5" s="21" t="e">
        <f>Обшая56[[#This Row],[Итого маржа]]/(Обшая56[[#This Row],[Сумма реал-и ТМЗ ( за вычетом доставки )]]/100)</f>
        <v>#DIV/0!</v>
      </c>
      <c r="AF385" s="36">
        <f t="shared" si="11"/>
        <v>0</v>
      </c>
      <c r="AG385" s="22">
        <v>375</v>
      </c>
      <c r="AH385" s="28">
        <f>Обшая56[[#This Row],[З/п (%)]]+Обшая56[[#This Row],[Бонус]]</f>
        <v>375</v>
      </c>
      <c r="AI385" s="35">
        <f>Обшая56[[#This Row],[Итого маржа]]-Обшая56[[#This Row],[З/п (%)]]</f>
        <v>0</v>
      </c>
      <c r="AJ385" s="38"/>
    </row>
    <row r="386" spans="1:36" x14ac:dyDescent="0.25">
      <c r="A386" s="62"/>
      <c r="B386" s="29"/>
      <c r="C386" s="63"/>
      <c r="D386" s="64"/>
      <c r="E386" s="65"/>
      <c r="F386" s="25">
        <v>15</v>
      </c>
      <c r="G386" s="160"/>
      <c r="H386" s="24"/>
      <c r="I386" s="41"/>
      <c r="J386" s="41"/>
      <c r="K386" s="34">
        <f>Обшая56[[#This Row],[Итого реализация]]-Обшая56[[#This Row],[Стоимость доставки]]</f>
        <v>0</v>
      </c>
      <c r="L386" s="66"/>
      <c r="M386" s="141"/>
      <c r="N386" s="26"/>
      <c r="O386" s="150"/>
      <c r="P386" s="66"/>
      <c r="Q386" s="66"/>
      <c r="R386" s="26">
        <f>Обшая56[Итого реализация]-Обшая56[Наличные]-Обшая56[Терминал]-Обшая56[Безнал]</f>
        <v>0</v>
      </c>
      <c r="S386" s="67"/>
      <c r="T386" s="68"/>
      <c r="U386" s="68"/>
      <c r="V386" s="68"/>
      <c r="W386" s="27"/>
      <c r="X386" s="27"/>
      <c r="Y386" s="30"/>
      <c r="Z386" s="23">
        <f>Обшая56[Стоимость доставки]</f>
        <v>0</v>
      </c>
      <c r="AA386" s="23"/>
      <c r="AB386" s="21">
        <f>Обшая56[Итого реализация]</f>
        <v>0</v>
      </c>
      <c r="AC386" s="21">
        <f t="shared" si="10"/>
        <v>0</v>
      </c>
      <c r="AD38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6" s="21" t="e">
        <f>Обшая56[[#This Row],[Итого маржа]]/(Обшая56[[#This Row],[Сумма реал-и ТМЗ ( за вычетом доставки )]]/100)</f>
        <v>#DIV/0!</v>
      </c>
      <c r="AF386" s="36">
        <f t="shared" si="11"/>
        <v>0</v>
      </c>
      <c r="AG386" s="22">
        <v>376</v>
      </c>
      <c r="AH386" s="28">
        <f>Обшая56[[#This Row],[З/п (%)]]+Обшая56[[#This Row],[Бонус]]</f>
        <v>376</v>
      </c>
      <c r="AI386" s="35">
        <f>Обшая56[[#This Row],[Итого маржа]]-Обшая56[[#This Row],[З/п (%)]]</f>
        <v>0</v>
      </c>
      <c r="AJ386" s="38"/>
    </row>
    <row r="387" spans="1:36" x14ac:dyDescent="0.25">
      <c r="A387" s="62"/>
      <c r="B387" s="29"/>
      <c r="C387" s="63"/>
      <c r="D387" s="64"/>
      <c r="E387" s="65"/>
      <c r="F387" s="25">
        <v>15</v>
      </c>
      <c r="G387" s="160"/>
      <c r="H387" s="24"/>
      <c r="I387" s="41"/>
      <c r="J387" s="41"/>
      <c r="K387" s="34">
        <f>Обшая56[[#This Row],[Итого реализация]]-Обшая56[[#This Row],[Стоимость доставки]]</f>
        <v>0</v>
      </c>
      <c r="L387" s="66"/>
      <c r="M387" s="141"/>
      <c r="N387" s="26"/>
      <c r="O387" s="150"/>
      <c r="P387" s="66"/>
      <c r="Q387" s="66"/>
      <c r="R387" s="26">
        <f>Обшая56[Итого реализация]-Обшая56[Наличные]-Обшая56[Терминал]-Обшая56[Безнал]</f>
        <v>0</v>
      </c>
      <c r="S387" s="67"/>
      <c r="T387" s="68"/>
      <c r="U387" s="68"/>
      <c r="V387" s="68"/>
      <c r="W387" s="27"/>
      <c r="X387" s="27"/>
      <c r="Y387" s="30"/>
      <c r="Z387" s="23">
        <f>Обшая56[Стоимость доставки]</f>
        <v>0</v>
      </c>
      <c r="AA387" s="23"/>
      <c r="AB387" s="21">
        <f>Обшая56[Итого реализация]</f>
        <v>0</v>
      </c>
      <c r="AC387" s="21">
        <f t="shared" si="10"/>
        <v>0</v>
      </c>
      <c r="AD38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7" s="21" t="e">
        <f>Обшая56[[#This Row],[Итого маржа]]/(Обшая56[[#This Row],[Сумма реал-и ТМЗ ( за вычетом доставки )]]/100)</f>
        <v>#DIV/0!</v>
      </c>
      <c r="AF387" s="36">
        <f t="shared" si="11"/>
        <v>0</v>
      </c>
      <c r="AG387" s="22">
        <v>377</v>
      </c>
      <c r="AH387" s="28">
        <f>Обшая56[[#This Row],[З/п (%)]]+Обшая56[[#This Row],[Бонус]]</f>
        <v>377</v>
      </c>
      <c r="AI387" s="35">
        <f>Обшая56[[#This Row],[Итого маржа]]-Обшая56[[#This Row],[З/п (%)]]</f>
        <v>0</v>
      </c>
      <c r="AJ387" s="38"/>
    </row>
    <row r="388" spans="1:36" x14ac:dyDescent="0.25">
      <c r="A388" s="62"/>
      <c r="B388" s="29"/>
      <c r="C388" s="63"/>
      <c r="D388" s="64"/>
      <c r="E388" s="65"/>
      <c r="F388" s="25">
        <v>15</v>
      </c>
      <c r="G388" s="160"/>
      <c r="H388" s="24"/>
      <c r="I388" s="41"/>
      <c r="J388" s="41"/>
      <c r="K388" s="34">
        <f>Обшая56[[#This Row],[Итого реализация]]-Обшая56[[#This Row],[Стоимость доставки]]</f>
        <v>0</v>
      </c>
      <c r="L388" s="66"/>
      <c r="M388" s="141"/>
      <c r="N388" s="26"/>
      <c r="O388" s="150"/>
      <c r="P388" s="66"/>
      <c r="Q388" s="66"/>
      <c r="R388" s="26">
        <f>Обшая56[Итого реализация]-Обшая56[Наличные]-Обшая56[Терминал]-Обшая56[Безнал]</f>
        <v>0</v>
      </c>
      <c r="S388" s="67"/>
      <c r="T388" s="68"/>
      <c r="U388" s="68"/>
      <c r="V388" s="68"/>
      <c r="W388" s="27"/>
      <c r="X388" s="27"/>
      <c r="Y388" s="30"/>
      <c r="Z388" s="23">
        <f>Обшая56[Стоимость доставки]</f>
        <v>0</v>
      </c>
      <c r="AA388" s="23"/>
      <c r="AB388" s="21">
        <f>Обшая56[Итого реализация]</f>
        <v>0</v>
      </c>
      <c r="AC388" s="21">
        <f t="shared" si="10"/>
        <v>0</v>
      </c>
      <c r="AD38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8" s="21" t="e">
        <f>Обшая56[[#This Row],[Итого маржа]]/(Обшая56[[#This Row],[Сумма реал-и ТМЗ ( за вычетом доставки )]]/100)</f>
        <v>#DIV/0!</v>
      </c>
      <c r="AF388" s="36">
        <f t="shared" si="11"/>
        <v>0</v>
      </c>
      <c r="AG388" s="22">
        <v>378</v>
      </c>
      <c r="AH388" s="28">
        <f>Обшая56[[#This Row],[З/п (%)]]+Обшая56[[#This Row],[Бонус]]</f>
        <v>378</v>
      </c>
      <c r="AI388" s="35">
        <f>Обшая56[[#This Row],[Итого маржа]]-Обшая56[[#This Row],[З/п (%)]]</f>
        <v>0</v>
      </c>
      <c r="AJ388" s="38"/>
    </row>
    <row r="389" spans="1:36" x14ac:dyDescent="0.25">
      <c r="A389" s="62"/>
      <c r="B389" s="29"/>
      <c r="C389" s="63"/>
      <c r="D389" s="64"/>
      <c r="E389" s="65"/>
      <c r="F389" s="25">
        <v>15</v>
      </c>
      <c r="G389" s="160"/>
      <c r="H389" s="24"/>
      <c r="I389" s="41"/>
      <c r="J389" s="41"/>
      <c r="K389" s="34">
        <f>Обшая56[[#This Row],[Итого реализация]]-Обшая56[[#This Row],[Стоимость доставки]]</f>
        <v>0</v>
      </c>
      <c r="L389" s="66"/>
      <c r="M389" s="141"/>
      <c r="N389" s="26"/>
      <c r="O389" s="150"/>
      <c r="P389" s="66"/>
      <c r="Q389" s="66"/>
      <c r="R389" s="26">
        <f>Обшая56[Итого реализация]-Обшая56[Наличные]-Обшая56[Терминал]-Обшая56[Безнал]</f>
        <v>0</v>
      </c>
      <c r="S389" s="67"/>
      <c r="T389" s="68"/>
      <c r="U389" s="68"/>
      <c r="V389" s="68"/>
      <c r="W389" s="27"/>
      <c r="X389" s="27"/>
      <c r="Y389" s="30"/>
      <c r="Z389" s="23">
        <f>Обшая56[Стоимость доставки]</f>
        <v>0</v>
      </c>
      <c r="AA389" s="23"/>
      <c r="AB389" s="21">
        <f>Обшая56[Итого реализация]</f>
        <v>0</v>
      </c>
      <c r="AC389" s="21">
        <f t="shared" si="10"/>
        <v>0</v>
      </c>
      <c r="AD38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89" s="21" t="e">
        <f>Обшая56[[#This Row],[Итого маржа]]/(Обшая56[[#This Row],[Сумма реал-и ТМЗ ( за вычетом доставки )]]/100)</f>
        <v>#DIV/0!</v>
      </c>
      <c r="AF389" s="36">
        <f t="shared" si="11"/>
        <v>0</v>
      </c>
      <c r="AG389" s="22">
        <v>379</v>
      </c>
      <c r="AH389" s="28">
        <f>Обшая56[[#This Row],[З/п (%)]]+Обшая56[[#This Row],[Бонус]]</f>
        <v>379</v>
      </c>
      <c r="AI389" s="35">
        <f>Обшая56[[#This Row],[Итого маржа]]-Обшая56[[#This Row],[З/п (%)]]</f>
        <v>0</v>
      </c>
      <c r="AJ389" s="38"/>
    </row>
    <row r="390" spans="1:36" x14ac:dyDescent="0.25">
      <c r="A390" s="62"/>
      <c r="B390" s="29"/>
      <c r="C390" s="63"/>
      <c r="D390" s="64"/>
      <c r="E390" s="65"/>
      <c r="F390" s="25">
        <v>15</v>
      </c>
      <c r="G390" s="160"/>
      <c r="H390" s="24"/>
      <c r="I390" s="41"/>
      <c r="J390" s="41"/>
      <c r="K390" s="34">
        <f>Обшая56[[#This Row],[Итого реализация]]-Обшая56[[#This Row],[Стоимость доставки]]</f>
        <v>0</v>
      </c>
      <c r="L390" s="66"/>
      <c r="M390" s="141"/>
      <c r="N390" s="26"/>
      <c r="O390" s="150"/>
      <c r="P390" s="66"/>
      <c r="Q390" s="66"/>
      <c r="R390" s="26">
        <f>Обшая56[Итого реализация]-Обшая56[Наличные]-Обшая56[Терминал]-Обшая56[Безнал]</f>
        <v>0</v>
      </c>
      <c r="S390" s="67"/>
      <c r="T390" s="68"/>
      <c r="U390" s="68"/>
      <c r="V390" s="68"/>
      <c r="W390" s="27"/>
      <c r="X390" s="27"/>
      <c r="Y390" s="30"/>
      <c r="Z390" s="23">
        <f>Обшая56[Стоимость доставки]</f>
        <v>0</v>
      </c>
      <c r="AA390" s="23"/>
      <c r="AB390" s="21">
        <f>Обшая56[Итого реализация]</f>
        <v>0</v>
      </c>
      <c r="AC390" s="21">
        <f t="shared" si="10"/>
        <v>0</v>
      </c>
      <c r="AD39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0" s="21" t="e">
        <f>Обшая56[[#This Row],[Итого маржа]]/(Обшая56[[#This Row],[Сумма реал-и ТМЗ ( за вычетом доставки )]]/100)</f>
        <v>#DIV/0!</v>
      </c>
      <c r="AF390" s="36">
        <f t="shared" si="11"/>
        <v>0</v>
      </c>
      <c r="AG390" s="22">
        <v>380</v>
      </c>
      <c r="AH390" s="28">
        <f>Обшая56[[#This Row],[З/п (%)]]+Обшая56[[#This Row],[Бонус]]</f>
        <v>380</v>
      </c>
      <c r="AI390" s="35">
        <f>Обшая56[[#This Row],[Итого маржа]]-Обшая56[[#This Row],[З/п (%)]]</f>
        <v>0</v>
      </c>
      <c r="AJ390" s="38"/>
    </row>
    <row r="391" spans="1:36" x14ac:dyDescent="0.25">
      <c r="A391" s="62"/>
      <c r="B391" s="29"/>
      <c r="C391" s="63"/>
      <c r="D391" s="64"/>
      <c r="E391" s="65"/>
      <c r="F391" s="25">
        <v>15</v>
      </c>
      <c r="G391" s="160"/>
      <c r="H391" s="24"/>
      <c r="I391" s="41"/>
      <c r="J391" s="41"/>
      <c r="K391" s="34">
        <f>Обшая56[[#This Row],[Итого реализация]]-Обшая56[[#This Row],[Стоимость доставки]]</f>
        <v>0</v>
      </c>
      <c r="L391" s="66"/>
      <c r="M391" s="141"/>
      <c r="N391" s="26"/>
      <c r="O391" s="150"/>
      <c r="P391" s="66"/>
      <c r="Q391" s="66"/>
      <c r="R391" s="26">
        <f>Обшая56[Итого реализация]-Обшая56[Наличные]-Обшая56[Терминал]-Обшая56[Безнал]</f>
        <v>0</v>
      </c>
      <c r="S391" s="67"/>
      <c r="T391" s="68"/>
      <c r="U391" s="68"/>
      <c r="V391" s="68"/>
      <c r="W391" s="27"/>
      <c r="X391" s="27"/>
      <c r="Y391" s="30"/>
      <c r="Z391" s="23">
        <f>Обшая56[Стоимость доставки]</f>
        <v>0</v>
      </c>
      <c r="AA391" s="23"/>
      <c r="AB391" s="21">
        <f>Обшая56[Итого реализация]</f>
        <v>0</v>
      </c>
      <c r="AC391" s="21">
        <f t="shared" si="10"/>
        <v>0</v>
      </c>
      <c r="AD39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1" s="21" t="e">
        <f>Обшая56[[#This Row],[Итого маржа]]/(Обшая56[[#This Row],[Сумма реал-и ТМЗ ( за вычетом доставки )]]/100)</f>
        <v>#DIV/0!</v>
      </c>
      <c r="AF391" s="36">
        <f t="shared" si="11"/>
        <v>0</v>
      </c>
      <c r="AG391" s="22">
        <v>381</v>
      </c>
      <c r="AH391" s="28">
        <f>Обшая56[[#This Row],[З/п (%)]]+Обшая56[[#This Row],[Бонус]]</f>
        <v>381</v>
      </c>
      <c r="AI391" s="35">
        <f>Обшая56[[#This Row],[Итого маржа]]-Обшая56[[#This Row],[З/п (%)]]</f>
        <v>0</v>
      </c>
      <c r="AJ391" s="38"/>
    </row>
    <row r="392" spans="1:36" x14ac:dyDescent="0.25">
      <c r="A392" s="62"/>
      <c r="B392" s="29"/>
      <c r="C392" s="63"/>
      <c r="D392" s="64"/>
      <c r="E392" s="65"/>
      <c r="F392" s="25">
        <v>15</v>
      </c>
      <c r="G392" s="160"/>
      <c r="H392" s="24"/>
      <c r="I392" s="41"/>
      <c r="J392" s="41"/>
      <c r="K392" s="34">
        <f>Обшая56[[#This Row],[Итого реализация]]-Обшая56[[#This Row],[Стоимость доставки]]</f>
        <v>0</v>
      </c>
      <c r="L392" s="66"/>
      <c r="M392" s="141"/>
      <c r="N392" s="26"/>
      <c r="O392" s="150"/>
      <c r="P392" s="66"/>
      <c r="Q392" s="66"/>
      <c r="R392" s="26">
        <f>Обшая56[Итого реализация]-Обшая56[Наличные]-Обшая56[Терминал]-Обшая56[Безнал]</f>
        <v>0</v>
      </c>
      <c r="S392" s="67"/>
      <c r="T392" s="68"/>
      <c r="U392" s="68"/>
      <c r="V392" s="68"/>
      <c r="W392" s="27"/>
      <c r="X392" s="27"/>
      <c r="Y392" s="30"/>
      <c r="Z392" s="23">
        <f>Обшая56[Стоимость доставки]</f>
        <v>0</v>
      </c>
      <c r="AA392" s="23"/>
      <c r="AB392" s="21">
        <f>Обшая56[Итого реализация]</f>
        <v>0</v>
      </c>
      <c r="AC392" s="21">
        <f t="shared" si="10"/>
        <v>0</v>
      </c>
      <c r="AD39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2" s="21" t="e">
        <f>Обшая56[[#This Row],[Итого маржа]]/(Обшая56[[#This Row],[Сумма реал-и ТМЗ ( за вычетом доставки )]]/100)</f>
        <v>#DIV/0!</v>
      </c>
      <c r="AF392" s="36">
        <f t="shared" si="11"/>
        <v>0</v>
      </c>
      <c r="AG392" s="22">
        <v>382</v>
      </c>
      <c r="AH392" s="28">
        <f>Обшая56[[#This Row],[З/п (%)]]+Обшая56[[#This Row],[Бонус]]</f>
        <v>382</v>
      </c>
      <c r="AI392" s="35">
        <f>Обшая56[[#This Row],[Итого маржа]]-Обшая56[[#This Row],[З/п (%)]]</f>
        <v>0</v>
      </c>
      <c r="AJ392" s="38"/>
    </row>
    <row r="393" spans="1:36" x14ac:dyDescent="0.25">
      <c r="A393" s="62"/>
      <c r="B393" s="29"/>
      <c r="C393" s="63"/>
      <c r="D393" s="64"/>
      <c r="E393" s="65"/>
      <c r="F393" s="25">
        <v>15</v>
      </c>
      <c r="G393" s="160"/>
      <c r="H393" s="24"/>
      <c r="I393" s="41"/>
      <c r="J393" s="41"/>
      <c r="K393" s="34">
        <f>Обшая56[[#This Row],[Итого реализация]]-Обшая56[[#This Row],[Стоимость доставки]]</f>
        <v>0</v>
      </c>
      <c r="L393" s="66"/>
      <c r="M393" s="141"/>
      <c r="N393" s="26"/>
      <c r="O393" s="150"/>
      <c r="P393" s="66"/>
      <c r="Q393" s="66"/>
      <c r="R393" s="26">
        <f>Обшая56[Итого реализация]-Обшая56[Наличные]-Обшая56[Терминал]-Обшая56[Безнал]</f>
        <v>0</v>
      </c>
      <c r="S393" s="67"/>
      <c r="T393" s="68"/>
      <c r="U393" s="68"/>
      <c r="V393" s="68"/>
      <c r="W393" s="27"/>
      <c r="X393" s="27"/>
      <c r="Y393" s="30"/>
      <c r="Z393" s="23">
        <f>Обшая56[Стоимость доставки]</f>
        <v>0</v>
      </c>
      <c r="AA393" s="23"/>
      <c r="AB393" s="21">
        <f>Обшая56[Итого реализация]</f>
        <v>0</v>
      </c>
      <c r="AC393" s="21">
        <f t="shared" si="10"/>
        <v>0</v>
      </c>
      <c r="AD39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3" s="21" t="e">
        <f>Обшая56[[#This Row],[Итого маржа]]/(Обшая56[[#This Row],[Сумма реал-и ТМЗ ( за вычетом доставки )]]/100)</f>
        <v>#DIV/0!</v>
      </c>
      <c r="AF393" s="36">
        <f t="shared" si="11"/>
        <v>0</v>
      </c>
      <c r="AG393" s="22">
        <v>383</v>
      </c>
      <c r="AH393" s="28">
        <f>Обшая56[[#This Row],[З/п (%)]]+Обшая56[[#This Row],[Бонус]]</f>
        <v>383</v>
      </c>
      <c r="AI393" s="35">
        <f>Обшая56[[#This Row],[Итого маржа]]-Обшая56[[#This Row],[З/п (%)]]</f>
        <v>0</v>
      </c>
      <c r="AJ393" s="38"/>
    </row>
    <row r="394" spans="1:36" x14ac:dyDescent="0.25">
      <c r="A394" s="62"/>
      <c r="B394" s="29"/>
      <c r="C394" s="63"/>
      <c r="D394" s="64"/>
      <c r="E394" s="65"/>
      <c r="F394" s="25">
        <v>15</v>
      </c>
      <c r="G394" s="160"/>
      <c r="H394" s="24"/>
      <c r="I394" s="41"/>
      <c r="J394" s="41"/>
      <c r="K394" s="34">
        <f>Обшая56[[#This Row],[Итого реализация]]-Обшая56[[#This Row],[Стоимость доставки]]</f>
        <v>0</v>
      </c>
      <c r="L394" s="66"/>
      <c r="M394" s="141"/>
      <c r="N394" s="26"/>
      <c r="O394" s="150"/>
      <c r="P394" s="66"/>
      <c r="Q394" s="66"/>
      <c r="R394" s="26">
        <f>Обшая56[Итого реализация]-Обшая56[Наличные]-Обшая56[Терминал]-Обшая56[Безнал]</f>
        <v>0</v>
      </c>
      <c r="S394" s="67"/>
      <c r="T394" s="68"/>
      <c r="U394" s="68"/>
      <c r="V394" s="68"/>
      <c r="W394" s="27"/>
      <c r="X394" s="27"/>
      <c r="Y394" s="30"/>
      <c r="Z394" s="23">
        <f>Обшая56[Стоимость доставки]</f>
        <v>0</v>
      </c>
      <c r="AA394" s="23"/>
      <c r="AB394" s="21">
        <f>Обшая56[Итого реализация]</f>
        <v>0</v>
      </c>
      <c r="AC394" s="21">
        <f t="shared" si="10"/>
        <v>0</v>
      </c>
      <c r="AD39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4" s="21" t="e">
        <f>Обшая56[[#This Row],[Итого маржа]]/(Обшая56[[#This Row],[Сумма реал-и ТМЗ ( за вычетом доставки )]]/100)</f>
        <v>#DIV/0!</v>
      </c>
      <c r="AF394" s="36">
        <f t="shared" si="11"/>
        <v>0</v>
      </c>
      <c r="AG394" s="22">
        <v>384</v>
      </c>
      <c r="AH394" s="28">
        <f>Обшая56[[#This Row],[З/п (%)]]+Обшая56[[#This Row],[Бонус]]</f>
        <v>384</v>
      </c>
      <c r="AI394" s="35">
        <f>Обшая56[[#This Row],[Итого маржа]]-Обшая56[[#This Row],[З/п (%)]]</f>
        <v>0</v>
      </c>
      <c r="AJ394" s="38"/>
    </row>
    <row r="395" spans="1:36" x14ac:dyDescent="0.25">
      <c r="A395" s="62"/>
      <c r="B395" s="29"/>
      <c r="C395" s="63"/>
      <c r="D395" s="64"/>
      <c r="E395" s="65"/>
      <c r="F395" s="25">
        <v>15</v>
      </c>
      <c r="G395" s="160"/>
      <c r="H395" s="24"/>
      <c r="I395" s="41"/>
      <c r="J395" s="41"/>
      <c r="K395" s="34">
        <f>Обшая56[[#This Row],[Итого реализация]]-Обшая56[[#This Row],[Стоимость доставки]]</f>
        <v>0</v>
      </c>
      <c r="L395" s="66"/>
      <c r="M395" s="141"/>
      <c r="N395" s="26"/>
      <c r="O395" s="150"/>
      <c r="P395" s="66"/>
      <c r="Q395" s="66"/>
      <c r="R395" s="26">
        <f>Обшая56[Итого реализация]-Обшая56[Наличные]-Обшая56[Терминал]-Обшая56[Безнал]</f>
        <v>0</v>
      </c>
      <c r="S395" s="67"/>
      <c r="T395" s="68"/>
      <c r="U395" s="68"/>
      <c r="V395" s="68"/>
      <c r="W395" s="27"/>
      <c r="X395" s="27"/>
      <c r="Y395" s="30"/>
      <c r="Z395" s="23">
        <f>Обшая56[Стоимость доставки]</f>
        <v>0</v>
      </c>
      <c r="AA395" s="23"/>
      <c r="AB395" s="21">
        <f>Обшая56[Итого реализация]</f>
        <v>0</v>
      </c>
      <c r="AC395" s="21">
        <f t="shared" ref="AC395:AC458" si="12">S395</f>
        <v>0</v>
      </c>
      <c r="AD39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5" s="21" t="e">
        <f>Обшая56[[#This Row],[Итого маржа]]/(Обшая56[[#This Row],[Сумма реал-и ТМЗ ( за вычетом доставки )]]/100)</f>
        <v>#DIV/0!</v>
      </c>
      <c r="AF395" s="36">
        <f t="shared" ref="AF395:AF458" si="13">AD395*F395/100</f>
        <v>0</v>
      </c>
      <c r="AG395" s="22">
        <v>385</v>
      </c>
      <c r="AH395" s="28">
        <f>Обшая56[[#This Row],[З/п (%)]]+Обшая56[[#This Row],[Бонус]]</f>
        <v>385</v>
      </c>
      <c r="AI395" s="35">
        <f>Обшая56[[#This Row],[Итого маржа]]-Обшая56[[#This Row],[З/п (%)]]</f>
        <v>0</v>
      </c>
      <c r="AJ395" s="38"/>
    </row>
    <row r="396" spans="1:36" x14ac:dyDescent="0.25">
      <c r="A396" s="62"/>
      <c r="B396" s="29"/>
      <c r="C396" s="63"/>
      <c r="D396" s="64"/>
      <c r="E396" s="65"/>
      <c r="F396" s="25">
        <v>15</v>
      </c>
      <c r="G396" s="160"/>
      <c r="H396" s="24"/>
      <c r="I396" s="41"/>
      <c r="J396" s="41"/>
      <c r="K396" s="34">
        <f>Обшая56[[#This Row],[Итого реализация]]-Обшая56[[#This Row],[Стоимость доставки]]</f>
        <v>0</v>
      </c>
      <c r="L396" s="66"/>
      <c r="M396" s="141"/>
      <c r="N396" s="26"/>
      <c r="O396" s="150"/>
      <c r="P396" s="66"/>
      <c r="Q396" s="66"/>
      <c r="R396" s="26">
        <f>Обшая56[Итого реализация]-Обшая56[Наличные]-Обшая56[Терминал]-Обшая56[Безнал]</f>
        <v>0</v>
      </c>
      <c r="S396" s="67"/>
      <c r="T396" s="68"/>
      <c r="U396" s="68"/>
      <c r="V396" s="68"/>
      <c r="W396" s="27"/>
      <c r="X396" s="27"/>
      <c r="Y396" s="30"/>
      <c r="Z396" s="23">
        <f>Обшая56[Стоимость доставки]</f>
        <v>0</v>
      </c>
      <c r="AA396" s="23"/>
      <c r="AB396" s="21">
        <f>Обшая56[Итого реализация]</f>
        <v>0</v>
      </c>
      <c r="AC396" s="21">
        <f t="shared" si="12"/>
        <v>0</v>
      </c>
      <c r="AD39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6" s="21" t="e">
        <f>Обшая56[[#This Row],[Итого маржа]]/(Обшая56[[#This Row],[Сумма реал-и ТМЗ ( за вычетом доставки )]]/100)</f>
        <v>#DIV/0!</v>
      </c>
      <c r="AF396" s="36">
        <f t="shared" si="13"/>
        <v>0</v>
      </c>
      <c r="AG396" s="22">
        <v>386</v>
      </c>
      <c r="AH396" s="28">
        <f>Обшая56[[#This Row],[З/п (%)]]+Обшая56[[#This Row],[Бонус]]</f>
        <v>386</v>
      </c>
      <c r="AI396" s="35">
        <f>Обшая56[[#This Row],[Итого маржа]]-Обшая56[[#This Row],[З/п (%)]]</f>
        <v>0</v>
      </c>
      <c r="AJ396" s="38"/>
    </row>
    <row r="397" spans="1:36" x14ac:dyDescent="0.25">
      <c r="A397" s="62"/>
      <c r="B397" s="29"/>
      <c r="C397" s="63"/>
      <c r="D397" s="64"/>
      <c r="E397" s="65"/>
      <c r="F397" s="25">
        <v>15</v>
      </c>
      <c r="G397" s="160"/>
      <c r="H397" s="24"/>
      <c r="I397" s="41"/>
      <c r="J397" s="41"/>
      <c r="K397" s="34">
        <f>Обшая56[[#This Row],[Итого реализация]]-Обшая56[[#This Row],[Стоимость доставки]]</f>
        <v>0</v>
      </c>
      <c r="L397" s="66"/>
      <c r="M397" s="141"/>
      <c r="N397" s="26"/>
      <c r="O397" s="150"/>
      <c r="P397" s="66"/>
      <c r="Q397" s="66"/>
      <c r="R397" s="26">
        <f>Обшая56[Итого реализация]-Обшая56[Наличные]-Обшая56[Терминал]-Обшая56[Безнал]</f>
        <v>0</v>
      </c>
      <c r="S397" s="67"/>
      <c r="T397" s="68"/>
      <c r="U397" s="68"/>
      <c r="V397" s="68"/>
      <c r="W397" s="27"/>
      <c r="X397" s="27"/>
      <c r="Y397" s="30"/>
      <c r="Z397" s="23">
        <f>Обшая56[Стоимость доставки]</f>
        <v>0</v>
      </c>
      <c r="AA397" s="23"/>
      <c r="AB397" s="21">
        <f>Обшая56[Итого реализация]</f>
        <v>0</v>
      </c>
      <c r="AC397" s="21">
        <f t="shared" si="12"/>
        <v>0</v>
      </c>
      <c r="AD39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7" s="21" t="e">
        <f>Обшая56[[#This Row],[Итого маржа]]/(Обшая56[[#This Row],[Сумма реал-и ТМЗ ( за вычетом доставки )]]/100)</f>
        <v>#DIV/0!</v>
      </c>
      <c r="AF397" s="36">
        <f t="shared" si="13"/>
        <v>0</v>
      </c>
      <c r="AG397" s="22">
        <v>387</v>
      </c>
      <c r="AH397" s="28">
        <f>Обшая56[[#This Row],[З/п (%)]]+Обшая56[[#This Row],[Бонус]]</f>
        <v>387</v>
      </c>
      <c r="AI397" s="35">
        <f>Обшая56[[#This Row],[Итого маржа]]-Обшая56[[#This Row],[З/п (%)]]</f>
        <v>0</v>
      </c>
      <c r="AJ397" s="38"/>
    </row>
    <row r="398" spans="1:36" x14ac:dyDescent="0.25">
      <c r="A398" s="62"/>
      <c r="B398" s="29"/>
      <c r="C398" s="63"/>
      <c r="D398" s="64"/>
      <c r="E398" s="65"/>
      <c r="F398" s="25">
        <v>15</v>
      </c>
      <c r="G398" s="160"/>
      <c r="H398" s="24"/>
      <c r="I398" s="41"/>
      <c r="J398" s="41"/>
      <c r="K398" s="34">
        <f>Обшая56[[#This Row],[Итого реализация]]-Обшая56[[#This Row],[Стоимость доставки]]</f>
        <v>0</v>
      </c>
      <c r="L398" s="66"/>
      <c r="M398" s="141"/>
      <c r="N398" s="26"/>
      <c r="O398" s="150"/>
      <c r="P398" s="66"/>
      <c r="Q398" s="66"/>
      <c r="R398" s="26">
        <f>Обшая56[Итого реализация]-Обшая56[Наличные]-Обшая56[Терминал]-Обшая56[Безнал]</f>
        <v>0</v>
      </c>
      <c r="S398" s="67"/>
      <c r="T398" s="68"/>
      <c r="U398" s="68"/>
      <c r="V398" s="68"/>
      <c r="W398" s="27"/>
      <c r="X398" s="27"/>
      <c r="Y398" s="30"/>
      <c r="Z398" s="23">
        <f>Обшая56[Стоимость доставки]</f>
        <v>0</v>
      </c>
      <c r="AA398" s="23"/>
      <c r="AB398" s="21">
        <f>Обшая56[Итого реализация]</f>
        <v>0</v>
      </c>
      <c r="AC398" s="21">
        <f t="shared" si="12"/>
        <v>0</v>
      </c>
      <c r="AD39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8" s="21" t="e">
        <f>Обшая56[[#This Row],[Итого маржа]]/(Обшая56[[#This Row],[Сумма реал-и ТМЗ ( за вычетом доставки )]]/100)</f>
        <v>#DIV/0!</v>
      </c>
      <c r="AF398" s="36">
        <f t="shared" si="13"/>
        <v>0</v>
      </c>
      <c r="AG398" s="22">
        <v>388</v>
      </c>
      <c r="AH398" s="28">
        <f>Обшая56[[#This Row],[З/п (%)]]+Обшая56[[#This Row],[Бонус]]</f>
        <v>388</v>
      </c>
      <c r="AI398" s="35">
        <f>Обшая56[[#This Row],[Итого маржа]]-Обшая56[[#This Row],[З/п (%)]]</f>
        <v>0</v>
      </c>
      <c r="AJ398" s="38"/>
    </row>
    <row r="399" spans="1:36" x14ac:dyDescent="0.25">
      <c r="A399" s="62"/>
      <c r="B399" s="29"/>
      <c r="C399" s="63"/>
      <c r="D399" s="64"/>
      <c r="E399" s="65"/>
      <c r="F399" s="25">
        <v>15</v>
      </c>
      <c r="G399" s="160"/>
      <c r="H399" s="24"/>
      <c r="I399" s="41"/>
      <c r="J399" s="41"/>
      <c r="K399" s="34">
        <f>Обшая56[[#This Row],[Итого реализация]]-Обшая56[[#This Row],[Стоимость доставки]]</f>
        <v>0</v>
      </c>
      <c r="L399" s="66"/>
      <c r="M399" s="141"/>
      <c r="N399" s="26"/>
      <c r="O399" s="150"/>
      <c r="P399" s="66"/>
      <c r="Q399" s="66"/>
      <c r="R399" s="26">
        <f>Обшая56[Итого реализация]-Обшая56[Наличные]-Обшая56[Терминал]-Обшая56[Безнал]</f>
        <v>0</v>
      </c>
      <c r="S399" s="67"/>
      <c r="T399" s="68"/>
      <c r="U399" s="68"/>
      <c r="V399" s="68"/>
      <c r="W399" s="27"/>
      <c r="X399" s="27"/>
      <c r="Y399" s="30"/>
      <c r="Z399" s="23">
        <f>Обшая56[Стоимость доставки]</f>
        <v>0</v>
      </c>
      <c r="AA399" s="23"/>
      <c r="AB399" s="21">
        <f>Обшая56[Итого реализация]</f>
        <v>0</v>
      </c>
      <c r="AC399" s="21">
        <f t="shared" si="12"/>
        <v>0</v>
      </c>
      <c r="AD39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399" s="21" t="e">
        <f>Обшая56[[#This Row],[Итого маржа]]/(Обшая56[[#This Row],[Сумма реал-и ТМЗ ( за вычетом доставки )]]/100)</f>
        <v>#DIV/0!</v>
      </c>
      <c r="AF399" s="36">
        <f t="shared" si="13"/>
        <v>0</v>
      </c>
      <c r="AG399" s="22">
        <v>389</v>
      </c>
      <c r="AH399" s="28">
        <f>Обшая56[[#This Row],[З/п (%)]]+Обшая56[[#This Row],[Бонус]]</f>
        <v>389</v>
      </c>
      <c r="AI399" s="35">
        <f>Обшая56[[#This Row],[Итого маржа]]-Обшая56[[#This Row],[З/п (%)]]</f>
        <v>0</v>
      </c>
      <c r="AJ399" s="38"/>
    </row>
    <row r="400" spans="1:36" x14ac:dyDescent="0.25">
      <c r="A400" s="62"/>
      <c r="B400" s="29"/>
      <c r="C400" s="63"/>
      <c r="D400" s="64"/>
      <c r="E400" s="65"/>
      <c r="F400" s="25">
        <v>15</v>
      </c>
      <c r="G400" s="160"/>
      <c r="H400" s="24"/>
      <c r="I400" s="41"/>
      <c r="J400" s="41"/>
      <c r="K400" s="34">
        <f>Обшая56[[#This Row],[Итого реализация]]-Обшая56[[#This Row],[Стоимость доставки]]</f>
        <v>0</v>
      </c>
      <c r="L400" s="66"/>
      <c r="M400" s="141"/>
      <c r="N400" s="26"/>
      <c r="O400" s="150"/>
      <c r="P400" s="66"/>
      <c r="Q400" s="66"/>
      <c r="R400" s="26">
        <f>Обшая56[Итого реализация]-Обшая56[Наличные]-Обшая56[Терминал]-Обшая56[Безнал]</f>
        <v>0</v>
      </c>
      <c r="S400" s="67"/>
      <c r="T400" s="68"/>
      <c r="U400" s="68"/>
      <c r="V400" s="68"/>
      <c r="W400" s="27"/>
      <c r="X400" s="27"/>
      <c r="Y400" s="30"/>
      <c r="Z400" s="23">
        <f>Обшая56[Стоимость доставки]</f>
        <v>0</v>
      </c>
      <c r="AA400" s="23"/>
      <c r="AB400" s="21">
        <f>Обшая56[Итого реализация]</f>
        <v>0</v>
      </c>
      <c r="AC400" s="21">
        <f t="shared" si="12"/>
        <v>0</v>
      </c>
      <c r="AD40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0" s="21" t="e">
        <f>Обшая56[[#This Row],[Итого маржа]]/(Обшая56[[#This Row],[Сумма реал-и ТМЗ ( за вычетом доставки )]]/100)</f>
        <v>#DIV/0!</v>
      </c>
      <c r="AF400" s="36">
        <f t="shared" si="13"/>
        <v>0</v>
      </c>
      <c r="AG400" s="22">
        <v>390</v>
      </c>
      <c r="AH400" s="28">
        <f>Обшая56[[#This Row],[З/п (%)]]+Обшая56[[#This Row],[Бонус]]</f>
        <v>390</v>
      </c>
      <c r="AI400" s="35">
        <f>Обшая56[[#This Row],[Итого маржа]]-Обшая56[[#This Row],[З/п (%)]]</f>
        <v>0</v>
      </c>
      <c r="AJ400" s="38"/>
    </row>
    <row r="401" spans="1:36" x14ac:dyDescent="0.25">
      <c r="A401" s="62"/>
      <c r="B401" s="29"/>
      <c r="C401" s="63"/>
      <c r="D401" s="64"/>
      <c r="E401" s="65"/>
      <c r="F401" s="25">
        <v>15</v>
      </c>
      <c r="G401" s="160"/>
      <c r="H401" s="24"/>
      <c r="I401" s="41"/>
      <c r="J401" s="41"/>
      <c r="K401" s="34">
        <f>Обшая56[[#This Row],[Итого реализация]]-Обшая56[[#This Row],[Стоимость доставки]]</f>
        <v>0</v>
      </c>
      <c r="L401" s="66"/>
      <c r="M401" s="141"/>
      <c r="N401" s="26"/>
      <c r="O401" s="150"/>
      <c r="P401" s="66"/>
      <c r="Q401" s="66"/>
      <c r="R401" s="26">
        <f>Обшая56[Итого реализация]-Обшая56[Наличные]-Обшая56[Терминал]-Обшая56[Безнал]</f>
        <v>0</v>
      </c>
      <c r="S401" s="67"/>
      <c r="T401" s="68"/>
      <c r="U401" s="68"/>
      <c r="V401" s="68"/>
      <c r="W401" s="27"/>
      <c r="X401" s="27"/>
      <c r="Y401" s="30"/>
      <c r="Z401" s="23">
        <f>Обшая56[Стоимость доставки]</f>
        <v>0</v>
      </c>
      <c r="AA401" s="23"/>
      <c r="AB401" s="21">
        <f>Обшая56[Итого реализация]</f>
        <v>0</v>
      </c>
      <c r="AC401" s="21">
        <f t="shared" si="12"/>
        <v>0</v>
      </c>
      <c r="AD40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1" s="21" t="e">
        <f>Обшая56[[#This Row],[Итого маржа]]/(Обшая56[[#This Row],[Сумма реал-и ТМЗ ( за вычетом доставки )]]/100)</f>
        <v>#DIV/0!</v>
      </c>
      <c r="AF401" s="36">
        <f t="shared" si="13"/>
        <v>0</v>
      </c>
      <c r="AG401" s="22">
        <v>391</v>
      </c>
      <c r="AH401" s="28">
        <f>Обшая56[[#This Row],[З/п (%)]]+Обшая56[[#This Row],[Бонус]]</f>
        <v>391</v>
      </c>
      <c r="AI401" s="35">
        <f>Обшая56[[#This Row],[Итого маржа]]-Обшая56[[#This Row],[З/п (%)]]</f>
        <v>0</v>
      </c>
      <c r="AJ401" s="38"/>
    </row>
    <row r="402" spans="1:36" x14ac:dyDescent="0.25">
      <c r="A402" s="62"/>
      <c r="B402" s="29"/>
      <c r="C402" s="63"/>
      <c r="D402" s="64"/>
      <c r="E402" s="65"/>
      <c r="F402" s="25">
        <v>15</v>
      </c>
      <c r="G402" s="160"/>
      <c r="H402" s="24"/>
      <c r="I402" s="41"/>
      <c r="J402" s="41"/>
      <c r="K402" s="34">
        <f>Обшая56[[#This Row],[Итого реализация]]-Обшая56[[#This Row],[Стоимость доставки]]</f>
        <v>0</v>
      </c>
      <c r="L402" s="66"/>
      <c r="M402" s="141"/>
      <c r="N402" s="26"/>
      <c r="O402" s="150"/>
      <c r="P402" s="66"/>
      <c r="Q402" s="66"/>
      <c r="R402" s="26">
        <f>Обшая56[Итого реализация]-Обшая56[Наличные]-Обшая56[Терминал]-Обшая56[Безнал]</f>
        <v>0</v>
      </c>
      <c r="S402" s="67"/>
      <c r="T402" s="68"/>
      <c r="U402" s="68"/>
      <c r="V402" s="68"/>
      <c r="W402" s="27"/>
      <c r="X402" s="27"/>
      <c r="Y402" s="30"/>
      <c r="Z402" s="23">
        <f>Обшая56[Стоимость доставки]</f>
        <v>0</v>
      </c>
      <c r="AA402" s="23"/>
      <c r="AB402" s="21">
        <f>Обшая56[Итого реализация]</f>
        <v>0</v>
      </c>
      <c r="AC402" s="21">
        <f t="shared" si="12"/>
        <v>0</v>
      </c>
      <c r="AD40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2" s="21" t="e">
        <f>Обшая56[[#This Row],[Итого маржа]]/(Обшая56[[#This Row],[Сумма реал-и ТМЗ ( за вычетом доставки )]]/100)</f>
        <v>#DIV/0!</v>
      </c>
      <c r="AF402" s="36">
        <f t="shared" si="13"/>
        <v>0</v>
      </c>
      <c r="AG402" s="22">
        <v>392</v>
      </c>
      <c r="AH402" s="28">
        <f>Обшая56[[#This Row],[З/п (%)]]+Обшая56[[#This Row],[Бонус]]</f>
        <v>392</v>
      </c>
      <c r="AI402" s="35">
        <f>Обшая56[[#This Row],[Итого маржа]]-Обшая56[[#This Row],[З/п (%)]]</f>
        <v>0</v>
      </c>
      <c r="AJ402" s="38"/>
    </row>
    <row r="403" spans="1:36" x14ac:dyDescent="0.25">
      <c r="A403" s="62"/>
      <c r="B403" s="29"/>
      <c r="C403" s="63"/>
      <c r="D403" s="64"/>
      <c r="E403" s="65"/>
      <c r="F403" s="25">
        <v>15</v>
      </c>
      <c r="G403" s="160"/>
      <c r="H403" s="24"/>
      <c r="I403" s="41"/>
      <c r="J403" s="41"/>
      <c r="K403" s="34">
        <f>Обшая56[[#This Row],[Итого реализация]]-Обшая56[[#This Row],[Стоимость доставки]]</f>
        <v>0</v>
      </c>
      <c r="L403" s="66"/>
      <c r="M403" s="141"/>
      <c r="N403" s="26"/>
      <c r="O403" s="150"/>
      <c r="P403" s="66"/>
      <c r="Q403" s="66"/>
      <c r="R403" s="26">
        <f>Обшая56[Итого реализация]-Обшая56[Наличные]-Обшая56[Терминал]-Обшая56[Безнал]</f>
        <v>0</v>
      </c>
      <c r="S403" s="67"/>
      <c r="T403" s="68"/>
      <c r="U403" s="68"/>
      <c r="V403" s="68"/>
      <c r="W403" s="27"/>
      <c r="X403" s="27"/>
      <c r="Y403" s="30"/>
      <c r="Z403" s="23">
        <f>Обшая56[Стоимость доставки]</f>
        <v>0</v>
      </c>
      <c r="AA403" s="23"/>
      <c r="AB403" s="21">
        <f>Обшая56[Итого реализация]</f>
        <v>0</v>
      </c>
      <c r="AC403" s="21">
        <f t="shared" si="12"/>
        <v>0</v>
      </c>
      <c r="AD40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3" s="21" t="e">
        <f>Обшая56[[#This Row],[Итого маржа]]/(Обшая56[[#This Row],[Сумма реал-и ТМЗ ( за вычетом доставки )]]/100)</f>
        <v>#DIV/0!</v>
      </c>
      <c r="AF403" s="36">
        <f t="shared" si="13"/>
        <v>0</v>
      </c>
      <c r="AG403" s="22">
        <v>393</v>
      </c>
      <c r="AH403" s="28">
        <f>Обшая56[[#This Row],[З/п (%)]]+Обшая56[[#This Row],[Бонус]]</f>
        <v>393</v>
      </c>
      <c r="AI403" s="35">
        <f>Обшая56[[#This Row],[Итого маржа]]-Обшая56[[#This Row],[З/п (%)]]</f>
        <v>0</v>
      </c>
      <c r="AJ403" s="38"/>
    </row>
    <row r="404" spans="1:36" x14ac:dyDescent="0.25">
      <c r="A404" s="62"/>
      <c r="B404" s="29"/>
      <c r="C404" s="63"/>
      <c r="D404" s="64"/>
      <c r="E404" s="65"/>
      <c r="F404" s="25">
        <v>15</v>
      </c>
      <c r="G404" s="160"/>
      <c r="H404" s="24"/>
      <c r="I404" s="41"/>
      <c r="J404" s="41"/>
      <c r="K404" s="34">
        <f>Обшая56[[#This Row],[Итого реализация]]-Обшая56[[#This Row],[Стоимость доставки]]</f>
        <v>0</v>
      </c>
      <c r="L404" s="66"/>
      <c r="M404" s="141"/>
      <c r="N404" s="26"/>
      <c r="O404" s="150"/>
      <c r="P404" s="66"/>
      <c r="Q404" s="66"/>
      <c r="R404" s="26">
        <f>Обшая56[Итого реализация]-Обшая56[Наличные]-Обшая56[Терминал]-Обшая56[Безнал]</f>
        <v>0</v>
      </c>
      <c r="S404" s="67"/>
      <c r="T404" s="68"/>
      <c r="U404" s="68"/>
      <c r="V404" s="68"/>
      <c r="W404" s="27"/>
      <c r="X404" s="27"/>
      <c r="Y404" s="30"/>
      <c r="Z404" s="23">
        <f>Обшая56[Стоимость доставки]</f>
        <v>0</v>
      </c>
      <c r="AA404" s="23"/>
      <c r="AB404" s="21">
        <f>Обшая56[Итого реализация]</f>
        <v>0</v>
      </c>
      <c r="AC404" s="21">
        <f t="shared" si="12"/>
        <v>0</v>
      </c>
      <c r="AD40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4" s="21" t="e">
        <f>Обшая56[[#This Row],[Итого маржа]]/(Обшая56[[#This Row],[Сумма реал-и ТМЗ ( за вычетом доставки )]]/100)</f>
        <v>#DIV/0!</v>
      </c>
      <c r="AF404" s="36">
        <f t="shared" si="13"/>
        <v>0</v>
      </c>
      <c r="AG404" s="22">
        <v>394</v>
      </c>
      <c r="AH404" s="28">
        <f>Обшая56[[#This Row],[З/п (%)]]+Обшая56[[#This Row],[Бонус]]</f>
        <v>394</v>
      </c>
      <c r="AI404" s="35">
        <f>Обшая56[[#This Row],[Итого маржа]]-Обшая56[[#This Row],[З/п (%)]]</f>
        <v>0</v>
      </c>
      <c r="AJ404" s="38"/>
    </row>
    <row r="405" spans="1:36" x14ac:dyDescent="0.25">
      <c r="A405" s="62"/>
      <c r="B405" s="29"/>
      <c r="C405" s="63"/>
      <c r="D405" s="64"/>
      <c r="E405" s="65"/>
      <c r="F405" s="25">
        <v>15</v>
      </c>
      <c r="G405" s="160"/>
      <c r="H405" s="24"/>
      <c r="I405" s="41"/>
      <c r="J405" s="41"/>
      <c r="K405" s="34">
        <f>Обшая56[[#This Row],[Итого реализация]]-Обшая56[[#This Row],[Стоимость доставки]]</f>
        <v>0</v>
      </c>
      <c r="L405" s="66"/>
      <c r="M405" s="141"/>
      <c r="N405" s="26"/>
      <c r="O405" s="150"/>
      <c r="P405" s="66"/>
      <c r="Q405" s="66"/>
      <c r="R405" s="26">
        <f>Обшая56[Итого реализация]-Обшая56[Наличные]-Обшая56[Терминал]-Обшая56[Безнал]</f>
        <v>0</v>
      </c>
      <c r="S405" s="67"/>
      <c r="T405" s="68"/>
      <c r="U405" s="68"/>
      <c r="V405" s="68"/>
      <c r="W405" s="27"/>
      <c r="X405" s="27"/>
      <c r="Y405" s="30"/>
      <c r="Z405" s="23">
        <f>Обшая56[Стоимость доставки]</f>
        <v>0</v>
      </c>
      <c r="AA405" s="23"/>
      <c r="AB405" s="21">
        <f>Обшая56[Итого реализация]</f>
        <v>0</v>
      </c>
      <c r="AC405" s="21">
        <f t="shared" si="12"/>
        <v>0</v>
      </c>
      <c r="AD40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5" s="21" t="e">
        <f>Обшая56[[#This Row],[Итого маржа]]/(Обшая56[[#This Row],[Сумма реал-и ТМЗ ( за вычетом доставки )]]/100)</f>
        <v>#DIV/0!</v>
      </c>
      <c r="AF405" s="36">
        <f t="shared" si="13"/>
        <v>0</v>
      </c>
      <c r="AG405" s="22">
        <v>395</v>
      </c>
      <c r="AH405" s="28">
        <f>Обшая56[[#This Row],[З/п (%)]]+Обшая56[[#This Row],[Бонус]]</f>
        <v>395</v>
      </c>
      <c r="AI405" s="35">
        <f>Обшая56[[#This Row],[Итого маржа]]-Обшая56[[#This Row],[З/п (%)]]</f>
        <v>0</v>
      </c>
      <c r="AJ405" s="38"/>
    </row>
    <row r="406" spans="1:36" x14ac:dyDescent="0.25">
      <c r="A406" s="62"/>
      <c r="B406" s="29"/>
      <c r="C406" s="63"/>
      <c r="D406" s="64"/>
      <c r="E406" s="65"/>
      <c r="F406" s="25">
        <v>15</v>
      </c>
      <c r="G406" s="160"/>
      <c r="H406" s="24"/>
      <c r="I406" s="41"/>
      <c r="J406" s="41"/>
      <c r="K406" s="34">
        <f>Обшая56[[#This Row],[Итого реализация]]-Обшая56[[#This Row],[Стоимость доставки]]</f>
        <v>0</v>
      </c>
      <c r="L406" s="66"/>
      <c r="M406" s="141"/>
      <c r="N406" s="26"/>
      <c r="O406" s="150"/>
      <c r="P406" s="66"/>
      <c r="Q406" s="66"/>
      <c r="R406" s="26">
        <f>Обшая56[Итого реализация]-Обшая56[Наличные]-Обшая56[Терминал]-Обшая56[Безнал]</f>
        <v>0</v>
      </c>
      <c r="S406" s="67"/>
      <c r="T406" s="68"/>
      <c r="U406" s="68"/>
      <c r="V406" s="68"/>
      <c r="W406" s="27"/>
      <c r="X406" s="27"/>
      <c r="Y406" s="30"/>
      <c r="Z406" s="23">
        <f>Обшая56[Стоимость доставки]</f>
        <v>0</v>
      </c>
      <c r="AA406" s="23"/>
      <c r="AB406" s="21">
        <f>Обшая56[Итого реализация]</f>
        <v>0</v>
      </c>
      <c r="AC406" s="21">
        <f t="shared" si="12"/>
        <v>0</v>
      </c>
      <c r="AD40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6" s="21" t="e">
        <f>Обшая56[[#This Row],[Итого маржа]]/(Обшая56[[#This Row],[Сумма реал-и ТМЗ ( за вычетом доставки )]]/100)</f>
        <v>#DIV/0!</v>
      </c>
      <c r="AF406" s="36">
        <f t="shared" si="13"/>
        <v>0</v>
      </c>
      <c r="AG406" s="22">
        <v>396</v>
      </c>
      <c r="AH406" s="28">
        <f>Обшая56[[#This Row],[З/п (%)]]+Обшая56[[#This Row],[Бонус]]</f>
        <v>396</v>
      </c>
      <c r="AI406" s="35">
        <f>Обшая56[[#This Row],[Итого маржа]]-Обшая56[[#This Row],[З/п (%)]]</f>
        <v>0</v>
      </c>
      <c r="AJ406" s="38"/>
    </row>
    <row r="407" spans="1:36" x14ac:dyDescent="0.25">
      <c r="A407" s="62"/>
      <c r="B407" s="29"/>
      <c r="C407" s="63"/>
      <c r="D407" s="64"/>
      <c r="E407" s="65"/>
      <c r="F407" s="25">
        <v>15</v>
      </c>
      <c r="G407" s="160"/>
      <c r="H407" s="24"/>
      <c r="I407" s="41"/>
      <c r="J407" s="41"/>
      <c r="K407" s="34">
        <f>Обшая56[[#This Row],[Итого реализация]]-Обшая56[[#This Row],[Стоимость доставки]]</f>
        <v>0</v>
      </c>
      <c r="L407" s="66"/>
      <c r="M407" s="141"/>
      <c r="N407" s="26"/>
      <c r="O407" s="150"/>
      <c r="P407" s="66"/>
      <c r="Q407" s="66"/>
      <c r="R407" s="26">
        <f>Обшая56[Итого реализация]-Обшая56[Наличные]-Обшая56[Терминал]-Обшая56[Безнал]</f>
        <v>0</v>
      </c>
      <c r="S407" s="67"/>
      <c r="T407" s="68"/>
      <c r="U407" s="68"/>
      <c r="V407" s="68"/>
      <c r="W407" s="27"/>
      <c r="X407" s="27"/>
      <c r="Y407" s="30"/>
      <c r="Z407" s="23">
        <f>Обшая56[Стоимость доставки]</f>
        <v>0</v>
      </c>
      <c r="AA407" s="23"/>
      <c r="AB407" s="21">
        <f>Обшая56[Итого реализация]</f>
        <v>0</v>
      </c>
      <c r="AC407" s="21">
        <f t="shared" si="12"/>
        <v>0</v>
      </c>
      <c r="AD40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7" s="21" t="e">
        <f>Обшая56[[#This Row],[Итого маржа]]/(Обшая56[[#This Row],[Сумма реал-и ТМЗ ( за вычетом доставки )]]/100)</f>
        <v>#DIV/0!</v>
      </c>
      <c r="AF407" s="36">
        <f t="shared" si="13"/>
        <v>0</v>
      </c>
      <c r="AG407" s="22">
        <v>397</v>
      </c>
      <c r="AH407" s="28">
        <f>Обшая56[[#This Row],[З/п (%)]]+Обшая56[[#This Row],[Бонус]]</f>
        <v>397</v>
      </c>
      <c r="AI407" s="35">
        <f>Обшая56[[#This Row],[Итого маржа]]-Обшая56[[#This Row],[З/п (%)]]</f>
        <v>0</v>
      </c>
      <c r="AJ407" s="38"/>
    </row>
    <row r="408" spans="1:36" x14ac:dyDescent="0.25">
      <c r="A408" s="62"/>
      <c r="B408" s="29"/>
      <c r="C408" s="63"/>
      <c r="D408" s="64"/>
      <c r="E408" s="65"/>
      <c r="F408" s="25">
        <v>15</v>
      </c>
      <c r="G408" s="160"/>
      <c r="H408" s="24"/>
      <c r="I408" s="41"/>
      <c r="J408" s="41"/>
      <c r="K408" s="34">
        <f>Обшая56[[#This Row],[Итого реализация]]-Обшая56[[#This Row],[Стоимость доставки]]</f>
        <v>0</v>
      </c>
      <c r="L408" s="66"/>
      <c r="M408" s="141"/>
      <c r="N408" s="26"/>
      <c r="O408" s="150"/>
      <c r="P408" s="66"/>
      <c r="Q408" s="66"/>
      <c r="R408" s="26">
        <f>Обшая56[Итого реализация]-Обшая56[Наличные]-Обшая56[Терминал]-Обшая56[Безнал]</f>
        <v>0</v>
      </c>
      <c r="S408" s="67"/>
      <c r="T408" s="68"/>
      <c r="U408" s="68"/>
      <c r="V408" s="68"/>
      <c r="W408" s="27"/>
      <c r="X408" s="27"/>
      <c r="Y408" s="30"/>
      <c r="Z408" s="23">
        <f>Обшая56[Стоимость доставки]</f>
        <v>0</v>
      </c>
      <c r="AA408" s="23"/>
      <c r="AB408" s="21">
        <f>Обшая56[Итого реализация]</f>
        <v>0</v>
      </c>
      <c r="AC408" s="21">
        <f t="shared" si="12"/>
        <v>0</v>
      </c>
      <c r="AD40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8" s="21" t="e">
        <f>Обшая56[[#This Row],[Итого маржа]]/(Обшая56[[#This Row],[Сумма реал-и ТМЗ ( за вычетом доставки )]]/100)</f>
        <v>#DIV/0!</v>
      </c>
      <c r="AF408" s="36">
        <f t="shared" si="13"/>
        <v>0</v>
      </c>
      <c r="AG408" s="22">
        <v>398</v>
      </c>
      <c r="AH408" s="28">
        <f>Обшая56[[#This Row],[З/п (%)]]+Обшая56[[#This Row],[Бонус]]</f>
        <v>398</v>
      </c>
      <c r="AI408" s="35">
        <f>Обшая56[[#This Row],[Итого маржа]]-Обшая56[[#This Row],[З/п (%)]]</f>
        <v>0</v>
      </c>
      <c r="AJ408" s="38"/>
    </row>
    <row r="409" spans="1:36" x14ac:dyDescent="0.25">
      <c r="A409" s="62"/>
      <c r="B409" s="29"/>
      <c r="C409" s="63"/>
      <c r="D409" s="64"/>
      <c r="E409" s="65"/>
      <c r="F409" s="25">
        <v>15</v>
      </c>
      <c r="G409" s="160"/>
      <c r="H409" s="24"/>
      <c r="I409" s="41"/>
      <c r="J409" s="41"/>
      <c r="K409" s="34">
        <f>Обшая56[[#This Row],[Итого реализация]]-Обшая56[[#This Row],[Стоимость доставки]]</f>
        <v>0</v>
      </c>
      <c r="L409" s="66"/>
      <c r="M409" s="141"/>
      <c r="N409" s="26"/>
      <c r="O409" s="150"/>
      <c r="P409" s="66"/>
      <c r="Q409" s="66"/>
      <c r="R409" s="26">
        <f>Обшая56[Итого реализация]-Обшая56[Наличные]-Обшая56[Терминал]-Обшая56[Безнал]</f>
        <v>0</v>
      </c>
      <c r="S409" s="67"/>
      <c r="T409" s="68"/>
      <c r="U409" s="68"/>
      <c r="V409" s="68"/>
      <c r="W409" s="27"/>
      <c r="X409" s="27"/>
      <c r="Y409" s="30"/>
      <c r="Z409" s="23">
        <f>Обшая56[Стоимость доставки]</f>
        <v>0</v>
      </c>
      <c r="AA409" s="23"/>
      <c r="AB409" s="21">
        <f>Обшая56[Итого реализация]</f>
        <v>0</v>
      </c>
      <c r="AC409" s="21">
        <f t="shared" si="12"/>
        <v>0</v>
      </c>
      <c r="AD40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09" s="21" t="e">
        <f>Обшая56[[#This Row],[Итого маржа]]/(Обшая56[[#This Row],[Сумма реал-и ТМЗ ( за вычетом доставки )]]/100)</f>
        <v>#DIV/0!</v>
      </c>
      <c r="AF409" s="36">
        <f t="shared" si="13"/>
        <v>0</v>
      </c>
      <c r="AG409" s="22">
        <v>399</v>
      </c>
      <c r="AH409" s="28">
        <f>Обшая56[[#This Row],[З/п (%)]]+Обшая56[[#This Row],[Бонус]]</f>
        <v>399</v>
      </c>
      <c r="AI409" s="35">
        <f>Обшая56[[#This Row],[Итого маржа]]-Обшая56[[#This Row],[З/п (%)]]</f>
        <v>0</v>
      </c>
      <c r="AJ409" s="38"/>
    </row>
    <row r="410" spans="1:36" x14ac:dyDescent="0.25">
      <c r="A410" s="62"/>
      <c r="B410" s="29"/>
      <c r="C410" s="63"/>
      <c r="D410" s="64"/>
      <c r="E410" s="65"/>
      <c r="F410" s="25">
        <v>15</v>
      </c>
      <c r="G410" s="160"/>
      <c r="H410" s="24"/>
      <c r="I410" s="41"/>
      <c r="J410" s="41"/>
      <c r="K410" s="34">
        <f>Обшая56[[#This Row],[Итого реализация]]-Обшая56[[#This Row],[Стоимость доставки]]</f>
        <v>0</v>
      </c>
      <c r="L410" s="66"/>
      <c r="M410" s="141"/>
      <c r="N410" s="26"/>
      <c r="O410" s="150"/>
      <c r="P410" s="66"/>
      <c r="Q410" s="66"/>
      <c r="R410" s="26">
        <f>Обшая56[Итого реализация]-Обшая56[Наличные]-Обшая56[Терминал]-Обшая56[Безнал]</f>
        <v>0</v>
      </c>
      <c r="S410" s="67"/>
      <c r="T410" s="68"/>
      <c r="U410" s="68"/>
      <c r="V410" s="68"/>
      <c r="W410" s="27"/>
      <c r="X410" s="27"/>
      <c r="Y410" s="30"/>
      <c r="Z410" s="23">
        <f>Обшая56[Стоимость доставки]</f>
        <v>0</v>
      </c>
      <c r="AA410" s="23"/>
      <c r="AB410" s="21">
        <f>Обшая56[Итого реализация]</f>
        <v>0</v>
      </c>
      <c r="AC410" s="21">
        <f t="shared" si="12"/>
        <v>0</v>
      </c>
      <c r="AD41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0" s="21" t="e">
        <f>Обшая56[[#This Row],[Итого маржа]]/(Обшая56[[#This Row],[Сумма реал-и ТМЗ ( за вычетом доставки )]]/100)</f>
        <v>#DIV/0!</v>
      </c>
      <c r="AF410" s="36">
        <f t="shared" si="13"/>
        <v>0</v>
      </c>
      <c r="AG410" s="22">
        <v>400</v>
      </c>
      <c r="AH410" s="28">
        <f>Обшая56[[#This Row],[З/п (%)]]+Обшая56[[#This Row],[Бонус]]</f>
        <v>400</v>
      </c>
      <c r="AI410" s="35">
        <f>Обшая56[[#This Row],[Итого маржа]]-Обшая56[[#This Row],[З/п (%)]]</f>
        <v>0</v>
      </c>
      <c r="AJ410" s="38"/>
    </row>
    <row r="411" spans="1:36" x14ac:dyDescent="0.25">
      <c r="A411" s="62"/>
      <c r="B411" s="29"/>
      <c r="C411" s="63"/>
      <c r="D411" s="64"/>
      <c r="E411" s="65"/>
      <c r="F411" s="25">
        <v>15</v>
      </c>
      <c r="G411" s="160"/>
      <c r="H411" s="24"/>
      <c r="I411" s="41"/>
      <c r="J411" s="41"/>
      <c r="K411" s="34">
        <f>Обшая56[[#This Row],[Итого реализация]]-Обшая56[[#This Row],[Стоимость доставки]]</f>
        <v>0</v>
      </c>
      <c r="L411" s="66"/>
      <c r="M411" s="141"/>
      <c r="N411" s="26"/>
      <c r="O411" s="150"/>
      <c r="P411" s="66"/>
      <c r="Q411" s="66"/>
      <c r="R411" s="26">
        <f>Обшая56[Итого реализация]-Обшая56[Наличные]-Обшая56[Терминал]-Обшая56[Безнал]</f>
        <v>0</v>
      </c>
      <c r="S411" s="67"/>
      <c r="T411" s="68"/>
      <c r="U411" s="68"/>
      <c r="V411" s="68"/>
      <c r="W411" s="27"/>
      <c r="X411" s="27"/>
      <c r="Y411" s="30"/>
      <c r="Z411" s="23">
        <f>Обшая56[Стоимость доставки]</f>
        <v>0</v>
      </c>
      <c r="AA411" s="23"/>
      <c r="AB411" s="21">
        <f>Обшая56[Итого реализация]</f>
        <v>0</v>
      </c>
      <c r="AC411" s="21">
        <f t="shared" si="12"/>
        <v>0</v>
      </c>
      <c r="AD41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1" s="21" t="e">
        <f>Обшая56[[#This Row],[Итого маржа]]/(Обшая56[[#This Row],[Сумма реал-и ТМЗ ( за вычетом доставки )]]/100)</f>
        <v>#DIV/0!</v>
      </c>
      <c r="AF411" s="36">
        <f t="shared" si="13"/>
        <v>0</v>
      </c>
      <c r="AG411" s="22">
        <v>401</v>
      </c>
      <c r="AH411" s="28">
        <f>Обшая56[[#This Row],[З/п (%)]]+Обшая56[[#This Row],[Бонус]]</f>
        <v>401</v>
      </c>
      <c r="AI411" s="35">
        <f>Обшая56[[#This Row],[Итого маржа]]-Обшая56[[#This Row],[З/п (%)]]</f>
        <v>0</v>
      </c>
      <c r="AJ411" s="38"/>
    </row>
    <row r="412" spans="1:36" x14ac:dyDescent="0.25">
      <c r="A412" s="62"/>
      <c r="B412" s="29"/>
      <c r="C412" s="63"/>
      <c r="D412" s="64"/>
      <c r="E412" s="65"/>
      <c r="F412" s="25">
        <v>15</v>
      </c>
      <c r="G412" s="160"/>
      <c r="H412" s="24"/>
      <c r="I412" s="41"/>
      <c r="J412" s="41"/>
      <c r="K412" s="34">
        <f>Обшая56[[#This Row],[Итого реализация]]-Обшая56[[#This Row],[Стоимость доставки]]</f>
        <v>0</v>
      </c>
      <c r="L412" s="66"/>
      <c r="M412" s="141"/>
      <c r="N412" s="26"/>
      <c r="O412" s="150"/>
      <c r="P412" s="66"/>
      <c r="Q412" s="66"/>
      <c r="R412" s="26">
        <f>Обшая56[Итого реализация]-Обшая56[Наличные]-Обшая56[Терминал]-Обшая56[Безнал]</f>
        <v>0</v>
      </c>
      <c r="S412" s="67"/>
      <c r="T412" s="68"/>
      <c r="U412" s="68"/>
      <c r="V412" s="68"/>
      <c r="W412" s="27"/>
      <c r="X412" s="27"/>
      <c r="Y412" s="30"/>
      <c r="Z412" s="23">
        <f>Обшая56[Стоимость доставки]</f>
        <v>0</v>
      </c>
      <c r="AA412" s="23"/>
      <c r="AB412" s="21">
        <f>Обшая56[Итого реализация]</f>
        <v>0</v>
      </c>
      <c r="AC412" s="21">
        <f t="shared" si="12"/>
        <v>0</v>
      </c>
      <c r="AD41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2" s="21" t="e">
        <f>Обшая56[[#This Row],[Итого маржа]]/(Обшая56[[#This Row],[Сумма реал-и ТМЗ ( за вычетом доставки )]]/100)</f>
        <v>#DIV/0!</v>
      </c>
      <c r="AF412" s="36">
        <f t="shared" si="13"/>
        <v>0</v>
      </c>
      <c r="AG412" s="22">
        <v>402</v>
      </c>
      <c r="AH412" s="28">
        <f>Обшая56[[#This Row],[З/п (%)]]+Обшая56[[#This Row],[Бонус]]</f>
        <v>402</v>
      </c>
      <c r="AI412" s="35">
        <f>Обшая56[[#This Row],[Итого маржа]]-Обшая56[[#This Row],[З/п (%)]]</f>
        <v>0</v>
      </c>
      <c r="AJ412" s="38"/>
    </row>
    <row r="413" spans="1:36" x14ac:dyDescent="0.25">
      <c r="A413" s="62"/>
      <c r="B413" s="29"/>
      <c r="C413" s="63"/>
      <c r="D413" s="64"/>
      <c r="E413" s="65"/>
      <c r="F413" s="25">
        <v>15</v>
      </c>
      <c r="G413" s="160"/>
      <c r="H413" s="24"/>
      <c r="I413" s="41"/>
      <c r="J413" s="41"/>
      <c r="K413" s="34">
        <f>Обшая56[[#This Row],[Итого реализация]]-Обшая56[[#This Row],[Стоимость доставки]]</f>
        <v>0</v>
      </c>
      <c r="L413" s="66"/>
      <c r="M413" s="141"/>
      <c r="N413" s="26"/>
      <c r="O413" s="150"/>
      <c r="P413" s="66"/>
      <c r="Q413" s="66"/>
      <c r="R413" s="26">
        <f>Обшая56[Итого реализация]-Обшая56[Наличные]-Обшая56[Терминал]-Обшая56[Безнал]</f>
        <v>0</v>
      </c>
      <c r="S413" s="67"/>
      <c r="T413" s="68"/>
      <c r="U413" s="68"/>
      <c r="V413" s="68"/>
      <c r="W413" s="27"/>
      <c r="X413" s="27"/>
      <c r="Y413" s="30"/>
      <c r="Z413" s="23">
        <f>Обшая56[Стоимость доставки]</f>
        <v>0</v>
      </c>
      <c r="AA413" s="23"/>
      <c r="AB413" s="21">
        <f>Обшая56[Итого реализация]</f>
        <v>0</v>
      </c>
      <c r="AC413" s="21">
        <f t="shared" si="12"/>
        <v>0</v>
      </c>
      <c r="AD41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3" s="21" t="e">
        <f>Обшая56[[#This Row],[Итого маржа]]/(Обшая56[[#This Row],[Сумма реал-и ТМЗ ( за вычетом доставки )]]/100)</f>
        <v>#DIV/0!</v>
      </c>
      <c r="AF413" s="36">
        <f t="shared" si="13"/>
        <v>0</v>
      </c>
      <c r="AG413" s="22">
        <v>403</v>
      </c>
      <c r="AH413" s="28">
        <f>Обшая56[[#This Row],[З/п (%)]]+Обшая56[[#This Row],[Бонус]]</f>
        <v>403</v>
      </c>
      <c r="AI413" s="35">
        <f>Обшая56[[#This Row],[Итого маржа]]-Обшая56[[#This Row],[З/п (%)]]</f>
        <v>0</v>
      </c>
      <c r="AJ413" s="38"/>
    </row>
    <row r="414" spans="1:36" x14ac:dyDescent="0.25">
      <c r="A414" s="62"/>
      <c r="B414" s="29"/>
      <c r="C414" s="63"/>
      <c r="D414" s="64"/>
      <c r="E414" s="65"/>
      <c r="F414" s="25">
        <v>15</v>
      </c>
      <c r="G414" s="160"/>
      <c r="H414" s="24"/>
      <c r="I414" s="41"/>
      <c r="J414" s="41"/>
      <c r="K414" s="34">
        <f>Обшая56[[#This Row],[Итого реализация]]-Обшая56[[#This Row],[Стоимость доставки]]</f>
        <v>0</v>
      </c>
      <c r="L414" s="66"/>
      <c r="M414" s="141"/>
      <c r="N414" s="26"/>
      <c r="O414" s="150"/>
      <c r="P414" s="66"/>
      <c r="Q414" s="66"/>
      <c r="R414" s="26">
        <f>Обшая56[Итого реализация]-Обшая56[Наличные]-Обшая56[Терминал]-Обшая56[Безнал]</f>
        <v>0</v>
      </c>
      <c r="S414" s="67"/>
      <c r="T414" s="68"/>
      <c r="U414" s="68"/>
      <c r="V414" s="68"/>
      <c r="W414" s="27"/>
      <c r="X414" s="27"/>
      <c r="Y414" s="30"/>
      <c r="Z414" s="23">
        <f>Обшая56[Стоимость доставки]</f>
        <v>0</v>
      </c>
      <c r="AA414" s="23"/>
      <c r="AB414" s="21">
        <f>Обшая56[Итого реализация]</f>
        <v>0</v>
      </c>
      <c r="AC414" s="21">
        <f t="shared" si="12"/>
        <v>0</v>
      </c>
      <c r="AD41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4" s="21" t="e">
        <f>Обшая56[[#This Row],[Итого маржа]]/(Обшая56[[#This Row],[Сумма реал-и ТМЗ ( за вычетом доставки )]]/100)</f>
        <v>#DIV/0!</v>
      </c>
      <c r="AF414" s="36">
        <f t="shared" si="13"/>
        <v>0</v>
      </c>
      <c r="AG414" s="22">
        <v>404</v>
      </c>
      <c r="AH414" s="28">
        <f>Обшая56[[#This Row],[З/п (%)]]+Обшая56[[#This Row],[Бонус]]</f>
        <v>404</v>
      </c>
      <c r="AI414" s="35">
        <f>Обшая56[[#This Row],[Итого маржа]]-Обшая56[[#This Row],[З/п (%)]]</f>
        <v>0</v>
      </c>
      <c r="AJ414" s="38"/>
    </row>
    <row r="415" spans="1:36" x14ac:dyDescent="0.25">
      <c r="A415" s="62"/>
      <c r="B415" s="29"/>
      <c r="C415" s="63"/>
      <c r="D415" s="64"/>
      <c r="E415" s="65"/>
      <c r="F415" s="25">
        <v>15</v>
      </c>
      <c r="G415" s="160"/>
      <c r="H415" s="24"/>
      <c r="I415" s="41"/>
      <c r="J415" s="41"/>
      <c r="K415" s="34">
        <f>Обшая56[[#This Row],[Итого реализация]]-Обшая56[[#This Row],[Стоимость доставки]]</f>
        <v>0</v>
      </c>
      <c r="L415" s="66"/>
      <c r="M415" s="141"/>
      <c r="N415" s="26"/>
      <c r="O415" s="150"/>
      <c r="P415" s="66"/>
      <c r="Q415" s="66"/>
      <c r="R415" s="26">
        <f>Обшая56[Итого реализация]-Обшая56[Наличные]-Обшая56[Терминал]-Обшая56[Безнал]</f>
        <v>0</v>
      </c>
      <c r="S415" s="67"/>
      <c r="T415" s="68"/>
      <c r="U415" s="68"/>
      <c r="V415" s="68"/>
      <c r="W415" s="27"/>
      <c r="X415" s="27"/>
      <c r="Y415" s="30"/>
      <c r="Z415" s="23">
        <f>Обшая56[Стоимость доставки]</f>
        <v>0</v>
      </c>
      <c r="AA415" s="23"/>
      <c r="AB415" s="21">
        <f>Обшая56[Итого реализация]</f>
        <v>0</v>
      </c>
      <c r="AC415" s="21">
        <f t="shared" si="12"/>
        <v>0</v>
      </c>
      <c r="AD41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5" s="21" t="e">
        <f>Обшая56[[#This Row],[Итого маржа]]/(Обшая56[[#This Row],[Сумма реал-и ТМЗ ( за вычетом доставки )]]/100)</f>
        <v>#DIV/0!</v>
      </c>
      <c r="AF415" s="36">
        <f t="shared" si="13"/>
        <v>0</v>
      </c>
      <c r="AG415" s="22">
        <v>405</v>
      </c>
      <c r="AH415" s="28">
        <f>Обшая56[[#This Row],[З/п (%)]]+Обшая56[[#This Row],[Бонус]]</f>
        <v>405</v>
      </c>
      <c r="AI415" s="35">
        <f>Обшая56[[#This Row],[Итого маржа]]-Обшая56[[#This Row],[З/п (%)]]</f>
        <v>0</v>
      </c>
      <c r="AJ415" s="38"/>
    </row>
    <row r="416" spans="1:36" x14ac:dyDescent="0.25">
      <c r="A416" s="62"/>
      <c r="B416" s="29"/>
      <c r="C416" s="63"/>
      <c r="D416" s="64"/>
      <c r="E416" s="65"/>
      <c r="F416" s="25">
        <v>15</v>
      </c>
      <c r="G416" s="160"/>
      <c r="H416" s="24"/>
      <c r="I416" s="41"/>
      <c r="J416" s="41"/>
      <c r="K416" s="34">
        <f>Обшая56[[#This Row],[Итого реализация]]-Обшая56[[#This Row],[Стоимость доставки]]</f>
        <v>0</v>
      </c>
      <c r="L416" s="66"/>
      <c r="M416" s="141"/>
      <c r="N416" s="26"/>
      <c r="O416" s="150"/>
      <c r="P416" s="66"/>
      <c r="Q416" s="66"/>
      <c r="R416" s="26">
        <f>Обшая56[Итого реализация]-Обшая56[Наличные]-Обшая56[Терминал]-Обшая56[Безнал]</f>
        <v>0</v>
      </c>
      <c r="S416" s="67"/>
      <c r="T416" s="68"/>
      <c r="U416" s="68"/>
      <c r="V416" s="68"/>
      <c r="W416" s="27"/>
      <c r="X416" s="27"/>
      <c r="Y416" s="30"/>
      <c r="Z416" s="23">
        <f>Обшая56[Стоимость доставки]</f>
        <v>0</v>
      </c>
      <c r="AA416" s="23"/>
      <c r="AB416" s="21">
        <f>Обшая56[Итого реализация]</f>
        <v>0</v>
      </c>
      <c r="AC416" s="21">
        <f t="shared" si="12"/>
        <v>0</v>
      </c>
      <c r="AD41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6" s="21" t="e">
        <f>Обшая56[[#This Row],[Итого маржа]]/(Обшая56[[#This Row],[Сумма реал-и ТМЗ ( за вычетом доставки )]]/100)</f>
        <v>#DIV/0!</v>
      </c>
      <c r="AF416" s="36">
        <f t="shared" si="13"/>
        <v>0</v>
      </c>
      <c r="AG416" s="22">
        <v>406</v>
      </c>
      <c r="AH416" s="28">
        <f>Обшая56[[#This Row],[З/п (%)]]+Обшая56[[#This Row],[Бонус]]</f>
        <v>406</v>
      </c>
      <c r="AI416" s="35">
        <f>Обшая56[[#This Row],[Итого маржа]]-Обшая56[[#This Row],[З/п (%)]]</f>
        <v>0</v>
      </c>
      <c r="AJ416" s="38"/>
    </row>
    <row r="417" spans="1:36" x14ac:dyDescent="0.25">
      <c r="A417" s="62"/>
      <c r="B417" s="29"/>
      <c r="C417" s="63"/>
      <c r="D417" s="64"/>
      <c r="E417" s="65"/>
      <c r="F417" s="25">
        <v>15</v>
      </c>
      <c r="G417" s="160"/>
      <c r="H417" s="24"/>
      <c r="I417" s="41"/>
      <c r="J417" s="41"/>
      <c r="K417" s="34">
        <f>Обшая56[[#This Row],[Итого реализация]]-Обшая56[[#This Row],[Стоимость доставки]]</f>
        <v>0</v>
      </c>
      <c r="L417" s="66"/>
      <c r="M417" s="141"/>
      <c r="N417" s="26"/>
      <c r="O417" s="150"/>
      <c r="P417" s="66"/>
      <c r="Q417" s="66"/>
      <c r="R417" s="26">
        <f>Обшая56[Итого реализация]-Обшая56[Наличные]-Обшая56[Терминал]-Обшая56[Безнал]</f>
        <v>0</v>
      </c>
      <c r="S417" s="67"/>
      <c r="T417" s="68"/>
      <c r="U417" s="68"/>
      <c r="V417" s="68"/>
      <c r="W417" s="27"/>
      <c r="X417" s="27"/>
      <c r="Y417" s="30"/>
      <c r="Z417" s="23">
        <f>Обшая56[Стоимость доставки]</f>
        <v>0</v>
      </c>
      <c r="AA417" s="23"/>
      <c r="AB417" s="21">
        <f>Обшая56[Итого реализация]</f>
        <v>0</v>
      </c>
      <c r="AC417" s="21">
        <f t="shared" si="12"/>
        <v>0</v>
      </c>
      <c r="AD41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7" s="21" t="e">
        <f>Обшая56[[#This Row],[Итого маржа]]/(Обшая56[[#This Row],[Сумма реал-и ТМЗ ( за вычетом доставки )]]/100)</f>
        <v>#DIV/0!</v>
      </c>
      <c r="AF417" s="36">
        <f t="shared" si="13"/>
        <v>0</v>
      </c>
      <c r="AG417" s="22">
        <v>407</v>
      </c>
      <c r="AH417" s="28">
        <f>Обшая56[[#This Row],[З/п (%)]]+Обшая56[[#This Row],[Бонус]]</f>
        <v>407</v>
      </c>
      <c r="AI417" s="35">
        <f>Обшая56[[#This Row],[Итого маржа]]-Обшая56[[#This Row],[З/п (%)]]</f>
        <v>0</v>
      </c>
      <c r="AJ417" s="38"/>
    </row>
    <row r="418" spans="1:36" x14ac:dyDescent="0.25">
      <c r="A418" s="62"/>
      <c r="B418" s="29"/>
      <c r="C418" s="63"/>
      <c r="D418" s="64"/>
      <c r="E418" s="65"/>
      <c r="F418" s="25">
        <v>15</v>
      </c>
      <c r="G418" s="160"/>
      <c r="H418" s="24"/>
      <c r="I418" s="41"/>
      <c r="J418" s="41"/>
      <c r="K418" s="34">
        <f>Обшая56[[#This Row],[Итого реализация]]-Обшая56[[#This Row],[Стоимость доставки]]</f>
        <v>0</v>
      </c>
      <c r="L418" s="66"/>
      <c r="M418" s="141"/>
      <c r="N418" s="26"/>
      <c r="O418" s="150"/>
      <c r="P418" s="66"/>
      <c r="Q418" s="66"/>
      <c r="R418" s="26">
        <f>Обшая56[Итого реализация]-Обшая56[Наличные]-Обшая56[Терминал]-Обшая56[Безнал]</f>
        <v>0</v>
      </c>
      <c r="S418" s="67"/>
      <c r="T418" s="68"/>
      <c r="U418" s="68"/>
      <c r="V418" s="68"/>
      <c r="W418" s="27"/>
      <c r="X418" s="27"/>
      <c r="Y418" s="30"/>
      <c r="Z418" s="23">
        <f>Обшая56[Стоимость доставки]</f>
        <v>0</v>
      </c>
      <c r="AA418" s="23"/>
      <c r="AB418" s="21">
        <f>Обшая56[Итого реализация]</f>
        <v>0</v>
      </c>
      <c r="AC418" s="21">
        <f t="shared" si="12"/>
        <v>0</v>
      </c>
      <c r="AD41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8" s="21" t="e">
        <f>Обшая56[[#This Row],[Итого маржа]]/(Обшая56[[#This Row],[Сумма реал-и ТМЗ ( за вычетом доставки )]]/100)</f>
        <v>#DIV/0!</v>
      </c>
      <c r="AF418" s="36">
        <f t="shared" si="13"/>
        <v>0</v>
      </c>
      <c r="AG418" s="22">
        <v>408</v>
      </c>
      <c r="AH418" s="28">
        <f>Обшая56[[#This Row],[З/п (%)]]+Обшая56[[#This Row],[Бонус]]</f>
        <v>408</v>
      </c>
      <c r="AI418" s="35">
        <f>Обшая56[[#This Row],[Итого маржа]]-Обшая56[[#This Row],[З/п (%)]]</f>
        <v>0</v>
      </c>
      <c r="AJ418" s="38"/>
    </row>
    <row r="419" spans="1:36" x14ac:dyDescent="0.25">
      <c r="A419" s="62"/>
      <c r="B419" s="29"/>
      <c r="C419" s="63"/>
      <c r="D419" s="64"/>
      <c r="E419" s="65"/>
      <c r="F419" s="25">
        <v>15</v>
      </c>
      <c r="G419" s="160"/>
      <c r="H419" s="24"/>
      <c r="I419" s="41"/>
      <c r="J419" s="41"/>
      <c r="K419" s="34">
        <f>Обшая56[[#This Row],[Итого реализация]]-Обшая56[[#This Row],[Стоимость доставки]]</f>
        <v>0</v>
      </c>
      <c r="L419" s="66"/>
      <c r="M419" s="141"/>
      <c r="N419" s="26"/>
      <c r="O419" s="150"/>
      <c r="P419" s="66"/>
      <c r="Q419" s="66"/>
      <c r="R419" s="26">
        <f>Обшая56[Итого реализация]-Обшая56[Наличные]-Обшая56[Терминал]-Обшая56[Безнал]</f>
        <v>0</v>
      </c>
      <c r="S419" s="67"/>
      <c r="T419" s="68"/>
      <c r="U419" s="68"/>
      <c r="V419" s="68"/>
      <c r="W419" s="27"/>
      <c r="X419" s="27"/>
      <c r="Y419" s="30"/>
      <c r="Z419" s="23">
        <f>Обшая56[Стоимость доставки]</f>
        <v>0</v>
      </c>
      <c r="AA419" s="23"/>
      <c r="AB419" s="21">
        <f>Обшая56[Итого реализация]</f>
        <v>0</v>
      </c>
      <c r="AC419" s="21">
        <f t="shared" si="12"/>
        <v>0</v>
      </c>
      <c r="AD41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19" s="21" t="e">
        <f>Обшая56[[#This Row],[Итого маржа]]/(Обшая56[[#This Row],[Сумма реал-и ТМЗ ( за вычетом доставки )]]/100)</f>
        <v>#DIV/0!</v>
      </c>
      <c r="AF419" s="36">
        <f t="shared" si="13"/>
        <v>0</v>
      </c>
      <c r="AG419" s="22">
        <v>409</v>
      </c>
      <c r="AH419" s="28">
        <f>Обшая56[[#This Row],[З/п (%)]]+Обшая56[[#This Row],[Бонус]]</f>
        <v>409</v>
      </c>
      <c r="AI419" s="35">
        <f>Обшая56[[#This Row],[Итого маржа]]-Обшая56[[#This Row],[З/п (%)]]</f>
        <v>0</v>
      </c>
      <c r="AJ419" s="38"/>
    </row>
    <row r="420" spans="1:36" x14ac:dyDescent="0.25">
      <c r="A420" s="62"/>
      <c r="B420" s="29"/>
      <c r="C420" s="63"/>
      <c r="D420" s="64"/>
      <c r="E420" s="65"/>
      <c r="F420" s="25">
        <v>15</v>
      </c>
      <c r="G420" s="160"/>
      <c r="H420" s="24"/>
      <c r="I420" s="41"/>
      <c r="J420" s="41"/>
      <c r="K420" s="34">
        <f>Обшая56[[#This Row],[Итого реализация]]-Обшая56[[#This Row],[Стоимость доставки]]</f>
        <v>0</v>
      </c>
      <c r="L420" s="66"/>
      <c r="M420" s="141"/>
      <c r="N420" s="26"/>
      <c r="O420" s="150"/>
      <c r="P420" s="66"/>
      <c r="Q420" s="66"/>
      <c r="R420" s="26">
        <f>Обшая56[Итого реализация]-Обшая56[Наличные]-Обшая56[Терминал]-Обшая56[Безнал]</f>
        <v>0</v>
      </c>
      <c r="S420" s="67"/>
      <c r="T420" s="68"/>
      <c r="U420" s="68"/>
      <c r="V420" s="68"/>
      <c r="W420" s="27"/>
      <c r="X420" s="27"/>
      <c r="Y420" s="30"/>
      <c r="Z420" s="23">
        <f>Обшая56[Стоимость доставки]</f>
        <v>0</v>
      </c>
      <c r="AA420" s="23"/>
      <c r="AB420" s="21">
        <f>Обшая56[Итого реализация]</f>
        <v>0</v>
      </c>
      <c r="AC420" s="21">
        <f t="shared" si="12"/>
        <v>0</v>
      </c>
      <c r="AD42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0" s="21" t="e">
        <f>Обшая56[[#This Row],[Итого маржа]]/(Обшая56[[#This Row],[Сумма реал-и ТМЗ ( за вычетом доставки )]]/100)</f>
        <v>#DIV/0!</v>
      </c>
      <c r="AF420" s="36">
        <f t="shared" si="13"/>
        <v>0</v>
      </c>
      <c r="AG420" s="22">
        <v>410</v>
      </c>
      <c r="AH420" s="28">
        <f>Обшая56[[#This Row],[З/п (%)]]+Обшая56[[#This Row],[Бонус]]</f>
        <v>410</v>
      </c>
      <c r="AI420" s="35">
        <f>Обшая56[[#This Row],[Итого маржа]]-Обшая56[[#This Row],[З/п (%)]]</f>
        <v>0</v>
      </c>
      <c r="AJ420" s="38"/>
    </row>
    <row r="421" spans="1:36" x14ac:dyDescent="0.25">
      <c r="A421" s="62"/>
      <c r="B421" s="29"/>
      <c r="C421" s="63"/>
      <c r="D421" s="64"/>
      <c r="E421" s="65"/>
      <c r="F421" s="25">
        <v>15</v>
      </c>
      <c r="G421" s="160"/>
      <c r="H421" s="24"/>
      <c r="I421" s="41"/>
      <c r="J421" s="41"/>
      <c r="K421" s="34">
        <f>Обшая56[[#This Row],[Итого реализация]]-Обшая56[[#This Row],[Стоимость доставки]]</f>
        <v>0</v>
      </c>
      <c r="L421" s="66"/>
      <c r="M421" s="141"/>
      <c r="N421" s="26"/>
      <c r="O421" s="150"/>
      <c r="P421" s="66"/>
      <c r="Q421" s="66"/>
      <c r="R421" s="26">
        <f>Обшая56[Итого реализация]-Обшая56[Наличные]-Обшая56[Терминал]-Обшая56[Безнал]</f>
        <v>0</v>
      </c>
      <c r="S421" s="67"/>
      <c r="T421" s="68"/>
      <c r="U421" s="68"/>
      <c r="V421" s="68"/>
      <c r="W421" s="27"/>
      <c r="X421" s="27"/>
      <c r="Y421" s="30"/>
      <c r="Z421" s="23">
        <f>Обшая56[Стоимость доставки]</f>
        <v>0</v>
      </c>
      <c r="AA421" s="23"/>
      <c r="AB421" s="21">
        <f>Обшая56[Итого реализация]</f>
        <v>0</v>
      </c>
      <c r="AC421" s="21">
        <f t="shared" si="12"/>
        <v>0</v>
      </c>
      <c r="AD42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1" s="21" t="e">
        <f>Обшая56[[#This Row],[Итого маржа]]/(Обшая56[[#This Row],[Сумма реал-и ТМЗ ( за вычетом доставки )]]/100)</f>
        <v>#DIV/0!</v>
      </c>
      <c r="AF421" s="36">
        <f t="shared" si="13"/>
        <v>0</v>
      </c>
      <c r="AG421" s="22">
        <v>411</v>
      </c>
      <c r="AH421" s="28">
        <f>Обшая56[[#This Row],[З/п (%)]]+Обшая56[[#This Row],[Бонус]]</f>
        <v>411</v>
      </c>
      <c r="AI421" s="35">
        <f>Обшая56[[#This Row],[Итого маржа]]-Обшая56[[#This Row],[З/п (%)]]</f>
        <v>0</v>
      </c>
      <c r="AJ421" s="38"/>
    </row>
    <row r="422" spans="1:36" x14ac:dyDescent="0.25">
      <c r="A422" s="62"/>
      <c r="B422" s="29"/>
      <c r="C422" s="63"/>
      <c r="D422" s="64"/>
      <c r="E422" s="65"/>
      <c r="F422" s="25">
        <v>15</v>
      </c>
      <c r="G422" s="160"/>
      <c r="H422" s="24"/>
      <c r="I422" s="41"/>
      <c r="J422" s="41"/>
      <c r="K422" s="34">
        <f>Обшая56[[#This Row],[Итого реализация]]-Обшая56[[#This Row],[Стоимость доставки]]</f>
        <v>0</v>
      </c>
      <c r="L422" s="66"/>
      <c r="M422" s="141"/>
      <c r="N422" s="26"/>
      <c r="O422" s="150"/>
      <c r="P422" s="66"/>
      <c r="Q422" s="66"/>
      <c r="R422" s="26">
        <f>Обшая56[Итого реализация]-Обшая56[Наличные]-Обшая56[Терминал]-Обшая56[Безнал]</f>
        <v>0</v>
      </c>
      <c r="S422" s="67"/>
      <c r="T422" s="68"/>
      <c r="U422" s="68"/>
      <c r="V422" s="68"/>
      <c r="W422" s="27"/>
      <c r="X422" s="27"/>
      <c r="Y422" s="30"/>
      <c r="Z422" s="23">
        <f>Обшая56[Стоимость доставки]</f>
        <v>0</v>
      </c>
      <c r="AA422" s="23"/>
      <c r="AB422" s="21">
        <f>Обшая56[Итого реализация]</f>
        <v>0</v>
      </c>
      <c r="AC422" s="21">
        <f t="shared" si="12"/>
        <v>0</v>
      </c>
      <c r="AD42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2" s="21" t="e">
        <f>Обшая56[[#This Row],[Итого маржа]]/(Обшая56[[#This Row],[Сумма реал-и ТМЗ ( за вычетом доставки )]]/100)</f>
        <v>#DIV/0!</v>
      </c>
      <c r="AF422" s="36">
        <f t="shared" si="13"/>
        <v>0</v>
      </c>
      <c r="AG422" s="22">
        <v>412</v>
      </c>
      <c r="AH422" s="28">
        <f>Обшая56[[#This Row],[З/п (%)]]+Обшая56[[#This Row],[Бонус]]</f>
        <v>412</v>
      </c>
      <c r="AI422" s="35">
        <f>Обшая56[[#This Row],[Итого маржа]]-Обшая56[[#This Row],[З/п (%)]]</f>
        <v>0</v>
      </c>
      <c r="AJ422" s="38"/>
    </row>
    <row r="423" spans="1:36" x14ac:dyDescent="0.25">
      <c r="A423" s="62"/>
      <c r="B423" s="29"/>
      <c r="C423" s="63"/>
      <c r="D423" s="64"/>
      <c r="E423" s="65"/>
      <c r="F423" s="25">
        <v>15</v>
      </c>
      <c r="G423" s="160"/>
      <c r="H423" s="24"/>
      <c r="I423" s="41"/>
      <c r="J423" s="41"/>
      <c r="K423" s="34">
        <f>Обшая56[[#This Row],[Итого реализация]]-Обшая56[[#This Row],[Стоимость доставки]]</f>
        <v>0</v>
      </c>
      <c r="L423" s="66"/>
      <c r="M423" s="141"/>
      <c r="N423" s="26"/>
      <c r="O423" s="150"/>
      <c r="P423" s="66"/>
      <c r="Q423" s="66"/>
      <c r="R423" s="26">
        <f>Обшая56[Итого реализация]-Обшая56[Наличные]-Обшая56[Терминал]-Обшая56[Безнал]</f>
        <v>0</v>
      </c>
      <c r="S423" s="67"/>
      <c r="T423" s="68"/>
      <c r="U423" s="68"/>
      <c r="V423" s="68"/>
      <c r="W423" s="27"/>
      <c r="X423" s="27"/>
      <c r="Y423" s="30"/>
      <c r="Z423" s="23">
        <f>Обшая56[Стоимость доставки]</f>
        <v>0</v>
      </c>
      <c r="AA423" s="23"/>
      <c r="AB423" s="21">
        <f>Обшая56[Итого реализация]</f>
        <v>0</v>
      </c>
      <c r="AC423" s="21">
        <f t="shared" si="12"/>
        <v>0</v>
      </c>
      <c r="AD42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3" s="21" t="e">
        <f>Обшая56[[#This Row],[Итого маржа]]/(Обшая56[[#This Row],[Сумма реал-и ТМЗ ( за вычетом доставки )]]/100)</f>
        <v>#DIV/0!</v>
      </c>
      <c r="AF423" s="36">
        <f t="shared" si="13"/>
        <v>0</v>
      </c>
      <c r="AG423" s="22">
        <v>413</v>
      </c>
      <c r="AH423" s="28">
        <f>Обшая56[[#This Row],[З/п (%)]]+Обшая56[[#This Row],[Бонус]]</f>
        <v>413</v>
      </c>
      <c r="AI423" s="35">
        <f>Обшая56[[#This Row],[Итого маржа]]-Обшая56[[#This Row],[З/п (%)]]</f>
        <v>0</v>
      </c>
      <c r="AJ423" s="38"/>
    </row>
    <row r="424" spans="1:36" x14ac:dyDescent="0.25">
      <c r="A424" s="62"/>
      <c r="B424" s="29"/>
      <c r="C424" s="63"/>
      <c r="D424" s="64"/>
      <c r="E424" s="65"/>
      <c r="F424" s="25">
        <v>15</v>
      </c>
      <c r="G424" s="160"/>
      <c r="H424" s="24"/>
      <c r="I424" s="41"/>
      <c r="J424" s="41"/>
      <c r="K424" s="34">
        <f>Обшая56[[#This Row],[Итого реализация]]-Обшая56[[#This Row],[Стоимость доставки]]</f>
        <v>0</v>
      </c>
      <c r="L424" s="66"/>
      <c r="M424" s="141"/>
      <c r="N424" s="26"/>
      <c r="O424" s="150"/>
      <c r="P424" s="66"/>
      <c r="Q424" s="66"/>
      <c r="R424" s="26">
        <f>Обшая56[Итого реализация]-Обшая56[Наличные]-Обшая56[Терминал]-Обшая56[Безнал]</f>
        <v>0</v>
      </c>
      <c r="S424" s="67"/>
      <c r="T424" s="68"/>
      <c r="U424" s="68"/>
      <c r="V424" s="68"/>
      <c r="W424" s="27"/>
      <c r="X424" s="27"/>
      <c r="Y424" s="30"/>
      <c r="Z424" s="23">
        <f>Обшая56[Стоимость доставки]</f>
        <v>0</v>
      </c>
      <c r="AA424" s="23"/>
      <c r="AB424" s="21">
        <f>Обшая56[Итого реализация]</f>
        <v>0</v>
      </c>
      <c r="AC424" s="21">
        <f t="shared" si="12"/>
        <v>0</v>
      </c>
      <c r="AD42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4" s="21" t="e">
        <f>Обшая56[[#This Row],[Итого маржа]]/(Обшая56[[#This Row],[Сумма реал-и ТМЗ ( за вычетом доставки )]]/100)</f>
        <v>#DIV/0!</v>
      </c>
      <c r="AF424" s="36">
        <f t="shared" si="13"/>
        <v>0</v>
      </c>
      <c r="AG424" s="22">
        <v>414</v>
      </c>
      <c r="AH424" s="28">
        <f>Обшая56[[#This Row],[З/п (%)]]+Обшая56[[#This Row],[Бонус]]</f>
        <v>414</v>
      </c>
      <c r="AI424" s="35">
        <f>Обшая56[[#This Row],[Итого маржа]]-Обшая56[[#This Row],[З/п (%)]]</f>
        <v>0</v>
      </c>
      <c r="AJ424" s="38"/>
    </row>
    <row r="425" spans="1:36" x14ac:dyDescent="0.25">
      <c r="A425" s="62"/>
      <c r="B425" s="29"/>
      <c r="C425" s="63"/>
      <c r="D425" s="64"/>
      <c r="E425" s="65"/>
      <c r="F425" s="25">
        <v>15</v>
      </c>
      <c r="G425" s="160"/>
      <c r="H425" s="24"/>
      <c r="I425" s="41"/>
      <c r="J425" s="41"/>
      <c r="K425" s="34">
        <f>Обшая56[[#This Row],[Итого реализация]]-Обшая56[[#This Row],[Стоимость доставки]]</f>
        <v>0</v>
      </c>
      <c r="L425" s="66"/>
      <c r="M425" s="141"/>
      <c r="N425" s="26"/>
      <c r="O425" s="150"/>
      <c r="P425" s="66"/>
      <c r="Q425" s="66"/>
      <c r="R425" s="26">
        <f>Обшая56[Итого реализация]-Обшая56[Наличные]-Обшая56[Терминал]-Обшая56[Безнал]</f>
        <v>0</v>
      </c>
      <c r="S425" s="67"/>
      <c r="T425" s="68"/>
      <c r="U425" s="68"/>
      <c r="V425" s="68"/>
      <c r="W425" s="27"/>
      <c r="X425" s="27"/>
      <c r="Y425" s="30"/>
      <c r="Z425" s="23">
        <f>Обшая56[Стоимость доставки]</f>
        <v>0</v>
      </c>
      <c r="AA425" s="23"/>
      <c r="AB425" s="21">
        <f>Обшая56[Итого реализация]</f>
        <v>0</v>
      </c>
      <c r="AC425" s="21">
        <f t="shared" si="12"/>
        <v>0</v>
      </c>
      <c r="AD42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5" s="21" t="e">
        <f>Обшая56[[#This Row],[Итого маржа]]/(Обшая56[[#This Row],[Сумма реал-и ТМЗ ( за вычетом доставки )]]/100)</f>
        <v>#DIV/0!</v>
      </c>
      <c r="AF425" s="36">
        <f t="shared" si="13"/>
        <v>0</v>
      </c>
      <c r="AG425" s="22">
        <v>415</v>
      </c>
      <c r="AH425" s="28">
        <f>Обшая56[[#This Row],[З/п (%)]]+Обшая56[[#This Row],[Бонус]]</f>
        <v>415</v>
      </c>
      <c r="AI425" s="35">
        <f>Обшая56[[#This Row],[Итого маржа]]-Обшая56[[#This Row],[З/п (%)]]</f>
        <v>0</v>
      </c>
      <c r="AJ425" s="38"/>
    </row>
    <row r="426" spans="1:36" x14ac:dyDescent="0.25">
      <c r="A426" s="62"/>
      <c r="B426" s="29"/>
      <c r="C426" s="63"/>
      <c r="D426" s="64"/>
      <c r="E426" s="65"/>
      <c r="F426" s="25">
        <v>15</v>
      </c>
      <c r="G426" s="160"/>
      <c r="H426" s="24"/>
      <c r="I426" s="41"/>
      <c r="J426" s="41"/>
      <c r="K426" s="34">
        <f>Обшая56[[#This Row],[Итого реализация]]-Обшая56[[#This Row],[Стоимость доставки]]</f>
        <v>0</v>
      </c>
      <c r="L426" s="66"/>
      <c r="M426" s="141"/>
      <c r="N426" s="26"/>
      <c r="O426" s="150"/>
      <c r="P426" s="66"/>
      <c r="Q426" s="66"/>
      <c r="R426" s="26">
        <f>Обшая56[Итого реализация]-Обшая56[Наличные]-Обшая56[Терминал]-Обшая56[Безнал]</f>
        <v>0</v>
      </c>
      <c r="S426" s="67"/>
      <c r="T426" s="68"/>
      <c r="U426" s="68"/>
      <c r="V426" s="68"/>
      <c r="W426" s="27"/>
      <c r="X426" s="27"/>
      <c r="Y426" s="30"/>
      <c r="Z426" s="23">
        <f>Обшая56[Стоимость доставки]</f>
        <v>0</v>
      </c>
      <c r="AA426" s="23"/>
      <c r="AB426" s="21">
        <f>Обшая56[Итого реализация]</f>
        <v>0</v>
      </c>
      <c r="AC426" s="21">
        <f t="shared" si="12"/>
        <v>0</v>
      </c>
      <c r="AD42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6" s="21" t="e">
        <f>Обшая56[[#This Row],[Итого маржа]]/(Обшая56[[#This Row],[Сумма реал-и ТМЗ ( за вычетом доставки )]]/100)</f>
        <v>#DIV/0!</v>
      </c>
      <c r="AF426" s="36">
        <f t="shared" si="13"/>
        <v>0</v>
      </c>
      <c r="AG426" s="22">
        <v>416</v>
      </c>
      <c r="AH426" s="28">
        <f>Обшая56[[#This Row],[З/п (%)]]+Обшая56[[#This Row],[Бонус]]</f>
        <v>416</v>
      </c>
      <c r="AI426" s="35">
        <f>Обшая56[[#This Row],[Итого маржа]]-Обшая56[[#This Row],[З/п (%)]]</f>
        <v>0</v>
      </c>
      <c r="AJ426" s="38"/>
    </row>
    <row r="427" spans="1:36" x14ac:dyDescent="0.25">
      <c r="A427" s="62"/>
      <c r="B427" s="29"/>
      <c r="C427" s="63"/>
      <c r="D427" s="64"/>
      <c r="E427" s="65"/>
      <c r="F427" s="25">
        <v>15</v>
      </c>
      <c r="G427" s="160"/>
      <c r="H427" s="24"/>
      <c r="I427" s="41"/>
      <c r="J427" s="41"/>
      <c r="K427" s="34">
        <f>Обшая56[[#This Row],[Итого реализация]]-Обшая56[[#This Row],[Стоимость доставки]]</f>
        <v>0</v>
      </c>
      <c r="L427" s="66"/>
      <c r="M427" s="141"/>
      <c r="N427" s="26"/>
      <c r="O427" s="150"/>
      <c r="P427" s="66"/>
      <c r="Q427" s="66"/>
      <c r="R427" s="26">
        <f>Обшая56[Итого реализация]-Обшая56[Наличные]-Обшая56[Терминал]-Обшая56[Безнал]</f>
        <v>0</v>
      </c>
      <c r="S427" s="67"/>
      <c r="T427" s="68"/>
      <c r="U427" s="68"/>
      <c r="V427" s="68"/>
      <c r="W427" s="27"/>
      <c r="X427" s="27"/>
      <c r="Y427" s="30"/>
      <c r="Z427" s="23">
        <f>Обшая56[Стоимость доставки]</f>
        <v>0</v>
      </c>
      <c r="AA427" s="23"/>
      <c r="AB427" s="21">
        <f>Обшая56[Итого реализация]</f>
        <v>0</v>
      </c>
      <c r="AC427" s="21">
        <f t="shared" si="12"/>
        <v>0</v>
      </c>
      <c r="AD42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7" s="21" t="e">
        <f>Обшая56[[#This Row],[Итого маржа]]/(Обшая56[[#This Row],[Сумма реал-и ТМЗ ( за вычетом доставки )]]/100)</f>
        <v>#DIV/0!</v>
      </c>
      <c r="AF427" s="36">
        <f t="shared" si="13"/>
        <v>0</v>
      </c>
      <c r="AG427" s="22">
        <v>417</v>
      </c>
      <c r="AH427" s="28">
        <f>Обшая56[[#This Row],[З/п (%)]]+Обшая56[[#This Row],[Бонус]]</f>
        <v>417</v>
      </c>
      <c r="AI427" s="35">
        <f>Обшая56[[#This Row],[Итого маржа]]-Обшая56[[#This Row],[З/п (%)]]</f>
        <v>0</v>
      </c>
      <c r="AJ427" s="38"/>
    </row>
    <row r="428" spans="1:36" x14ac:dyDescent="0.25">
      <c r="A428" s="62"/>
      <c r="B428" s="29"/>
      <c r="C428" s="63"/>
      <c r="D428" s="64"/>
      <c r="E428" s="65"/>
      <c r="F428" s="25">
        <v>15</v>
      </c>
      <c r="G428" s="160"/>
      <c r="H428" s="24"/>
      <c r="I428" s="41"/>
      <c r="J428" s="41"/>
      <c r="K428" s="34">
        <f>Обшая56[[#This Row],[Итого реализация]]-Обшая56[[#This Row],[Стоимость доставки]]</f>
        <v>0</v>
      </c>
      <c r="L428" s="66"/>
      <c r="M428" s="141"/>
      <c r="N428" s="26"/>
      <c r="O428" s="150"/>
      <c r="P428" s="66"/>
      <c r="Q428" s="66"/>
      <c r="R428" s="26">
        <f>Обшая56[Итого реализация]-Обшая56[Наличные]-Обшая56[Терминал]-Обшая56[Безнал]</f>
        <v>0</v>
      </c>
      <c r="S428" s="67"/>
      <c r="T428" s="68"/>
      <c r="U428" s="68"/>
      <c r="V428" s="68"/>
      <c r="W428" s="27"/>
      <c r="X428" s="27"/>
      <c r="Y428" s="30"/>
      <c r="Z428" s="23">
        <f>Обшая56[Стоимость доставки]</f>
        <v>0</v>
      </c>
      <c r="AA428" s="23"/>
      <c r="AB428" s="21">
        <f>Обшая56[Итого реализация]</f>
        <v>0</v>
      </c>
      <c r="AC428" s="21">
        <f t="shared" si="12"/>
        <v>0</v>
      </c>
      <c r="AD42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8" s="21" t="e">
        <f>Обшая56[[#This Row],[Итого маржа]]/(Обшая56[[#This Row],[Сумма реал-и ТМЗ ( за вычетом доставки )]]/100)</f>
        <v>#DIV/0!</v>
      </c>
      <c r="AF428" s="36">
        <f t="shared" si="13"/>
        <v>0</v>
      </c>
      <c r="AG428" s="22">
        <v>418</v>
      </c>
      <c r="AH428" s="28">
        <f>Обшая56[[#This Row],[З/п (%)]]+Обшая56[[#This Row],[Бонус]]</f>
        <v>418</v>
      </c>
      <c r="AI428" s="35">
        <f>Обшая56[[#This Row],[Итого маржа]]-Обшая56[[#This Row],[З/п (%)]]</f>
        <v>0</v>
      </c>
      <c r="AJ428" s="38"/>
    </row>
    <row r="429" spans="1:36" x14ac:dyDescent="0.25">
      <c r="A429" s="62"/>
      <c r="B429" s="29"/>
      <c r="C429" s="63"/>
      <c r="D429" s="64"/>
      <c r="E429" s="65"/>
      <c r="F429" s="25">
        <v>15</v>
      </c>
      <c r="G429" s="160"/>
      <c r="H429" s="24"/>
      <c r="I429" s="41"/>
      <c r="J429" s="41"/>
      <c r="K429" s="34">
        <f>Обшая56[[#This Row],[Итого реализация]]-Обшая56[[#This Row],[Стоимость доставки]]</f>
        <v>0</v>
      </c>
      <c r="L429" s="66"/>
      <c r="M429" s="141"/>
      <c r="N429" s="26"/>
      <c r="O429" s="150"/>
      <c r="P429" s="66"/>
      <c r="Q429" s="66"/>
      <c r="R429" s="26">
        <f>Обшая56[Итого реализация]-Обшая56[Наличные]-Обшая56[Терминал]-Обшая56[Безнал]</f>
        <v>0</v>
      </c>
      <c r="S429" s="67"/>
      <c r="T429" s="68"/>
      <c r="U429" s="68"/>
      <c r="V429" s="68"/>
      <c r="W429" s="27"/>
      <c r="X429" s="27"/>
      <c r="Y429" s="30"/>
      <c r="Z429" s="23">
        <f>Обшая56[Стоимость доставки]</f>
        <v>0</v>
      </c>
      <c r="AA429" s="23"/>
      <c r="AB429" s="21">
        <f>Обшая56[Итого реализация]</f>
        <v>0</v>
      </c>
      <c r="AC429" s="21">
        <f t="shared" si="12"/>
        <v>0</v>
      </c>
      <c r="AD42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29" s="21" t="e">
        <f>Обшая56[[#This Row],[Итого маржа]]/(Обшая56[[#This Row],[Сумма реал-и ТМЗ ( за вычетом доставки )]]/100)</f>
        <v>#DIV/0!</v>
      </c>
      <c r="AF429" s="36">
        <f t="shared" si="13"/>
        <v>0</v>
      </c>
      <c r="AG429" s="22">
        <v>419</v>
      </c>
      <c r="AH429" s="28">
        <f>Обшая56[[#This Row],[З/п (%)]]+Обшая56[[#This Row],[Бонус]]</f>
        <v>419</v>
      </c>
      <c r="AI429" s="35">
        <f>Обшая56[[#This Row],[Итого маржа]]-Обшая56[[#This Row],[З/п (%)]]</f>
        <v>0</v>
      </c>
      <c r="AJ429" s="38"/>
    </row>
    <row r="430" spans="1:36" x14ac:dyDescent="0.25">
      <c r="A430" s="62"/>
      <c r="B430" s="29"/>
      <c r="C430" s="63"/>
      <c r="D430" s="64"/>
      <c r="E430" s="65"/>
      <c r="F430" s="25">
        <v>15</v>
      </c>
      <c r="G430" s="160"/>
      <c r="H430" s="24"/>
      <c r="I430" s="41"/>
      <c r="J430" s="41"/>
      <c r="K430" s="34">
        <f>Обшая56[[#This Row],[Итого реализация]]-Обшая56[[#This Row],[Стоимость доставки]]</f>
        <v>0</v>
      </c>
      <c r="L430" s="66"/>
      <c r="M430" s="141"/>
      <c r="N430" s="26"/>
      <c r="O430" s="150"/>
      <c r="P430" s="66"/>
      <c r="Q430" s="66"/>
      <c r="R430" s="26">
        <f>Обшая56[Итого реализация]-Обшая56[Наличные]-Обшая56[Терминал]-Обшая56[Безнал]</f>
        <v>0</v>
      </c>
      <c r="S430" s="67"/>
      <c r="T430" s="68"/>
      <c r="U430" s="68"/>
      <c r="V430" s="68"/>
      <c r="W430" s="27"/>
      <c r="X430" s="27"/>
      <c r="Y430" s="30"/>
      <c r="Z430" s="23">
        <f>Обшая56[Стоимость доставки]</f>
        <v>0</v>
      </c>
      <c r="AA430" s="23"/>
      <c r="AB430" s="21">
        <f>Обшая56[Итого реализация]</f>
        <v>0</v>
      </c>
      <c r="AC430" s="21">
        <f t="shared" si="12"/>
        <v>0</v>
      </c>
      <c r="AD43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0" s="21" t="e">
        <f>Обшая56[[#This Row],[Итого маржа]]/(Обшая56[[#This Row],[Сумма реал-и ТМЗ ( за вычетом доставки )]]/100)</f>
        <v>#DIV/0!</v>
      </c>
      <c r="AF430" s="36">
        <f t="shared" si="13"/>
        <v>0</v>
      </c>
      <c r="AG430" s="22">
        <v>420</v>
      </c>
      <c r="AH430" s="28">
        <f>Обшая56[[#This Row],[З/п (%)]]+Обшая56[[#This Row],[Бонус]]</f>
        <v>420</v>
      </c>
      <c r="AI430" s="35">
        <f>Обшая56[[#This Row],[Итого маржа]]-Обшая56[[#This Row],[З/п (%)]]</f>
        <v>0</v>
      </c>
      <c r="AJ430" s="38"/>
    </row>
    <row r="431" spans="1:36" x14ac:dyDescent="0.25">
      <c r="A431" s="62"/>
      <c r="B431" s="29"/>
      <c r="C431" s="63"/>
      <c r="D431" s="64"/>
      <c r="E431" s="65"/>
      <c r="F431" s="25">
        <v>15</v>
      </c>
      <c r="G431" s="160"/>
      <c r="H431" s="24"/>
      <c r="I431" s="41"/>
      <c r="J431" s="41"/>
      <c r="K431" s="34">
        <f>Обшая56[[#This Row],[Итого реализация]]-Обшая56[[#This Row],[Стоимость доставки]]</f>
        <v>0</v>
      </c>
      <c r="L431" s="66"/>
      <c r="M431" s="141"/>
      <c r="N431" s="26"/>
      <c r="O431" s="150"/>
      <c r="P431" s="66"/>
      <c r="Q431" s="66"/>
      <c r="R431" s="26">
        <f>Обшая56[Итого реализация]-Обшая56[Наличные]-Обшая56[Терминал]-Обшая56[Безнал]</f>
        <v>0</v>
      </c>
      <c r="S431" s="67"/>
      <c r="T431" s="68"/>
      <c r="U431" s="68"/>
      <c r="V431" s="68"/>
      <c r="W431" s="27"/>
      <c r="X431" s="27"/>
      <c r="Y431" s="30"/>
      <c r="Z431" s="23">
        <f>Обшая56[Стоимость доставки]</f>
        <v>0</v>
      </c>
      <c r="AA431" s="23"/>
      <c r="AB431" s="21">
        <f>Обшая56[Итого реализация]</f>
        <v>0</v>
      </c>
      <c r="AC431" s="21">
        <f t="shared" si="12"/>
        <v>0</v>
      </c>
      <c r="AD43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1" s="21" t="e">
        <f>Обшая56[[#This Row],[Итого маржа]]/(Обшая56[[#This Row],[Сумма реал-и ТМЗ ( за вычетом доставки )]]/100)</f>
        <v>#DIV/0!</v>
      </c>
      <c r="AF431" s="36">
        <f t="shared" si="13"/>
        <v>0</v>
      </c>
      <c r="AG431" s="22">
        <v>421</v>
      </c>
      <c r="AH431" s="28">
        <f>Обшая56[[#This Row],[З/п (%)]]+Обшая56[[#This Row],[Бонус]]</f>
        <v>421</v>
      </c>
      <c r="AI431" s="35">
        <f>Обшая56[[#This Row],[Итого маржа]]-Обшая56[[#This Row],[З/п (%)]]</f>
        <v>0</v>
      </c>
      <c r="AJ431" s="38"/>
    </row>
    <row r="432" spans="1:36" x14ac:dyDescent="0.25">
      <c r="A432" s="62"/>
      <c r="B432" s="29"/>
      <c r="C432" s="63"/>
      <c r="D432" s="64"/>
      <c r="E432" s="65"/>
      <c r="F432" s="25">
        <v>15</v>
      </c>
      <c r="G432" s="160"/>
      <c r="H432" s="24"/>
      <c r="I432" s="41"/>
      <c r="J432" s="41"/>
      <c r="K432" s="34">
        <f>Обшая56[[#This Row],[Итого реализация]]-Обшая56[[#This Row],[Стоимость доставки]]</f>
        <v>0</v>
      </c>
      <c r="L432" s="66"/>
      <c r="M432" s="141"/>
      <c r="N432" s="26"/>
      <c r="O432" s="150"/>
      <c r="P432" s="66"/>
      <c r="Q432" s="66"/>
      <c r="R432" s="26">
        <f>Обшая56[Итого реализация]-Обшая56[Наличные]-Обшая56[Терминал]-Обшая56[Безнал]</f>
        <v>0</v>
      </c>
      <c r="S432" s="67"/>
      <c r="T432" s="68"/>
      <c r="U432" s="68"/>
      <c r="V432" s="68"/>
      <c r="W432" s="27"/>
      <c r="X432" s="27"/>
      <c r="Y432" s="30"/>
      <c r="Z432" s="23">
        <f>Обшая56[Стоимость доставки]</f>
        <v>0</v>
      </c>
      <c r="AA432" s="23"/>
      <c r="AB432" s="21">
        <f>Обшая56[Итого реализация]</f>
        <v>0</v>
      </c>
      <c r="AC432" s="21">
        <f t="shared" si="12"/>
        <v>0</v>
      </c>
      <c r="AD43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2" s="21" t="e">
        <f>Обшая56[[#This Row],[Итого маржа]]/(Обшая56[[#This Row],[Сумма реал-и ТМЗ ( за вычетом доставки )]]/100)</f>
        <v>#DIV/0!</v>
      </c>
      <c r="AF432" s="36">
        <f t="shared" si="13"/>
        <v>0</v>
      </c>
      <c r="AG432" s="22">
        <v>422</v>
      </c>
      <c r="AH432" s="28">
        <f>Обшая56[[#This Row],[З/п (%)]]+Обшая56[[#This Row],[Бонус]]</f>
        <v>422</v>
      </c>
      <c r="AI432" s="35">
        <f>Обшая56[[#This Row],[Итого маржа]]-Обшая56[[#This Row],[З/п (%)]]</f>
        <v>0</v>
      </c>
      <c r="AJ432" s="38"/>
    </row>
    <row r="433" spans="1:36" x14ac:dyDescent="0.25">
      <c r="A433" s="62"/>
      <c r="B433" s="29"/>
      <c r="C433" s="63"/>
      <c r="D433" s="64"/>
      <c r="E433" s="65"/>
      <c r="F433" s="25">
        <v>15</v>
      </c>
      <c r="G433" s="160"/>
      <c r="H433" s="24"/>
      <c r="I433" s="41"/>
      <c r="J433" s="41"/>
      <c r="K433" s="34">
        <f>Обшая56[[#This Row],[Итого реализация]]-Обшая56[[#This Row],[Стоимость доставки]]</f>
        <v>0</v>
      </c>
      <c r="L433" s="66"/>
      <c r="M433" s="141"/>
      <c r="N433" s="26"/>
      <c r="O433" s="150"/>
      <c r="P433" s="66"/>
      <c r="Q433" s="66"/>
      <c r="R433" s="26">
        <f>Обшая56[Итого реализация]-Обшая56[Наличные]-Обшая56[Терминал]-Обшая56[Безнал]</f>
        <v>0</v>
      </c>
      <c r="S433" s="67"/>
      <c r="T433" s="68"/>
      <c r="U433" s="68"/>
      <c r="V433" s="68"/>
      <c r="W433" s="27"/>
      <c r="X433" s="27"/>
      <c r="Y433" s="30"/>
      <c r="Z433" s="23">
        <f>Обшая56[Стоимость доставки]</f>
        <v>0</v>
      </c>
      <c r="AA433" s="23"/>
      <c r="AB433" s="21">
        <f>Обшая56[Итого реализация]</f>
        <v>0</v>
      </c>
      <c r="AC433" s="21">
        <f t="shared" si="12"/>
        <v>0</v>
      </c>
      <c r="AD43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3" s="21" t="e">
        <f>Обшая56[[#This Row],[Итого маржа]]/(Обшая56[[#This Row],[Сумма реал-и ТМЗ ( за вычетом доставки )]]/100)</f>
        <v>#DIV/0!</v>
      </c>
      <c r="AF433" s="36">
        <f t="shared" si="13"/>
        <v>0</v>
      </c>
      <c r="AG433" s="22">
        <v>423</v>
      </c>
      <c r="AH433" s="28">
        <f>Обшая56[[#This Row],[З/п (%)]]+Обшая56[[#This Row],[Бонус]]</f>
        <v>423</v>
      </c>
      <c r="AI433" s="35">
        <f>Обшая56[[#This Row],[Итого маржа]]-Обшая56[[#This Row],[З/п (%)]]</f>
        <v>0</v>
      </c>
      <c r="AJ433" s="38"/>
    </row>
    <row r="434" spans="1:36" x14ac:dyDescent="0.25">
      <c r="A434" s="62"/>
      <c r="B434" s="29"/>
      <c r="C434" s="63"/>
      <c r="D434" s="64"/>
      <c r="E434" s="65"/>
      <c r="F434" s="25">
        <v>15</v>
      </c>
      <c r="G434" s="160"/>
      <c r="H434" s="24"/>
      <c r="I434" s="41"/>
      <c r="J434" s="41"/>
      <c r="K434" s="34">
        <f>Обшая56[[#This Row],[Итого реализация]]-Обшая56[[#This Row],[Стоимость доставки]]</f>
        <v>0</v>
      </c>
      <c r="L434" s="66"/>
      <c r="M434" s="141"/>
      <c r="N434" s="26"/>
      <c r="O434" s="150"/>
      <c r="P434" s="66"/>
      <c r="Q434" s="66"/>
      <c r="R434" s="26">
        <f>Обшая56[Итого реализация]-Обшая56[Наличные]-Обшая56[Терминал]-Обшая56[Безнал]</f>
        <v>0</v>
      </c>
      <c r="S434" s="67"/>
      <c r="T434" s="68"/>
      <c r="U434" s="68"/>
      <c r="V434" s="68"/>
      <c r="W434" s="27"/>
      <c r="X434" s="27"/>
      <c r="Y434" s="30"/>
      <c r="Z434" s="23">
        <f>Обшая56[Стоимость доставки]</f>
        <v>0</v>
      </c>
      <c r="AA434" s="23"/>
      <c r="AB434" s="21">
        <f>Обшая56[Итого реализация]</f>
        <v>0</v>
      </c>
      <c r="AC434" s="21">
        <f t="shared" si="12"/>
        <v>0</v>
      </c>
      <c r="AD43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4" s="21" t="e">
        <f>Обшая56[[#This Row],[Итого маржа]]/(Обшая56[[#This Row],[Сумма реал-и ТМЗ ( за вычетом доставки )]]/100)</f>
        <v>#DIV/0!</v>
      </c>
      <c r="AF434" s="36">
        <f t="shared" si="13"/>
        <v>0</v>
      </c>
      <c r="AG434" s="22">
        <v>424</v>
      </c>
      <c r="AH434" s="28">
        <f>Обшая56[[#This Row],[З/п (%)]]+Обшая56[[#This Row],[Бонус]]</f>
        <v>424</v>
      </c>
      <c r="AI434" s="35">
        <f>Обшая56[[#This Row],[Итого маржа]]-Обшая56[[#This Row],[З/п (%)]]</f>
        <v>0</v>
      </c>
      <c r="AJ434" s="38"/>
    </row>
    <row r="435" spans="1:36" x14ac:dyDescent="0.25">
      <c r="A435" s="62"/>
      <c r="B435" s="29"/>
      <c r="C435" s="63"/>
      <c r="D435" s="64"/>
      <c r="E435" s="65"/>
      <c r="F435" s="25">
        <v>15</v>
      </c>
      <c r="G435" s="160"/>
      <c r="H435" s="24"/>
      <c r="I435" s="41"/>
      <c r="J435" s="41"/>
      <c r="K435" s="34">
        <f>Обшая56[[#This Row],[Итого реализация]]-Обшая56[[#This Row],[Стоимость доставки]]</f>
        <v>0</v>
      </c>
      <c r="L435" s="66"/>
      <c r="M435" s="141"/>
      <c r="N435" s="26"/>
      <c r="O435" s="150"/>
      <c r="P435" s="66"/>
      <c r="Q435" s="66"/>
      <c r="R435" s="26">
        <f>Обшая56[Итого реализация]-Обшая56[Наличные]-Обшая56[Терминал]-Обшая56[Безнал]</f>
        <v>0</v>
      </c>
      <c r="S435" s="67"/>
      <c r="T435" s="68"/>
      <c r="U435" s="68"/>
      <c r="V435" s="68"/>
      <c r="W435" s="27"/>
      <c r="X435" s="27"/>
      <c r="Y435" s="30"/>
      <c r="Z435" s="23">
        <f>Обшая56[Стоимость доставки]</f>
        <v>0</v>
      </c>
      <c r="AA435" s="23"/>
      <c r="AB435" s="21">
        <f>Обшая56[Итого реализация]</f>
        <v>0</v>
      </c>
      <c r="AC435" s="21">
        <f t="shared" si="12"/>
        <v>0</v>
      </c>
      <c r="AD43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5" s="21" t="e">
        <f>Обшая56[[#This Row],[Итого маржа]]/(Обшая56[[#This Row],[Сумма реал-и ТМЗ ( за вычетом доставки )]]/100)</f>
        <v>#DIV/0!</v>
      </c>
      <c r="AF435" s="36">
        <f t="shared" si="13"/>
        <v>0</v>
      </c>
      <c r="AG435" s="22">
        <v>425</v>
      </c>
      <c r="AH435" s="28">
        <f>Обшая56[[#This Row],[З/п (%)]]+Обшая56[[#This Row],[Бонус]]</f>
        <v>425</v>
      </c>
      <c r="AI435" s="35">
        <f>Обшая56[[#This Row],[Итого маржа]]-Обшая56[[#This Row],[З/п (%)]]</f>
        <v>0</v>
      </c>
      <c r="AJ435" s="38"/>
    </row>
    <row r="436" spans="1:36" x14ac:dyDescent="0.25">
      <c r="A436" s="62"/>
      <c r="B436" s="29"/>
      <c r="C436" s="63"/>
      <c r="D436" s="64"/>
      <c r="E436" s="65"/>
      <c r="F436" s="25">
        <v>15</v>
      </c>
      <c r="G436" s="160"/>
      <c r="H436" s="24"/>
      <c r="I436" s="41"/>
      <c r="J436" s="41"/>
      <c r="K436" s="34">
        <f>Обшая56[[#This Row],[Итого реализация]]-Обшая56[[#This Row],[Стоимость доставки]]</f>
        <v>0</v>
      </c>
      <c r="L436" s="66"/>
      <c r="M436" s="141"/>
      <c r="N436" s="26"/>
      <c r="O436" s="150"/>
      <c r="P436" s="66"/>
      <c r="Q436" s="66"/>
      <c r="R436" s="26">
        <f>Обшая56[Итого реализация]-Обшая56[Наличные]-Обшая56[Терминал]-Обшая56[Безнал]</f>
        <v>0</v>
      </c>
      <c r="S436" s="67"/>
      <c r="T436" s="68"/>
      <c r="U436" s="68"/>
      <c r="V436" s="68"/>
      <c r="W436" s="27"/>
      <c r="X436" s="27"/>
      <c r="Y436" s="30"/>
      <c r="Z436" s="23">
        <f>Обшая56[Стоимость доставки]</f>
        <v>0</v>
      </c>
      <c r="AA436" s="23"/>
      <c r="AB436" s="21">
        <f>Обшая56[Итого реализация]</f>
        <v>0</v>
      </c>
      <c r="AC436" s="21">
        <f t="shared" si="12"/>
        <v>0</v>
      </c>
      <c r="AD43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6" s="21" t="e">
        <f>Обшая56[[#This Row],[Итого маржа]]/(Обшая56[[#This Row],[Сумма реал-и ТМЗ ( за вычетом доставки )]]/100)</f>
        <v>#DIV/0!</v>
      </c>
      <c r="AF436" s="36">
        <f t="shared" si="13"/>
        <v>0</v>
      </c>
      <c r="AG436" s="22">
        <v>426</v>
      </c>
      <c r="AH436" s="28">
        <f>Обшая56[[#This Row],[З/п (%)]]+Обшая56[[#This Row],[Бонус]]</f>
        <v>426</v>
      </c>
      <c r="AI436" s="35">
        <f>Обшая56[[#This Row],[Итого маржа]]-Обшая56[[#This Row],[З/п (%)]]</f>
        <v>0</v>
      </c>
      <c r="AJ436" s="38"/>
    </row>
    <row r="437" spans="1:36" x14ac:dyDescent="0.25">
      <c r="A437" s="62"/>
      <c r="B437" s="29"/>
      <c r="C437" s="63"/>
      <c r="D437" s="64"/>
      <c r="E437" s="65"/>
      <c r="F437" s="25">
        <v>15</v>
      </c>
      <c r="G437" s="160"/>
      <c r="H437" s="24"/>
      <c r="I437" s="41"/>
      <c r="J437" s="41"/>
      <c r="K437" s="34">
        <f>Обшая56[[#This Row],[Итого реализация]]-Обшая56[[#This Row],[Стоимость доставки]]</f>
        <v>0</v>
      </c>
      <c r="L437" s="66"/>
      <c r="M437" s="141"/>
      <c r="N437" s="26"/>
      <c r="O437" s="150"/>
      <c r="P437" s="66"/>
      <c r="Q437" s="66"/>
      <c r="R437" s="26">
        <f>Обшая56[Итого реализация]-Обшая56[Наличные]-Обшая56[Терминал]-Обшая56[Безнал]</f>
        <v>0</v>
      </c>
      <c r="S437" s="67"/>
      <c r="T437" s="68"/>
      <c r="U437" s="68"/>
      <c r="V437" s="68"/>
      <c r="W437" s="27"/>
      <c r="X437" s="27"/>
      <c r="Y437" s="30"/>
      <c r="Z437" s="23">
        <f>Обшая56[Стоимость доставки]</f>
        <v>0</v>
      </c>
      <c r="AA437" s="23"/>
      <c r="AB437" s="21">
        <f>Обшая56[Итого реализация]</f>
        <v>0</v>
      </c>
      <c r="AC437" s="21">
        <f t="shared" si="12"/>
        <v>0</v>
      </c>
      <c r="AD43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7" s="21" t="e">
        <f>Обшая56[[#This Row],[Итого маржа]]/(Обшая56[[#This Row],[Сумма реал-и ТМЗ ( за вычетом доставки )]]/100)</f>
        <v>#DIV/0!</v>
      </c>
      <c r="AF437" s="36">
        <f t="shared" si="13"/>
        <v>0</v>
      </c>
      <c r="AG437" s="22">
        <v>427</v>
      </c>
      <c r="AH437" s="28">
        <f>Обшая56[[#This Row],[З/п (%)]]+Обшая56[[#This Row],[Бонус]]</f>
        <v>427</v>
      </c>
      <c r="AI437" s="35">
        <f>Обшая56[[#This Row],[Итого маржа]]-Обшая56[[#This Row],[З/п (%)]]</f>
        <v>0</v>
      </c>
      <c r="AJ437" s="38"/>
    </row>
    <row r="438" spans="1:36" x14ac:dyDescent="0.25">
      <c r="A438" s="62"/>
      <c r="B438" s="29"/>
      <c r="C438" s="63"/>
      <c r="D438" s="64"/>
      <c r="E438" s="65"/>
      <c r="F438" s="25">
        <v>15</v>
      </c>
      <c r="G438" s="160"/>
      <c r="H438" s="24"/>
      <c r="I438" s="41"/>
      <c r="J438" s="41"/>
      <c r="K438" s="34">
        <f>Обшая56[[#This Row],[Итого реализация]]-Обшая56[[#This Row],[Стоимость доставки]]</f>
        <v>0</v>
      </c>
      <c r="L438" s="66"/>
      <c r="M438" s="141"/>
      <c r="N438" s="26"/>
      <c r="O438" s="150"/>
      <c r="P438" s="66"/>
      <c r="Q438" s="66"/>
      <c r="R438" s="26">
        <f>Обшая56[Итого реализация]-Обшая56[Наличные]-Обшая56[Терминал]-Обшая56[Безнал]</f>
        <v>0</v>
      </c>
      <c r="S438" s="67"/>
      <c r="T438" s="68"/>
      <c r="U438" s="68"/>
      <c r="V438" s="68"/>
      <c r="W438" s="27"/>
      <c r="X438" s="27"/>
      <c r="Y438" s="30"/>
      <c r="Z438" s="23">
        <f>Обшая56[Стоимость доставки]</f>
        <v>0</v>
      </c>
      <c r="AA438" s="23"/>
      <c r="AB438" s="21">
        <f>Обшая56[Итого реализация]</f>
        <v>0</v>
      </c>
      <c r="AC438" s="21">
        <f t="shared" si="12"/>
        <v>0</v>
      </c>
      <c r="AD43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8" s="21" t="e">
        <f>Обшая56[[#This Row],[Итого маржа]]/(Обшая56[[#This Row],[Сумма реал-и ТМЗ ( за вычетом доставки )]]/100)</f>
        <v>#DIV/0!</v>
      </c>
      <c r="AF438" s="36">
        <f t="shared" si="13"/>
        <v>0</v>
      </c>
      <c r="AG438" s="22">
        <v>428</v>
      </c>
      <c r="AH438" s="28">
        <f>Обшая56[[#This Row],[З/п (%)]]+Обшая56[[#This Row],[Бонус]]</f>
        <v>428</v>
      </c>
      <c r="AI438" s="35">
        <f>Обшая56[[#This Row],[Итого маржа]]-Обшая56[[#This Row],[З/п (%)]]</f>
        <v>0</v>
      </c>
      <c r="AJ438" s="38"/>
    </row>
    <row r="439" spans="1:36" x14ac:dyDescent="0.25">
      <c r="A439" s="62"/>
      <c r="B439" s="29"/>
      <c r="C439" s="63"/>
      <c r="D439" s="64"/>
      <c r="E439" s="65"/>
      <c r="F439" s="25">
        <v>15</v>
      </c>
      <c r="G439" s="160"/>
      <c r="H439" s="24"/>
      <c r="I439" s="41"/>
      <c r="J439" s="41"/>
      <c r="K439" s="34">
        <f>Обшая56[[#This Row],[Итого реализация]]-Обшая56[[#This Row],[Стоимость доставки]]</f>
        <v>0</v>
      </c>
      <c r="L439" s="66"/>
      <c r="M439" s="141"/>
      <c r="N439" s="26"/>
      <c r="O439" s="150"/>
      <c r="P439" s="66"/>
      <c r="Q439" s="66"/>
      <c r="R439" s="26">
        <f>Обшая56[Итого реализация]-Обшая56[Наличные]-Обшая56[Терминал]-Обшая56[Безнал]</f>
        <v>0</v>
      </c>
      <c r="S439" s="67"/>
      <c r="T439" s="68"/>
      <c r="U439" s="68"/>
      <c r="V439" s="68"/>
      <c r="W439" s="27"/>
      <c r="X439" s="27"/>
      <c r="Y439" s="30"/>
      <c r="Z439" s="23">
        <f>Обшая56[Стоимость доставки]</f>
        <v>0</v>
      </c>
      <c r="AA439" s="23"/>
      <c r="AB439" s="21">
        <f>Обшая56[Итого реализация]</f>
        <v>0</v>
      </c>
      <c r="AC439" s="21">
        <f t="shared" si="12"/>
        <v>0</v>
      </c>
      <c r="AD43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39" s="21" t="e">
        <f>Обшая56[[#This Row],[Итого маржа]]/(Обшая56[[#This Row],[Сумма реал-и ТМЗ ( за вычетом доставки )]]/100)</f>
        <v>#DIV/0!</v>
      </c>
      <c r="AF439" s="36">
        <f t="shared" si="13"/>
        <v>0</v>
      </c>
      <c r="AG439" s="22">
        <v>429</v>
      </c>
      <c r="AH439" s="28">
        <f>Обшая56[[#This Row],[З/п (%)]]+Обшая56[[#This Row],[Бонус]]</f>
        <v>429</v>
      </c>
      <c r="AI439" s="35">
        <f>Обшая56[[#This Row],[Итого маржа]]-Обшая56[[#This Row],[З/п (%)]]</f>
        <v>0</v>
      </c>
      <c r="AJ439" s="38"/>
    </row>
    <row r="440" spans="1:36" x14ac:dyDescent="0.25">
      <c r="A440" s="62"/>
      <c r="B440" s="29"/>
      <c r="C440" s="63"/>
      <c r="D440" s="64"/>
      <c r="E440" s="65"/>
      <c r="F440" s="25">
        <v>15</v>
      </c>
      <c r="G440" s="160"/>
      <c r="H440" s="24"/>
      <c r="I440" s="41"/>
      <c r="J440" s="41"/>
      <c r="K440" s="34">
        <f>Обшая56[[#This Row],[Итого реализация]]-Обшая56[[#This Row],[Стоимость доставки]]</f>
        <v>0</v>
      </c>
      <c r="L440" s="66"/>
      <c r="M440" s="141"/>
      <c r="N440" s="26"/>
      <c r="O440" s="150"/>
      <c r="P440" s="66"/>
      <c r="Q440" s="66"/>
      <c r="R440" s="26">
        <f>Обшая56[Итого реализация]-Обшая56[Наличные]-Обшая56[Терминал]-Обшая56[Безнал]</f>
        <v>0</v>
      </c>
      <c r="S440" s="67"/>
      <c r="T440" s="68"/>
      <c r="U440" s="68"/>
      <c r="V440" s="68"/>
      <c r="W440" s="27"/>
      <c r="X440" s="27"/>
      <c r="Y440" s="30"/>
      <c r="Z440" s="23">
        <f>Обшая56[Стоимость доставки]</f>
        <v>0</v>
      </c>
      <c r="AA440" s="23"/>
      <c r="AB440" s="21">
        <f>Обшая56[Итого реализация]</f>
        <v>0</v>
      </c>
      <c r="AC440" s="21">
        <f t="shared" si="12"/>
        <v>0</v>
      </c>
      <c r="AD44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0" s="21" t="e">
        <f>Обшая56[[#This Row],[Итого маржа]]/(Обшая56[[#This Row],[Сумма реал-и ТМЗ ( за вычетом доставки )]]/100)</f>
        <v>#DIV/0!</v>
      </c>
      <c r="AF440" s="36">
        <f t="shared" si="13"/>
        <v>0</v>
      </c>
      <c r="AG440" s="22">
        <v>430</v>
      </c>
      <c r="AH440" s="28">
        <f>Обшая56[[#This Row],[З/п (%)]]+Обшая56[[#This Row],[Бонус]]</f>
        <v>430</v>
      </c>
      <c r="AI440" s="35">
        <f>Обшая56[[#This Row],[Итого маржа]]-Обшая56[[#This Row],[З/п (%)]]</f>
        <v>0</v>
      </c>
      <c r="AJ440" s="38"/>
    </row>
    <row r="441" spans="1:36" x14ac:dyDescent="0.25">
      <c r="A441" s="62"/>
      <c r="B441" s="29"/>
      <c r="C441" s="63"/>
      <c r="D441" s="64"/>
      <c r="E441" s="65"/>
      <c r="F441" s="25">
        <v>15</v>
      </c>
      <c r="G441" s="160"/>
      <c r="H441" s="24"/>
      <c r="I441" s="41"/>
      <c r="J441" s="41"/>
      <c r="K441" s="34">
        <f>Обшая56[[#This Row],[Итого реализация]]-Обшая56[[#This Row],[Стоимость доставки]]</f>
        <v>0</v>
      </c>
      <c r="L441" s="66"/>
      <c r="M441" s="141"/>
      <c r="N441" s="26"/>
      <c r="O441" s="150"/>
      <c r="P441" s="66"/>
      <c r="Q441" s="66"/>
      <c r="R441" s="26">
        <f>Обшая56[Итого реализация]-Обшая56[Наличные]-Обшая56[Терминал]-Обшая56[Безнал]</f>
        <v>0</v>
      </c>
      <c r="S441" s="67"/>
      <c r="T441" s="68"/>
      <c r="U441" s="68"/>
      <c r="V441" s="68"/>
      <c r="W441" s="27"/>
      <c r="X441" s="27"/>
      <c r="Y441" s="30"/>
      <c r="Z441" s="23">
        <f>Обшая56[Стоимость доставки]</f>
        <v>0</v>
      </c>
      <c r="AA441" s="23"/>
      <c r="AB441" s="21">
        <f>Обшая56[Итого реализация]</f>
        <v>0</v>
      </c>
      <c r="AC441" s="21">
        <f t="shared" si="12"/>
        <v>0</v>
      </c>
      <c r="AD44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1" s="21" t="e">
        <f>Обшая56[[#This Row],[Итого маржа]]/(Обшая56[[#This Row],[Сумма реал-и ТМЗ ( за вычетом доставки )]]/100)</f>
        <v>#DIV/0!</v>
      </c>
      <c r="AF441" s="36">
        <f t="shared" si="13"/>
        <v>0</v>
      </c>
      <c r="AG441" s="22">
        <v>431</v>
      </c>
      <c r="AH441" s="28">
        <f>Обшая56[[#This Row],[З/п (%)]]+Обшая56[[#This Row],[Бонус]]</f>
        <v>431</v>
      </c>
      <c r="AI441" s="35">
        <f>Обшая56[[#This Row],[Итого маржа]]-Обшая56[[#This Row],[З/п (%)]]</f>
        <v>0</v>
      </c>
      <c r="AJ441" s="38"/>
    </row>
    <row r="442" spans="1:36" x14ac:dyDescent="0.25">
      <c r="A442" s="62"/>
      <c r="B442" s="29"/>
      <c r="C442" s="63"/>
      <c r="D442" s="64"/>
      <c r="E442" s="65"/>
      <c r="F442" s="25">
        <v>15</v>
      </c>
      <c r="G442" s="160"/>
      <c r="H442" s="24"/>
      <c r="I442" s="41"/>
      <c r="J442" s="41"/>
      <c r="K442" s="34">
        <f>Обшая56[[#This Row],[Итого реализация]]-Обшая56[[#This Row],[Стоимость доставки]]</f>
        <v>0</v>
      </c>
      <c r="L442" s="66"/>
      <c r="M442" s="141"/>
      <c r="N442" s="26"/>
      <c r="O442" s="150"/>
      <c r="P442" s="66"/>
      <c r="Q442" s="66"/>
      <c r="R442" s="26">
        <f>Обшая56[Итого реализация]-Обшая56[Наличные]-Обшая56[Терминал]-Обшая56[Безнал]</f>
        <v>0</v>
      </c>
      <c r="S442" s="67"/>
      <c r="T442" s="68"/>
      <c r="U442" s="68"/>
      <c r="V442" s="68"/>
      <c r="W442" s="27"/>
      <c r="X442" s="27"/>
      <c r="Y442" s="30"/>
      <c r="Z442" s="23">
        <f>Обшая56[Стоимость доставки]</f>
        <v>0</v>
      </c>
      <c r="AA442" s="23"/>
      <c r="AB442" s="21">
        <f>Обшая56[Итого реализация]</f>
        <v>0</v>
      </c>
      <c r="AC442" s="21">
        <f t="shared" si="12"/>
        <v>0</v>
      </c>
      <c r="AD44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2" s="21" t="e">
        <f>Обшая56[[#This Row],[Итого маржа]]/(Обшая56[[#This Row],[Сумма реал-и ТМЗ ( за вычетом доставки )]]/100)</f>
        <v>#DIV/0!</v>
      </c>
      <c r="AF442" s="36">
        <f t="shared" si="13"/>
        <v>0</v>
      </c>
      <c r="AG442" s="22">
        <v>432</v>
      </c>
      <c r="AH442" s="28">
        <f>Обшая56[[#This Row],[З/п (%)]]+Обшая56[[#This Row],[Бонус]]</f>
        <v>432</v>
      </c>
      <c r="AI442" s="35">
        <f>Обшая56[[#This Row],[Итого маржа]]-Обшая56[[#This Row],[З/п (%)]]</f>
        <v>0</v>
      </c>
      <c r="AJ442" s="38"/>
    </row>
    <row r="443" spans="1:36" x14ac:dyDescent="0.25">
      <c r="A443" s="62"/>
      <c r="B443" s="29"/>
      <c r="C443" s="63"/>
      <c r="D443" s="64"/>
      <c r="E443" s="65"/>
      <c r="F443" s="25">
        <v>15</v>
      </c>
      <c r="G443" s="160"/>
      <c r="H443" s="24"/>
      <c r="I443" s="41"/>
      <c r="J443" s="41"/>
      <c r="K443" s="34">
        <f>Обшая56[[#This Row],[Итого реализация]]-Обшая56[[#This Row],[Стоимость доставки]]</f>
        <v>0</v>
      </c>
      <c r="L443" s="66"/>
      <c r="M443" s="141"/>
      <c r="N443" s="26"/>
      <c r="O443" s="150"/>
      <c r="P443" s="66"/>
      <c r="Q443" s="66"/>
      <c r="R443" s="26">
        <f>Обшая56[Итого реализация]-Обшая56[Наличные]-Обшая56[Терминал]-Обшая56[Безнал]</f>
        <v>0</v>
      </c>
      <c r="S443" s="67"/>
      <c r="T443" s="68"/>
      <c r="U443" s="68"/>
      <c r="V443" s="68"/>
      <c r="W443" s="27"/>
      <c r="X443" s="27"/>
      <c r="Y443" s="30"/>
      <c r="Z443" s="23">
        <f>Обшая56[Стоимость доставки]</f>
        <v>0</v>
      </c>
      <c r="AA443" s="23"/>
      <c r="AB443" s="21">
        <f>Обшая56[Итого реализация]</f>
        <v>0</v>
      </c>
      <c r="AC443" s="21">
        <f t="shared" si="12"/>
        <v>0</v>
      </c>
      <c r="AD44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3" s="21" t="e">
        <f>Обшая56[[#This Row],[Итого маржа]]/(Обшая56[[#This Row],[Сумма реал-и ТМЗ ( за вычетом доставки )]]/100)</f>
        <v>#DIV/0!</v>
      </c>
      <c r="AF443" s="36">
        <f t="shared" si="13"/>
        <v>0</v>
      </c>
      <c r="AG443" s="22">
        <v>433</v>
      </c>
      <c r="AH443" s="28">
        <f>Обшая56[[#This Row],[З/п (%)]]+Обшая56[[#This Row],[Бонус]]</f>
        <v>433</v>
      </c>
      <c r="AI443" s="35">
        <f>Обшая56[[#This Row],[Итого маржа]]-Обшая56[[#This Row],[З/п (%)]]</f>
        <v>0</v>
      </c>
      <c r="AJ443" s="38"/>
    </row>
    <row r="444" spans="1:36" x14ac:dyDescent="0.25">
      <c r="A444" s="62"/>
      <c r="B444" s="29"/>
      <c r="C444" s="63"/>
      <c r="D444" s="64"/>
      <c r="E444" s="65"/>
      <c r="F444" s="25">
        <v>15</v>
      </c>
      <c r="G444" s="160"/>
      <c r="H444" s="24"/>
      <c r="I444" s="41"/>
      <c r="J444" s="41"/>
      <c r="K444" s="34">
        <f>Обшая56[[#This Row],[Итого реализация]]-Обшая56[[#This Row],[Стоимость доставки]]</f>
        <v>0</v>
      </c>
      <c r="L444" s="66"/>
      <c r="M444" s="141"/>
      <c r="N444" s="26"/>
      <c r="O444" s="150"/>
      <c r="P444" s="66"/>
      <c r="Q444" s="66"/>
      <c r="R444" s="26">
        <f>Обшая56[Итого реализация]-Обшая56[Наличные]-Обшая56[Терминал]-Обшая56[Безнал]</f>
        <v>0</v>
      </c>
      <c r="S444" s="67"/>
      <c r="T444" s="68"/>
      <c r="U444" s="68"/>
      <c r="V444" s="68"/>
      <c r="W444" s="27"/>
      <c r="X444" s="27"/>
      <c r="Y444" s="30"/>
      <c r="Z444" s="23">
        <f>Обшая56[Стоимость доставки]</f>
        <v>0</v>
      </c>
      <c r="AA444" s="23"/>
      <c r="AB444" s="21">
        <f>Обшая56[Итого реализация]</f>
        <v>0</v>
      </c>
      <c r="AC444" s="21">
        <f t="shared" si="12"/>
        <v>0</v>
      </c>
      <c r="AD44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4" s="21" t="e">
        <f>Обшая56[[#This Row],[Итого маржа]]/(Обшая56[[#This Row],[Сумма реал-и ТМЗ ( за вычетом доставки )]]/100)</f>
        <v>#DIV/0!</v>
      </c>
      <c r="AF444" s="36">
        <f t="shared" si="13"/>
        <v>0</v>
      </c>
      <c r="AG444" s="22">
        <v>434</v>
      </c>
      <c r="AH444" s="28">
        <f>Обшая56[[#This Row],[З/п (%)]]+Обшая56[[#This Row],[Бонус]]</f>
        <v>434</v>
      </c>
      <c r="AI444" s="35">
        <f>Обшая56[[#This Row],[Итого маржа]]-Обшая56[[#This Row],[З/п (%)]]</f>
        <v>0</v>
      </c>
      <c r="AJ444" s="38"/>
    </row>
    <row r="445" spans="1:36" x14ac:dyDescent="0.25">
      <c r="A445" s="62"/>
      <c r="B445" s="29"/>
      <c r="C445" s="63"/>
      <c r="D445" s="64"/>
      <c r="E445" s="65"/>
      <c r="F445" s="25">
        <v>15</v>
      </c>
      <c r="G445" s="160"/>
      <c r="H445" s="24"/>
      <c r="I445" s="41"/>
      <c r="J445" s="41"/>
      <c r="K445" s="34">
        <f>Обшая56[[#This Row],[Итого реализация]]-Обшая56[[#This Row],[Стоимость доставки]]</f>
        <v>0</v>
      </c>
      <c r="L445" s="66"/>
      <c r="M445" s="141"/>
      <c r="N445" s="26"/>
      <c r="O445" s="150"/>
      <c r="P445" s="66"/>
      <c r="Q445" s="66"/>
      <c r="R445" s="26">
        <f>Обшая56[Итого реализация]-Обшая56[Наличные]-Обшая56[Терминал]-Обшая56[Безнал]</f>
        <v>0</v>
      </c>
      <c r="S445" s="67"/>
      <c r="T445" s="68"/>
      <c r="U445" s="68"/>
      <c r="V445" s="68"/>
      <c r="W445" s="27"/>
      <c r="X445" s="27"/>
      <c r="Y445" s="30"/>
      <c r="Z445" s="23">
        <f>Обшая56[Стоимость доставки]</f>
        <v>0</v>
      </c>
      <c r="AA445" s="23"/>
      <c r="AB445" s="21">
        <f>Обшая56[Итого реализация]</f>
        <v>0</v>
      </c>
      <c r="AC445" s="21">
        <f t="shared" si="12"/>
        <v>0</v>
      </c>
      <c r="AD44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5" s="21" t="e">
        <f>Обшая56[[#This Row],[Итого маржа]]/(Обшая56[[#This Row],[Сумма реал-и ТМЗ ( за вычетом доставки )]]/100)</f>
        <v>#DIV/0!</v>
      </c>
      <c r="AF445" s="36">
        <f t="shared" si="13"/>
        <v>0</v>
      </c>
      <c r="AG445" s="22">
        <v>435</v>
      </c>
      <c r="AH445" s="28">
        <f>Обшая56[[#This Row],[З/п (%)]]+Обшая56[[#This Row],[Бонус]]</f>
        <v>435</v>
      </c>
      <c r="AI445" s="35">
        <f>Обшая56[[#This Row],[Итого маржа]]-Обшая56[[#This Row],[З/п (%)]]</f>
        <v>0</v>
      </c>
      <c r="AJ445" s="38"/>
    </row>
    <row r="446" spans="1:36" x14ac:dyDescent="0.25">
      <c r="A446" s="62"/>
      <c r="B446" s="29"/>
      <c r="C446" s="63"/>
      <c r="D446" s="64"/>
      <c r="E446" s="65"/>
      <c r="F446" s="25">
        <v>15</v>
      </c>
      <c r="G446" s="160"/>
      <c r="H446" s="24"/>
      <c r="I446" s="41"/>
      <c r="J446" s="41"/>
      <c r="K446" s="34">
        <f>Обшая56[[#This Row],[Итого реализация]]-Обшая56[[#This Row],[Стоимость доставки]]</f>
        <v>0</v>
      </c>
      <c r="L446" s="66"/>
      <c r="M446" s="141"/>
      <c r="N446" s="26"/>
      <c r="O446" s="150"/>
      <c r="P446" s="66"/>
      <c r="Q446" s="66"/>
      <c r="R446" s="26">
        <f>Обшая56[Итого реализация]-Обшая56[Наличные]-Обшая56[Терминал]-Обшая56[Безнал]</f>
        <v>0</v>
      </c>
      <c r="S446" s="67"/>
      <c r="T446" s="68"/>
      <c r="U446" s="68"/>
      <c r="V446" s="68"/>
      <c r="W446" s="27"/>
      <c r="X446" s="27"/>
      <c r="Y446" s="30"/>
      <c r="Z446" s="23">
        <f>Обшая56[Стоимость доставки]</f>
        <v>0</v>
      </c>
      <c r="AA446" s="23"/>
      <c r="AB446" s="21">
        <f>Обшая56[Итого реализация]</f>
        <v>0</v>
      </c>
      <c r="AC446" s="21">
        <f t="shared" si="12"/>
        <v>0</v>
      </c>
      <c r="AD44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6" s="21" t="e">
        <f>Обшая56[[#This Row],[Итого маржа]]/(Обшая56[[#This Row],[Сумма реал-и ТМЗ ( за вычетом доставки )]]/100)</f>
        <v>#DIV/0!</v>
      </c>
      <c r="AF446" s="36">
        <f t="shared" si="13"/>
        <v>0</v>
      </c>
      <c r="AG446" s="22">
        <v>436</v>
      </c>
      <c r="AH446" s="28">
        <f>Обшая56[[#This Row],[З/п (%)]]+Обшая56[[#This Row],[Бонус]]</f>
        <v>436</v>
      </c>
      <c r="AI446" s="35">
        <f>Обшая56[[#This Row],[Итого маржа]]-Обшая56[[#This Row],[З/п (%)]]</f>
        <v>0</v>
      </c>
      <c r="AJ446" s="38"/>
    </row>
    <row r="447" spans="1:36" x14ac:dyDescent="0.25">
      <c r="A447" s="62"/>
      <c r="B447" s="29"/>
      <c r="C447" s="63"/>
      <c r="D447" s="64"/>
      <c r="E447" s="65"/>
      <c r="F447" s="25">
        <v>15</v>
      </c>
      <c r="G447" s="160"/>
      <c r="H447" s="24"/>
      <c r="I447" s="41"/>
      <c r="J447" s="41"/>
      <c r="K447" s="34">
        <f>Обшая56[[#This Row],[Итого реализация]]-Обшая56[[#This Row],[Стоимость доставки]]</f>
        <v>0</v>
      </c>
      <c r="L447" s="66"/>
      <c r="M447" s="141"/>
      <c r="N447" s="26"/>
      <c r="O447" s="150"/>
      <c r="P447" s="66"/>
      <c r="Q447" s="66"/>
      <c r="R447" s="26">
        <f>Обшая56[Итого реализация]-Обшая56[Наличные]-Обшая56[Терминал]-Обшая56[Безнал]</f>
        <v>0</v>
      </c>
      <c r="S447" s="67"/>
      <c r="T447" s="68"/>
      <c r="U447" s="68"/>
      <c r="V447" s="68"/>
      <c r="W447" s="27"/>
      <c r="X447" s="27"/>
      <c r="Y447" s="30"/>
      <c r="Z447" s="23">
        <f>Обшая56[Стоимость доставки]</f>
        <v>0</v>
      </c>
      <c r="AA447" s="23"/>
      <c r="AB447" s="21">
        <f>Обшая56[Итого реализация]</f>
        <v>0</v>
      </c>
      <c r="AC447" s="21">
        <f t="shared" si="12"/>
        <v>0</v>
      </c>
      <c r="AD44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7" s="21" t="e">
        <f>Обшая56[[#This Row],[Итого маржа]]/(Обшая56[[#This Row],[Сумма реал-и ТМЗ ( за вычетом доставки )]]/100)</f>
        <v>#DIV/0!</v>
      </c>
      <c r="AF447" s="36">
        <f t="shared" si="13"/>
        <v>0</v>
      </c>
      <c r="AG447" s="22">
        <v>437</v>
      </c>
      <c r="AH447" s="28">
        <f>Обшая56[[#This Row],[З/п (%)]]+Обшая56[[#This Row],[Бонус]]</f>
        <v>437</v>
      </c>
      <c r="AI447" s="35">
        <f>Обшая56[[#This Row],[Итого маржа]]-Обшая56[[#This Row],[З/п (%)]]</f>
        <v>0</v>
      </c>
      <c r="AJ447" s="38"/>
    </row>
    <row r="448" spans="1:36" x14ac:dyDescent="0.25">
      <c r="A448" s="62"/>
      <c r="B448" s="29"/>
      <c r="C448" s="63"/>
      <c r="D448" s="64"/>
      <c r="E448" s="65"/>
      <c r="F448" s="25">
        <v>15</v>
      </c>
      <c r="G448" s="160"/>
      <c r="H448" s="24"/>
      <c r="I448" s="41"/>
      <c r="J448" s="41"/>
      <c r="K448" s="34">
        <f>Обшая56[[#This Row],[Итого реализация]]-Обшая56[[#This Row],[Стоимость доставки]]</f>
        <v>0</v>
      </c>
      <c r="L448" s="66"/>
      <c r="M448" s="141"/>
      <c r="N448" s="26"/>
      <c r="O448" s="150"/>
      <c r="P448" s="66"/>
      <c r="Q448" s="66"/>
      <c r="R448" s="26">
        <f>Обшая56[Итого реализация]-Обшая56[Наличные]-Обшая56[Терминал]-Обшая56[Безнал]</f>
        <v>0</v>
      </c>
      <c r="S448" s="67"/>
      <c r="T448" s="68"/>
      <c r="U448" s="68"/>
      <c r="V448" s="68"/>
      <c r="W448" s="27"/>
      <c r="X448" s="27"/>
      <c r="Y448" s="30"/>
      <c r="Z448" s="23">
        <f>Обшая56[Стоимость доставки]</f>
        <v>0</v>
      </c>
      <c r="AA448" s="23"/>
      <c r="AB448" s="21">
        <f>Обшая56[Итого реализация]</f>
        <v>0</v>
      </c>
      <c r="AC448" s="21">
        <f t="shared" si="12"/>
        <v>0</v>
      </c>
      <c r="AD44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8" s="21" t="e">
        <f>Обшая56[[#This Row],[Итого маржа]]/(Обшая56[[#This Row],[Сумма реал-и ТМЗ ( за вычетом доставки )]]/100)</f>
        <v>#DIV/0!</v>
      </c>
      <c r="AF448" s="36">
        <f t="shared" si="13"/>
        <v>0</v>
      </c>
      <c r="AG448" s="22">
        <v>438</v>
      </c>
      <c r="AH448" s="28">
        <f>Обшая56[[#This Row],[З/п (%)]]+Обшая56[[#This Row],[Бонус]]</f>
        <v>438</v>
      </c>
      <c r="AI448" s="35">
        <f>Обшая56[[#This Row],[Итого маржа]]-Обшая56[[#This Row],[З/п (%)]]</f>
        <v>0</v>
      </c>
      <c r="AJ448" s="38"/>
    </row>
    <row r="449" spans="1:36" x14ac:dyDescent="0.25">
      <c r="A449" s="62"/>
      <c r="B449" s="29"/>
      <c r="C449" s="63"/>
      <c r="D449" s="64"/>
      <c r="E449" s="65"/>
      <c r="F449" s="25">
        <v>15</v>
      </c>
      <c r="G449" s="160"/>
      <c r="H449" s="24"/>
      <c r="I449" s="41"/>
      <c r="J449" s="41"/>
      <c r="K449" s="34">
        <f>Обшая56[[#This Row],[Итого реализация]]-Обшая56[[#This Row],[Стоимость доставки]]</f>
        <v>0</v>
      </c>
      <c r="L449" s="66"/>
      <c r="M449" s="141"/>
      <c r="N449" s="26"/>
      <c r="O449" s="150"/>
      <c r="P449" s="66"/>
      <c r="Q449" s="66"/>
      <c r="R449" s="26">
        <f>Обшая56[Итого реализация]-Обшая56[Наличные]-Обшая56[Терминал]-Обшая56[Безнал]</f>
        <v>0</v>
      </c>
      <c r="S449" s="67"/>
      <c r="T449" s="68"/>
      <c r="U449" s="68"/>
      <c r="V449" s="68"/>
      <c r="W449" s="27"/>
      <c r="X449" s="27"/>
      <c r="Y449" s="30"/>
      <c r="Z449" s="23">
        <f>Обшая56[Стоимость доставки]</f>
        <v>0</v>
      </c>
      <c r="AA449" s="23"/>
      <c r="AB449" s="21">
        <f>Обшая56[Итого реализация]</f>
        <v>0</v>
      </c>
      <c r="AC449" s="21">
        <f t="shared" si="12"/>
        <v>0</v>
      </c>
      <c r="AD44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49" s="21" t="e">
        <f>Обшая56[[#This Row],[Итого маржа]]/(Обшая56[[#This Row],[Сумма реал-и ТМЗ ( за вычетом доставки )]]/100)</f>
        <v>#DIV/0!</v>
      </c>
      <c r="AF449" s="36">
        <f t="shared" si="13"/>
        <v>0</v>
      </c>
      <c r="AG449" s="22">
        <v>439</v>
      </c>
      <c r="AH449" s="28">
        <f>Обшая56[[#This Row],[З/п (%)]]+Обшая56[[#This Row],[Бонус]]</f>
        <v>439</v>
      </c>
      <c r="AI449" s="35">
        <f>Обшая56[[#This Row],[Итого маржа]]-Обшая56[[#This Row],[З/п (%)]]</f>
        <v>0</v>
      </c>
      <c r="AJ449" s="38"/>
    </row>
    <row r="450" spans="1:36" x14ac:dyDescent="0.25">
      <c r="A450" s="62"/>
      <c r="B450" s="29"/>
      <c r="C450" s="63"/>
      <c r="D450" s="64"/>
      <c r="E450" s="65"/>
      <c r="F450" s="25">
        <v>15</v>
      </c>
      <c r="G450" s="160"/>
      <c r="H450" s="24"/>
      <c r="I450" s="41"/>
      <c r="J450" s="41"/>
      <c r="K450" s="34">
        <f>Обшая56[[#This Row],[Итого реализация]]-Обшая56[[#This Row],[Стоимость доставки]]</f>
        <v>0</v>
      </c>
      <c r="L450" s="66"/>
      <c r="M450" s="141"/>
      <c r="N450" s="26"/>
      <c r="O450" s="150"/>
      <c r="P450" s="66"/>
      <c r="Q450" s="66"/>
      <c r="R450" s="26">
        <f>Обшая56[Итого реализация]-Обшая56[Наличные]-Обшая56[Терминал]-Обшая56[Безнал]</f>
        <v>0</v>
      </c>
      <c r="S450" s="67"/>
      <c r="T450" s="68"/>
      <c r="U450" s="68"/>
      <c r="V450" s="68"/>
      <c r="W450" s="27"/>
      <c r="X450" s="27"/>
      <c r="Y450" s="30"/>
      <c r="Z450" s="23">
        <f>Обшая56[Стоимость доставки]</f>
        <v>0</v>
      </c>
      <c r="AA450" s="23"/>
      <c r="AB450" s="21">
        <f>Обшая56[Итого реализация]</f>
        <v>0</v>
      </c>
      <c r="AC450" s="21">
        <f t="shared" si="12"/>
        <v>0</v>
      </c>
      <c r="AD45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0" s="21" t="e">
        <f>Обшая56[[#This Row],[Итого маржа]]/(Обшая56[[#This Row],[Сумма реал-и ТМЗ ( за вычетом доставки )]]/100)</f>
        <v>#DIV/0!</v>
      </c>
      <c r="AF450" s="36">
        <f t="shared" si="13"/>
        <v>0</v>
      </c>
      <c r="AG450" s="22">
        <v>440</v>
      </c>
      <c r="AH450" s="28">
        <f>Обшая56[[#This Row],[З/п (%)]]+Обшая56[[#This Row],[Бонус]]</f>
        <v>440</v>
      </c>
      <c r="AI450" s="35">
        <f>Обшая56[[#This Row],[Итого маржа]]-Обшая56[[#This Row],[З/п (%)]]</f>
        <v>0</v>
      </c>
      <c r="AJ450" s="38"/>
    </row>
    <row r="451" spans="1:36" x14ac:dyDescent="0.25">
      <c r="A451" s="62"/>
      <c r="B451" s="29"/>
      <c r="C451" s="63"/>
      <c r="D451" s="64"/>
      <c r="E451" s="65"/>
      <c r="F451" s="25">
        <v>15</v>
      </c>
      <c r="G451" s="160"/>
      <c r="H451" s="24"/>
      <c r="I451" s="41"/>
      <c r="J451" s="41"/>
      <c r="K451" s="34">
        <f>Обшая56[[#This Row],[Итого реализация]]-Обшая56[[#This Row],[Стоимость доставки]]</f>
        <v>0</v>
      </c>
      <c r="L451" s="66"/>
      <c r="M451" s="141"/>
      <c r="N451" s="26"/>
      <c r="O451" s="150"/>
      <c r="P451" s="66"/>
      <c r="Q451" s="66"/>
      <c r="R451" s="26">
        <f>Обшая56[Итого реализация]-Обшая56[Наличные]-Обшая56[Терминал]-Обшая56[Безнал]</f>
        <v>0</v>
      </c>
      <c r="S451" s="67"/>
      <c r="T451" s="68"/>
      <c r="U451" s="68"/>
      <c r="V451" s="68"/>
      <c r="W451" s="27"/>
      <c r="X451" s="27"/>
      <c r="Y451" s="30"/>
      <c r="Z451" s="23">
        <f>Обшая56[Стоимость доставки]</f>
        <v>0</v>
      </c>
      <c r="AA451" s="23"/>
      <c r="AB451" s="21">
        <f>Обшая56[Итого реализация]</f>
        <v>0</v>
      </c>
      <c r="AC451" s="21">
        <f t="shared" si="12"/>
        <v>0</v>
      </c>
      <c r="AD45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1" s="21" t="e">
        <f>Обшая56[[#This Row],[Итого маржа]]/(Обшая56[[#This Row],[Сумма реал-и ТМЗ ( за вычетом доставки )]]/100)</f>
        <v>#DIV/0!</v>
      </c>
      <c r="AF451" s="36">
        <f t="shared" si="13"/>
        <v>0</v>
      </c>
      <c r="AG451" s="22">
        <v>441</v>
      </c>
      <c r="AH451" s="28">
        <f>Обшая56[[#This Row],[З/п (%)]]+Обшая56[[#This Row],[Бонус]]</f>
        <v>441</v>
      </c>
      <c r="AI451" s="35">
        <f>Обшая56[[#This Row],[Итого маржа]]-Обшая56[[#This Row],[З/п (%)]]</f>
        <v>0</v>
      </c>
      <c r="AJ451" s="38"/>
    </row>
    <row r="452" spans="1:36" x14ac:dyDescent="0.25">
      <c r="A452" s="62"/>
      <c r="B452" s="29"/>
      <c r="C452" s="63"/>
      <c r="D452" s="64"/>
      <c r="E452" s="65"/>
      <c r="F452" s="25">
        <v>15</v>
      </c>
      <c r="G452" s="160"/>
      <c r="H452" s="24"/>
      <c r="I452" s="41"/>
      <c r="J452" s="41"/>
      <c r="K452" s="34">
        <f>Обшая56[[#This Row],[Итого реализация]]-Обшая56[[#This Row],[Стоимость доставки]]</f>
        <v>0</v>
      </c>
      <c r="L452" s="66"/>
      <c r="M452" s="141"/>
      <c r="N452" s="26"/>
      <c r="O452" s="150"/>
      <c r="P452" s="66"/>
      <c r="Q452" s="66"/>
      <c r="R452" s="26">
        <f>Обшая56[Итого реализация]-Обшая56[Наличные]-Обшая56[Терминал]-Обшая56[Безнал]</f>
        <v>0</v>
      </c>
      <c r="S452" s="67"/>
      <c r="T452" s="68"/>
      <c r="U452" s="68"/>
      <c r="V452" s="68"/>
      <c r="W452" s="27"/>
      <c r="X452" s="27"/>
      <c r="Y452" s="30"/>
      <c r="Z452" s="23">
        <f>Обшая56[Стоимость доставки]</f>
        <v>0</v>
      </c>
      <c r="AA452" s="23"/>
      <c r="AB452" s="21">
        <f>Обшая56[Итого реализация]</f>
        <v>0</v>
      </c>
      <c r="AC452" s="21">
        <f t="shared" si="12"/>
        <v>0</v>
      </c>
      <c r="AD45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2" s="21" t="e">
        <f>Обшая56[[#This Row],[Итого маржа]]/(Обшая56[[#This Row],[Сумма реал-и ТМЗ ( за вычетом доставки )]]/100)</f>
        <v>#DIV/0!</v>
      </c>
      <c r="AF452" s="36">
        <f t="shared" si="13"/>
        <v>0</v>
      </c>
      <c r="AG452" s="22">
        <v>442</v>
      </c>
      <c r="AH452" s="28">
        <f>Обшая56[[#This Row],[З/п (%)]]+Обшая56[[#This Row],[Бонус]]</f>
        <v>442</v>
      </c>
      <c r="AI452" s="35">
        <f>Обшая56[[#This Row],[Итого маржа]]-Обшая56[[#This Row],[З/п (%)]]</f>
        <v>0</v>
      </c>
      <c r="AJ452" s="38"/>
    </row>
    <row r="453" spans="1:36" x14ac:dyDescent="0.25">
      <c r="A453" s="62"/>
      <c r="B453" s="29"/>
      <c r="C453" s="63"/>
      <c r="D453" s="64"/>
      <c r="E453" s="65"/>
      <c r="F453" s="25">
        <v>15</v>
      </c>
      <c r="G453" s="160"/>
      <c r="H453" s="24"/>
      <c r="I453" s="41"/>
      <c r="J453" s="41"/>
      <c r="K453" s="34">
        <f>Обшая56[[#This Row],[Итого реализация]]-Обшая56[[#This Row],[Стоимость доставки]]</f>
        <v>0</v>
      </c>
      <c r="L453" s="66"/>
      <c r="M453" s="141"/>
      <c r="N453" s="26"/>
      <c r="O453" s="150"/>
      <c r="P453" s="66"/>
      <c r="Q453" s="66"/>
      <c r="R453" s="26">
        <f>Обшая56[Итого реализация]-Обшая56[Наличные]-Обшая56[Терминал]-Обшая56[Безнал]</f>
        <v>0</v>
      </c>
      <c r="S453" s="67"/>
      <c r="T453" s="68"/>
      <c r="U453" s="68"/>
      <c r="V453" s="68"/>
      <c r="W453" s="27"/>
      <c r="X453" s="27"/>
      <c r="Y453" s="30"/>
      <c r="Z453" s="23">
        <f>Обшая56[Стоимость доставки]</f>
        <v>0</v>
      </c>
      <c r="AA453" s="23"/>
      <c r="AB453" s="21">
        <f>Обшая56[Итого реализация]</f>
        <v>0</v>
      </c>
      <c r="AC453" s="21">
        <f t="shared" si="12"/>
        <v>0</v>
      </c>
      <c r="AD45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3" s="21" t="e">
        <f>Обшая56[[#This Row],[Итого маржа]]/(Обшая56[[#This Row],[Сумма реал-и ТМЗ ( за вычетом доставки )]]/100)</f>
        <v>#DIV/0!</v>
      </c>
      <c r="AF453" s="36">
        <f t="shared" si="13"/>
        <v>0</v>
      </c>
      <c r="AG453" s="22">
        <v>443</v>
      </c>
      <c r="AH453" s="28">
        <f>Обшая56[[#This Row],[З/п (%)]]+Обшая56[[#This Row],[Бонус]]</f>
        <v>443</v>
      </c>
      <c r="AI453" s="35">
        <f>Обшая56[[#This Row],[Итого маржа]]-Обшая56[[#This Row],[З/п (%)]]</f>
        <v>0</v>
      </c>
      <c r="AJ453" s="38"/>
    </row>
    <row r="454" spans="1:36" x14ac:dyDescent="0.25">
      <c r="A454" s="62"/>
      <c r="B454" s="29"/>
      <c r="C454" s="63"/>
      <c r="D454" s="64"/>
      <c r="E454" s="65"/>
      <c r="F454" s="25">
        <v>15</v>
      </c>
      <c r="G454" s="160"/>
      <c r="H454" s="24"/>
      <c r="I454" s="41"/>
      <c r="J454" s="41"/>
      <c r="K454" s="34">
        <f>Обшая56[[#This Row],[Итого реализация]]-Обшая56[[#This Row],[Стоимость доставки]]</f>
        <v>0</v>
      </c>
      <c r="L454" s="66"/>
      <c r="M454" s="141"/>
      <c r="N454" s="26"/>
      <c r="O454" s="150"/>
      <c r="P454" s="66"/>
      <c r="Q454" s="66"/>
      <c r="R454" s="26">
        <f>Обшая56[Итого реализация]-Обшая56[Наличные]-Обшая56[Терминал]-Обшая56[Безнал]</f>
        <v>0</v>
      </c>
      <c r="S454" s="67"/>
      <c r="T454" s="68"/>
      <c r="U454" s="68"/>
      <c r="V454" s="68"/>
      <c r="W454" s="27"/>
      <c r="X454" s="27"/>
      <c r="Y454" s="30"/>
      <c r="Z454" s="23">
        <f>Обшая56[Стоимость доставки]</f>
        <v>0</v>
      </c>
      <c r="AA454" s="23"/>
      <c r="AB454" s="21">
        <f>Обшая56[Итого реализация]</f>
        <v>0</v>
      </c>
      <c r="AC454" s="21">
        <f t="shared" si="12"/>
        <v>0</v>
      </c>
      <c r="AD45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4" s="21" t="e">
        <f>Обшая56[[#This Row],[Итого маржа]]/(Обшая56[[#This Row],[Сумма реал-и ТМЗ ( за вычетом доставки )]]/100)</f>
        <v>#DIV/0!</v>
      </c>
      <c r="AF454" s="36">
        <f t="shared" si="13"/>
        <v>0</v>
      </c>
      <c r="AG454" s="22">
        <v>444</v>
      </c>
      <c r="AH454" s="28">
        <f>Обшая56[[#This Row],[З/п (%)]]+Обшая56[[#This Row],[Бонус]]</f>
        <v>444</v>
      </c>
      <c r="AI454" s="35">
        <f>Обшая56[[#This Row],[Итого маржа]]-Обшая56[[#This Row],[З/п (%)]]</f>
        <v>0</v>
      </c>
      <c r="AJ454" s="38"/>
    </row>
    <row r="455" spans="1:36" x14ac:dyDescent="0.25">
      <c r="A455" s="62"/>
      <c r="B455" s="29"/>
      <c r="C455" s="63"/>
      <c r="D455" s="64"/>
      <c r="E455" s="65"/>
      <c r="F455" s="25">
        <v>15</v>
      </c>
      <c r="G455" s="160"/>
      <c r="H455" s="24"/>
      <c r="I455" s="41"/>
      <c r="J455" s="41"/>
      <c r="K455" s="34">
        <f>Обшая56[[#This Row],[Итого реализация]]-Обшая56[[#This Row],[Стоимость доставки]]</f>
        <v>0</v>
      </c>
      <c r="L455" s="66"/>
      <c r="M455" s="141"/>
      <c r="N455" s="26"/>
      <c r="O455" s="150"/>
      <c r="P455" s="66"/>
      <c r="Q455" s="66"/>
      <c r="R455" s="26">
        <f>Обшая56[Итого реализация]-Обшая56[Наличные]-Обшая56[Терминал]-Обшая56[Безнал]</f>
        <v>0</v>
      </c>
      <c r="S455" s="67"/>
      <c r="T455" s="68"/>
      <c r="U455" s="68"/>
      <c r="V455" s="68"/>
      <c r="W455" s="27"/>
      <c r="X455" s="27"/>
      <c r="Y455" s="30"/>
      <c r="Z455" s="23">
        <f>Обшая56[Стоимость доставки]</f>
        <v>0</v>
      </c>
      <c r="AA455" s="23"/>
      <c r="AB455" s="21">
        <f>Обшая56[Итого реализация]</f>
        <v>0</v>
      </c>
      <c r="AC455" s="21">
        <f t="shared" si="12"/>
        <v>0</v>
      </c>
      <c r="AD45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5" s="21" t="e">
        <f>Обшая56[[#This Row],[Итого маржа]]/(Обшая56[[#This Row],[Сумма реал-и ТМЗ ( за вычетом доставки )]]/100)</f>
        <v>#DIV/0!</v>
      </c>
      <c r="AF455" s="36">
        <f t="shared" si="13"/>
        <v>0</v>
      </c>
      <c r="AG455" s="22">
        <v>445</v>
      </c>
      <c r="AH455" s="28">
        <f>Обшая56[[#This Row],[З/п (%)]]+Обшая56[[#This Row],[Бонус]]</f>
        <v>445</v>
      </c>
      <c r="AI455" s="35">
        <f>Обшая56[[#This Row],[Итого маржа]]-Обшая56[[#This Row],[З/п (%)]]</f>
        <v>0</v>
      </c>
      <c r="AJ455" s="38"/>
    </row>
    <row r="456" spans="1:36" x14ac:dyDescent="0.25">
      <c r="A456" s="62"/>
      <c r="B456" s="29"/>
      <c r="C456" s="63"/>
      <c r="D456" s="64"/>
      <c r="E456" s="65"/>
      <c r="F456" s="25">
        <v>15</v>
      </c>
      <c r="G456" s="160"/>
      <c r="H456" s="24"/>
      <c r="I456" s="41"/>
      <c r="J456" s="41"/>
      <c r="K456" s="34">
        <f>Обшая56[[#This Row],[Итого реализация]]-Обшая56[[#This Row],[Стоимость доставки]]</f>
        <v>0</v>
      </c>
      <c r="L456" s="66"/>
      <c r="M456" s="141"/>
      <c r="N456" s="26"/>
      <c r="O456" s="150"/>
      <c r="P456" s="66"/>
      <c r="Q456" s="66"/>
      <c r="R456" s="26">
        <f>Обшая56[Итого реализация]-Обшая56[Наличные]-Обшая56[Терминал]-Обшая56[Безнал]</f>
        <v>0</v>
      </c>
      <c r="S456" s="67"/>
      <c r="T456" s="68"/>
      <c r="U456" s="68"/>
      <c r="V456" s="68"/>
      <c r="W456" s="27"/>
      <c r="X456" s="27"/>
      <c r="Y456" s="30"/>
      <c r="Z456" s="23">
        <f>Обшая56[Стоимость доставки]</f>
        <v>0</v>
      </c>
      <c r="AA456" s="23"/>
      <c r="AB456" s="21">
        <f>Обшая56[Итого реализация]</f>
        <v>0</v>
      </c>
      <c r="AC456" s="21">
        <f t="shared" si="12"/>
        <v>0</v>
      </c>
      <c r="AD45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6" s="21" t="e">
        <f>Обшая56[[#This Row],[Итого маржа]]/(Обшая56[[#This Row],[Сумма реал-и ТМЗ ( за вычетом доставки )]]/100)</f>
        <v>#DIV/0!</v>
      </c>
      <c r="AF456" s="36">
        <f t="shared" si="13"/>
        <v>0</v>
      </c>
      <c r="AG456" s="22">
        <v>446</v>
      </c>
      <c r="AH456" s="28">
        <f>Обшая56[[#This Row],[З/п (%)]]+Обшая56[[#This Row],[Бонус]]</f>
        <v>446</v>
      </c>
      <c r="AI456" s="35">
        <f>Обшая56[[#This Row],[Итого маржа]]-Обшая56[[#This Row],[З/п (%)]]</f>
        <v>0</v>
      </c>
      <c r="AJ456" s="38"/>
    </row>
    <row r="457" spans="1:36" x14ac:dyDescent="0.25">
      <c r="A457" s="62"/>
      <c r="B457" s="29"/>
      <c r="C457" s="63"/>
      <c r="D457" s="64"/>
      <c r="E457" s="65"/>
      <c r="F457" s="25">
        <v>15</v>
      </c>
      <c r="G457" s="160"/>
      <c r="H457" s="24"/>
      <c r="I457" s="41"/>
      <c r="J457" s="41"/>
      <c r="K457" s="34">
        <f>Обшая56[[#This Row],[Итого реализация]]-Обшая56[[#This Row],[Стоимость доставки]]</f>
        <v>0</v>
      </c>
      <c r="L457" s="66"/>
      <c r="M457" s="141"/>
      <c r="N457" s="26"/>
      <c r="O457" s="150"/>
      <c r="P457" s="66"/>
      <c r="Q457" s="66"/>
      <c r="R457" s="26">
        <f>Обшая56[Итого реализация]-Обшая56[Наличные]-Обшая56[Терминал]-Обшая56[Безнал]</f>
        <v>0</v>
      </c>
      <c r="S457" s="67"/>
      <c r="T457" s="68"/>
      <c r="U457" s="68"/>
      <c r="V457" s="68"/>
      <c r="W457" s="27"/>
      <c r="X457" s="27"/>
      <c r="Y457" s="30"/>
      <c r="Z457" s="23">
        <f>Обшая56[Стоимость доставки]</f>
        <v>0</v>
      </c>
      <c r="AA457" s="23"/>
      <c r="AB457" s="21">
        <f>Обшая56[Итого реализация]</f>
        <v>0</v>
      </c>
      <c r="AC457" s="21">
        <f t="shared" si="12"/>
        <v>0</v>
      </c>
      <c r="AD45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7" s="21" t="e">
        <f>Обшая56[[#This Row],[Итого маржа]]/(Обшая56[[#This Row],[Сумма реал-и ТМЗ ( за вычетом доставки )]]/100)</f>
        <v>#DIV/0!</v>
      </c>
      <c r="AF457" s="36">
        <f t="shared" si="13"/>
        <v>0</v>
      </c>
      <c r="AG457" s="22">
        <v>447</v>
      </c>
      <c r="AH457" s="28">
        <f>Обшая56[[#This Row],[З/п (%)]]+Обшая56[[#This Row],[Бонус]]</f>
        <v>447</v>
      </c>
      <c r="AI457" s="35">
        <f>Обшая56[[#This Row],[Итого маржа]]-Обшая56[[#This Row],[З/п (%)]]</f>
        <v>0</v>
      </c>
      <c r="AJ457" s="38"/>
    </row>
    <row r="458" spans="1:36" x14ac:dyDescent="0.25">
      <c r="A458" s="62"/>
      <c r="B458" s="29"/>
      <c r="C458" s="63"/>
      <c r="D458" s="64"/>
      <c r="E458" s="65"/>
      <c r="F458" s="25">
        <v>15</v>
      </c>
      <c r="G458" s="160"/>
      <c r="H458" s="24"/>
      <c r="I458" s="41"/>
      <c r="J458" s="41"/>
      <c r="K458" s="34">
        <f>Обшая56[[#This Row],[Итого реализация]]-Обшая56[[#This Row],[Стоимость доставки]]</f>
        <v>0</v>
      </c>
      <c r="L458" s="66"/>
      <c r="M458" s="141"/>
      <c r="N458" s="26"/>
      <c r="O458" s="150"/>
      <c r="P458" s="66"/>
      <c r="Q458" s="66"/>
      <c r="R458" s="26">
        <f>Обшая56[Итого реализация]-Обшая56[Наличные]-Обшая56[Терминал]-Обшая56[Безнал]</f>
        <v>0</v>
      </c>
      <c r="S458" s="67"/>
      <c r="T458" s="68"/>
      <c r="U458" s="68"/>
      <c r="V458" s="68"/>
      <c r="W458" s="27"/>
      <c r="X458" s="27"/>
      <c r="Y458" s="30"/>
      <c r="Z458" s="23">
        <f>Обшая56[Стоимость доставки]</f>
        <v>0</v>
      </c>
      <c r="AA458" s="23"/>
      <c r="AB458" s="21">
        <f>Обшая56[Итого реализация]</f>
        <v>0</v>
      </c>
      <c r="AC458" s="21">
        <f t="shared" si="12"/>
        <v>0</v>
      </c>
      <c r="AD45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8" s="21" t="e">
        <f>Обшая56[[#This Row],[Итого маржа]]/(Обшая56[[#This Row],[Сумма реал-и ТМЗ ( за вычетом доставки )]]/100)</f>
        <v>#DIV/0!</v>
      </c>
      <c r="AF458" s="36">
        <f t="shared" si="13"/>
        <v>0</v>
      </c>
      <c r="AG458" s="22">
        <v>448</v>
      </c>
      <c r="AH458" s="28">
        <f>Обшая56[[#This Row],[З/п (%)]]+Обшая56[[#This Row],[Бонус]]</f>
        <v>448</v>
      </c>
      <c r="AI458" s="35">
        <f>Обшая56[[#This Row],[Итого маржа]]-Обшая56[[#This Row],[З/п (%)]]</f>
        <v>0</v>
      </c>
      <c r="AJ458" s="38"/>
    </row>
    <row r="459" spans="1:36" x14ac:dyDescent="0.25">
      <c r="A459" s="62"/>
      <c r="B459" s="29"/>
      <c r="C459" s="63"/>
      <c r="D459" s="64"/>
      <c r="E459" s="65"/>
      <c r="F459" s="25">
        <v>15</v>
      </c>
      <c r="G459" s="160"/>
      <c r="H459" s="24"/>
      <c r="I459" s="41"/>
      <c r="J459" s="41"/>
      <c r="K459" s="34">
        <f>Обшая56[[#This Row],[Итого реализация]]-Обшая56[[#This Row],[Стоимость доставки]]</f>
        <v>0</v>
      </c>
      <c r="L459" s="66"/>
      <c r="M459" s="141"/>
      <c r="N459" s="26"/>
      <c r="O459" s="150"/>
      <c r="P459" s="66"/>
      <c r="Q459" s="66"/>
      <c r="R459" s="26">
        <f>Обшая56[Итого реализация]-Обшая56[Наличные]-Обшая56[Терминал]-Обшая56[Безнал]</f>
        <v>0</v>
      </c>
      <c r="S459" s="67"/>
      <c r="T459" s="68"/>
      <c r="U459" s="68"/>
      <c r="V459" s="68"/>
      <c r="W459" s="27"/>
      <c r="X459" s="27"/>
      <c r="Y459" s="30"/>
      <c r="Z459" s="23">
        <f>Обшая56[Стоимость доставки]</f>
        <v>0</v>
      </c>
      <c r="AA459" s="23"/>
      <c r="AB459" s="21">
        <f>Обшая56[Итого реализация]</f>
        <v>0</v>
      </c>
      <c r="AC459" s="21">
        <f t="shared" ref="AC459:AC522" si="14">S459</f>
        <v>0</v>
      </c>
      <c r="AD45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59" s="21" t="e">
        <f>Обшая56[[#This Row],[Итого маржа]]/(Обшая56[[#This Row],[Сумма реал-и ТМЗ ( за вычетом доставки )]]/100)</f>
        <v>#DIV/0!</v>
      </c>
      <c r="AF459" s="36">
        <f t="shared" ref="AF459:AF522" si="15">AD459*F459/100</f>
        <v>0</v>
      </c>
      <c r="AG459" s="22">
        <v>449</v>
      </c>
      <c r="AH459" s="28">
        <f>Обшая56[[#This Row],[З/п (%)]]+Обшая56[[#This Row],[Бонус]]</f>
        <v>449</v>
      </c>
      <c r="AI459" s="35">
        <f>Обшая56[[#This Row],[Итого маржа]]-Обшая56[[#This Row],[З/п (%)]]</f>
        <v>0</v>
      </c>
      <c r="AJ459" s="38"/>
    </row>
    <row r="460" spans="1:36" x14ac:dyDescent="0.25">
      <c r="A460" s="62"/>
      <c r="B460" s="29"/>
      <c r="C460" s="63"/>
      <c r="D460" s="64"/>
      <c r="E460" s="65"/>
      <c r="F460" s="25">
        <v>15</v>
      </c>
      <c r="G460" s="160"/>
      <c r="H460" s="24"/>
      <c r="I460" s="41"/>
      <c r="J460" s="41"/>
      <c r="K460" s="34">
        <f>Обшая56[[#This Row],[Итого реализация]]-Обшая56[[#This Row],[Стоимость доставки]]</f>
        <v>0</v>
      </c>
      <c r="L460" s="66"/>
      <c r="M460" s="141"/>
      <c r="N460" s="26"/>
      <c r="O460" s="150"/>
      <c r="P460" s="66"/>
      <c r="Q460" s="66"/>
      <c r="R460" s="26">
        <f>Обшая56[Итого реализация]-Обшая56[Наличные]-Обшая56[Терминал]-Обшая56[Безнал]</f>
        <v>0</v>
      </c>
      <c r="S460" s="67"/>
      <c r="T460" s="68"/>
      <c r="U460" s="68"/>
      <c r="V460" s="68"/>
      <c r="W460" s="27"/>
      <c r="X460" s="27"/>
      <c r="Y460" s="30"/>
      <c r="Z460" s="23">
        <f>Обшая56[Стоимость доставки]</f>
        <v>0</v>
      </c>
      <c r="AA460" s="23"/>
      <c r="AB460" s="21">
        <f>Обшая56[Итого реализация]</f>
        <v>0</v>
      </c>
      <c r="AC460" s="21">
        <f t="shared" si="14"/>
        <v>0</v>
      </c>
      <c r="AD46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0" s="21" t="e">
        <f>Обшая56[[#This Row],[Итого маржа]]/(Обшая56[[#This Row],[Сумма реал-и ТМЗ ( за вычетом доставки )]]/100)</f>
        <v>#DIV/0!</v>
      </c>
      <c r="AF460" s="36">
        <f t="shared" si="15"/>
        <v>0</v>
      </c>
      <c r="AG460" s="22">
        <v>450</v>
      </c>
      <c r="AH460" s="28">
        <f>Обшая56[[#This Row],[З/п (%)]]+Обшая56[[#This Row],[Бонус]]</f>
        <v>450</v>
      </c>
      <c r="AI460" s="35">
        <f>Обшая56[[#This Row],[Итого маржа]]-Обшая56[[#This Row],[З/п (%)]]</f>
        <v>0</v>
      </c>
      <c r="AJ460" s="38"/>
    </row>
    <row r="461" spans="1:36" x14ac:dyDescent="0.25">
      <c r="A461" s="62"/>
      <c r="B461" s="29"/>
      <c r="C461" s="63"/>
      <c r="D461" s="64"/>
      <c r="E461" s="65"/>
      <c r="F461" s="25">
        <v>15</v>
      </c>
      <c r="G461" s="160"/>
      <c r="H461" s="24"/>
      <c r="I461" s="41"/>
      <c r="J461" s="41"/>
      <c r="K461" s="34">
        <f>Обшая56[[#This Row],[Итого реализация]]-Обшая56[[#This Row],[Стоимость доставки]]</f>
        <v>0</v>
      </c>
      <c r="L461" s="66"/>
      <c r="M461" s="141"/>
      <c r="N461" s="26"/>
      <c r="O461" s="150"/>
      <c r="P461" s="66"/>
      <c r="Q461" s="66"/>
      <c r="R461" s="26">
        <f>Обшая56[Итого реализация]-Обшая56[Наличные]-Обшая56[Терминал]-Обшая56[Безнал]</f>
        <v>0</v>
      </c>
      <c r="S461" s="67"/>
      <c r="T461" s="68"/>
      <c r="U461" s="68"/>
      <c r="V461" s="68"/>
      <c r="W461" s="27"/>
      <c r="X461" s="27"/>
      <c r="Y461" s="30"/>
      <c r="Z461" s="23">
        <f>Обшая56[Стоимость доставки]</f>
        <v>0</v>
      </c>
      <c r="AA461" s="23"/>
      <c r="AB461" s="21">
        <f>Обшая56[Итого реализация]</f>
        <v>0</v>
      </c>
      <c r="AC461" s="21">
        <f t="shared" si="14"/>
        <v>0</v>
      </c>
      <c r="AD46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1" s="21" t="e">
        <f>Обшая56[[#This Row],[Итого маржа]]/(Обшая56[[#This Row],[Сумма реал-и ТМЗ ( за вычетом доставки )]]/100)</f>
        <v>#DIV/0!</v>
      </c>
      <c r="AF461" s="36">
        <f t="shared" si="15"/>
        <v>0</v>
      </c>
      <c r="AG461" s="22">
        <v>451</v>
      </c>
      <c r="AH461" s="28">
        <f>Обшая56[[#This Row],[З/п (%)]]+Обшая56[[#This Row],[Бонус]]</f>
        <v>451</v>
      </c>
      <c r="AI461" s="35">
        <f>Обшая56[[#This Row],[Итого маржа]]-Обшая56[[#This Row],[З/п (%)]]</f>
        <v>0</v>
      </c>
      <c r="AJ461" s="38"/>
    </row>
    <row r="462" spans="1:36" x14ac:dyDescent="0.25">
      <c r="A462" s="62"/>
      <c r="B462" s="29"/>
      <c r="C462" s="63"/>
      <c r="D462" s="64"/>
      <c r="E462" s="65"/>
      <c r="F462" s="25">
        <v>15</v>
      </c>
      <c r="G462" s="160"/>
      <c r="H462" s="24"/>
      <c r="I462" s="41"/>
      <c r="J462" s="41"/>
      <c r="K462" s="34">
        <f>Обшая56[[#This Row],[Итого реализация]]-Обшая56[[#This Row],[Стоимость доставки]]</f>
        <v>0</v>
      </c>
      <c r="L462" s="66"/>
      <c r="M462" s="141"/>
      <c r="N462" s="26"/>
      <c r="O462" s="150"/>
      <c r="P462" s="66"/>
      <c r="Q462" s="66"/>
      <c r="R462" s="26">
        <f>Обшая56[Итого реализация]-Обшая56[Наличные]-Обшая56[Терминал]-Обшая56[Безнал]</f>
        <v>0</v>
      </c>
      <c r="S462" s="67"/>
      <c r="T462" s="68"/>
      <c r="U462" s="68"/>
      <c r="V462" s="68"/>
      <c r="W462" s="27"/>
      <c r="X462" s="27"/>
      <c r="Y462" s="30"/>
      <c r="Z462" s="23">
        <f>Обшая56[Стоимость доставки]</f>
        <v>0</v>
      </c>
      <c r="AA462" s="23"/>
      <c r="AB462" s="21">
        <f>Обшая56[Итого реализация]</f>
        <v>0</v>
      </c>
      <c r="AC462" s="21">
        <f t="shared" si="14"/>
        <v>0</v>
      </c>
      <c r="AD46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2" s="21" t="e">
        <f>Обшая56[[#This Row],[Итого маржа]]/(Обшая56[[#This Row],[Сумма реал-и ТМЗ ( за вычетом доставки )]]/100)</f>
        <v>#DIV/0!</v>
      </c>
      <c r="AF462" s="36">
        <f t="shared" si="15"/>
        <v>0</v>
      </c>
      <c r="AG462" s="22">
        <v>452</v>
      </c>
      <c r="AH462" s="28">
        <f>Обшая56[[#This Row],[З/п (%)]]+Обшая56[[#This Row],[Бонус]]</f>
        <v>452</v>
      </c>
      <c r="AI462" s="35">
        <f>Обшая56[[#This Row],[Итого маржа]]-Обшая56[[#This Row],[З/п (%)]]</f>
        <v>0</v>
      </c>
      <c r="AJ462" s="38"/>
    </row>
    <row r="463" spans="1:36" x14ac:dyDescent="0.25">
      <c r="A463" s="62"/>
      <c r="B463" s="29"/>
      <c r="C463" s="63"/>
      <c r="D463" s="64"/>
      <c r="E463" s="65"/>
      <c r="F463" s="25">
        <v>15</v>
      </c>
      <c r="G463" s="160"/>
      <c r="H463" s="24"/>
      <c r="I463" s="41"/>
      <c r="J463" s="41"/>
      <c r="K463" s="34">
        <f>Обшая56[[#This Row],[Итого реализация]]-Обшая56[[#This Row],[Стоимость доставки]]</f>
        <v>0</v>
      </c>
      <c r="L463" s="66"/>
      <c r="M463" s="141"/>
      <c r="N463" s="26"/>
      <c r="O463" s="150"/>
      <c r="P463" s="66"/>
      <c r="Q463" s="66"/>
      <c r="R463" s="26">
        <f>Обшая56[Итого реализация]-Обшая56[Наличные]-Обшая56[Терминал]-Обшая56[Безнал]</f>
        <v>0</v>
      </c>
      <c r="S463" s="67"/>
      <c r="T463" s="68"/>
      <c r="U463" s="68"/>
      <c r="V463" s="68"/>
      <c r="W463" s="27"/>
      <c r="X463" s="27"/>
      <c r="Y463" s="30"/>
      <c r="Z463" s="23">
        <f>Обшая56[Стоимость доставки]</f>
        <v>0</v>
      </c>
      <c r="AA463" s="23"/>
      <c r="AB463" s="21">
        <f>Обшая56[Итого реализация]</f>
        <v>0</v>
      </c>
      <c r="AC463" s="21">
        <f t="shared" si="14"/>
        <v>0</v>
      </c>
      <c r="AD46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3" s="21" t="e">
        <f>Обшая56[[#This Row],[Итого маржа]]/(Обшая56[[#This Row],[Сумма реал-и ТМЗ ( за вычетом доставки )]]/100)</f>
        <v>#DIV/0!</v>
      </c>
      <c r="AF463" s="36">
        <f t="shared" si="15"/>
        <v>0</v>
      </c>
      <c r="AG463" s="22">
        <v>453</v>
      </c>
      <c r="AH463" s="28">
        <f>Обшая56[[#This Row],[З/п (%)]]+Обшая56[[#This Row],[Бонус]]</f>
        <v>453</v>
      </c>
      <c r="AI463" s="35">
        <f>Обшая56[[#This Row],[Итого маржа]]-Обшая56[[#This Row],[З/п (%)]]</f>
        <v>0</v>
      </c>
      <c r="AJ463" s="38"/>
    </row>
    <row r="464" spans="1:36" x14ac:dyDescent="0.25">
      <c r="A464" s="62"/>
      <c r="B464" s="29"/>
      <c r="C464" s="63"/>
      <c r="D464" s="64"/>
      <c r="E464" s="65"/>
      <c r="F464" s="25">
        <v>15</v>
      </c>
      <c r="G464" s="160"/>
      <c r="H464" s="24"/>
      <c r="I464" s="41"/>
      <c r="J464" s="41"/>
      <c r="K464" s="34">
        <f>Обшая56[[#This Row],[Итого реализация]]-Обшая56[[#This Row],[Стоимость доставки]]</f>
        <v>0</v>
      </c>
      <c r="L464" s="66"/>
      <c r="M464" s="141"/>
      <c r="N464" s="26"/>
      <c r="O464" s="150"/>
      <c r="P464" s="66"/>
      <c r="Q464" s="66"/>
      <c r="R464" s="26">
        <f>Обшая56[Итого реализация]-Обшая56[Наличные]-Обшая56[Терминал]-Обшая56[Безнал]</f>
        <v>0</v>
      </c>
      <c r="S464" s="67"/>
      <c r="T464" s="68"/>
      <c r="U464" s="68"/>
      <c r="V464" s="68"/>
      <c r="W464" s="27"/>
      <c r="X464" s="27"/>
      <c r="Y464" s="30"/>
      <c r="Z464" s="23">
        <f>Обшая56[Стоимость доставки]</f>
        <v>0</v>
      </c>
      <c r="AA464" s="23"/>
      <c r="AB464" s="21">
        <f>Обшая56[Итого реализация]</f>
        <v>0</v>
      </c>
      <c r="AC464" s="21">
        <f t="shared" si="14"/>
        <v>0</v>
      </c>
      <c r="AD46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4" s="21" t="e">
        <f>Обшая56[[#This Row],[Итого маржа]]/(Обшая56[[#This Row],[Сумма реал-и ТМЗ ( за вычетом доставки )]]/100)</f>
        <v>#DIV/0!</v>
      </c>
      <c r="AF464" s="36">
        <f t="shared" si="15"/>
        <v>0</v>
      </c>
      <c r="AG464" s="22">
        <v>454</v>
      </c>
      <c r="AH464" s="28">
        <f>Обшая56[[#This Row],[З/п (%)]]+Обшая56[[#This Row],[Бонус]]</f>
        <v>454</v>
      </c>
      <c r="AI464" s="35">
        <f>Обшая56[[#This Row],[Итого маржа]]-Обшая56[[#This Row],[З/п (%)]]</f>
        <v>0</v>
      </c>
      <c r="AJ464" s="38"/>
    </row>
    <row r="465" spans="1:36" x14ac:dyDescent="0.25">
      <c r="A465" s="62"/>
      <c r="B465" s="29"/>
      <c r="C465" s="63"/>
      <c r="D465" s="64"/>
      <c r="E465" s="65"/>
      <c r="F465" s="25">
        <v>15</v>
      </c>
      <c r="G465" s="160"/>
      <c r="H465" s="24"/>
      <c r="I465" s="41"/>
      <c r="J465" s="41"/>
      <c r="K465" s="34">
        <f>Обшая56[[#This Row],[Итого реализация]]-Обшая56[[#This Row],[Стоимость доставки]]</f>
        <v>0</v>
      </c>
      <c r="L465" s="66"/>
      <c r="M465" s="141"/>
      <c r="N465" s="26"/>
      <c r="O465" s="150"/>
      <c r="P465" s="66"/>
      <c r="Q465" s="66"/>
      <c r="R465" s="26">
        <f>Обшая56[Итого реализация]-Обшая56[Наличные]-Обшая56[Терминал]-Обшая56[Безнал]</f>
        <v>0</v>
      </c>
      <c r="S465" s="67"/>
      <c r="T465" s="68"/>
      <c r="U465" s="68"/>
      <c r="V465" s="68"/>
      <c r="W465" s="27"/>
      <c r="X465" s="27"/>
      <c r="Y465" s="30"/>
      <c r="Z465" s="23">
        <f>Обшая56[Стоимость доставки]</f>
        <v>0</v>
      </c>
      <c r="AA465" s="23"/>
      <c r="AB465" s="21">
        <f>Обшая56[Итого реализация]</f>
        <v>0</v>
      </c>
      <c r="AC465" s="21">
        <f t="shared" si="14"/>
        <v>0</v>
      </c>
      <c r="AD46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5" s="21" t="e">
        <f>Обшая56[[#This Row],[Итого маржа]]/(Обшая56[[#This Row],[Сумма реал-и ТМЗ ( за вычетом доставки )]]/100)</f>
        <v>#DIV/0!</v>
      </c>
      <c r="AF465" s="36">
        <f t="shared" si="15"/>
        <v>0</v>
      </c>
      <c r="AG465" s="22">
        <v>455</v>
      </c>
      <c r="AH465" s="28">
        <f>Обшая56[[#This Row],[З/п (%)]]+Обшая56[[#This Row],[Бонус]]</f>
        <v>455</v>
      </c>
      <c r="AI465" s="35">
        <f>Обшая56[[#This Row],[Итого маржа]]-Обшая56[[#This Row],[З/п (%)]]</f>
        <v>0</v>
      </c>
      <c r="AJ465" s="38"/>
    </row>
    <row r="466" spans="1:36" x14ac:dyDescent="0.25">
      <c r="A466" s="62"/>
      <c r="B466" s="29"/>
      <c r="C466" s="63"/>
      <c r="D466" s="64"/>
      <c r="E466" s="65"/>
      <c r="F466" s="25">
        <v>15</v>
      </c>
      <c r="G466" s="160"/>
      <c r="H466" s="24"/>
      <c r="I466" s="41"/>
      <c r="J466" s="41"/>
      <c r="K466" s="34">
        <f>Обшая56[[#This Row],[Итого реализация]]-Обшая56[[#This Row],[Стоимость доставки]]</f>
        <v>0</v>
      </c>
      <c r="L466" s="66"/>
      <c r="M466" s="141"/>
      <c r="N466" s="26"/>
      <c r="O466" s="150"/>
      <c r="P466" s="66"/>
      <c r="Q466" s="66"/>
      <c r="R466" s="26">
        <f>Обшая56[Итого реализация]-Обшая56[Наличные]-Обшая56[Терминал]-Обшая56[Безнал]</f>
        <v>0</v>
      </c>
      <c r="S466" s="67"/>
      <c r="T466" s="68"/>
      <c r="U466" s="68"/>
      <c r="V466" s="68"/>
      <c r="W466" s="27"/>
      <c r="X466" s="27"/>
      <c r="Y466" s="30"/>
      <c r="Z466" s="23">
        <f>Обшая56[Стоимость доставки]</f>
        <v>0</v>
      </c>
      <c r="AA466" s="23"/>
      <c r="AB466" s="21">
        <f>Обшая56[Итого реализация]</f>
        <v>0</v>
      </c>
      <c r="AC466" s="21">
        <f t="shared" si="14"/>
        <v>0</v>
      </c>
      <c r="AD46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6" s="21" t="e">
        <f>Обшая56[[#This Row],[Итого маржа]]/(Обшая56[[#This Row],[Сумма реал-и ТМЗ ( за вычетом доставки )]]/100)</f>
        <v>#DIV/0!</v>
      </c>
      <c r="AF466" s="36">
        <f t="shared" si="15"/>
        <v>0</v>
      </c>
      <c r="AG466" s="22">
        <v>456</v>
      </c>
      <c r="AH466" s="28">
        <f>Обшая56[[#This Row],[З/п (%)]]+Обшая56[[#This Row],[Бонус]]</f>
        <v>456</v>
      </c>
      <c r="AI466" s="35">
        <f>Обшая56[[#This Row],[Итого маржа]]-Обшая56[[#This Row],[З/п (%)]]</f>
        <v>0</v>
      </c>
      <c r="AJ466" s="38"/>
    </row>
    <row r="467" spans="1:36" x14ac:dyDescent="0.25">
      <c r="A467" s="62"/>
      <c r="B467" s="29"/>
      <c r="C467" s="63"/>
      <c r="D467" s="64"/>
      <c r="E467" s="65"/>
      <c r="F467" s="25">
        <v>15</v>
      </c>
      <c r="G467" s="160"/>
      <c r="H467" s="24"/>
      <c r="I467" s="41"/>
      <c r="J467" s="41"/>
      <c r="K467" s="34">
        <f>Обшая56[[#This Row],[Итого реализация]]-Обшая56[[#This Row],[Стоимость доставки]]</f>
        <v>0</v>
      </c>
      <c r="L467" s="66"/>
      <c r="M467" s="141"/>
      <c r="N467" s="26"/>
      <c r="O467" s="150"/>
      <c r="P467" s="66"/>
      <c r="Q467" s="66"/>
      <c r="R467" s="26">
        <f>Обшая56[Итого реализация]-Обшая56[Наличные]-Обшая56[Терминал]-Обшая56[Безнал]</f>
        <v>0</v>
      </c>
      <c r="S467" s="67"/>
      <c r="T467" s="68"/>
      <c r="U467" s="68"/>
      <c r="V467" s="68"/>
      <c r="W467" s="27"/>
      <c r="X467" s="27"/>
      <c r="Y467" s="30"/>
      <c r="Z467" s="23">
        <f>Обшая56[Стоимость доставки]</f>
        <v>0</v>
      </c>
      <c r="AA467" s="23"/>
      <c r="AB467" s="21">
        <f>Обшая56[Итого реализация]</f>
        <v>0</v>
      </c>
      <c r="AC467" s="21">
        <f t="shared" si="14"/>
        <v>0</v>
      </c>
      <c r="AD46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7" s="21" t="e">
        <f>Обшая56[[#This Row],[Итого маржа]]/(Обшая56[[#This Row],[Сумма реал-и ТМЗ ( за вычетом доставки )]]/100)</f>
        <v>#DIV/0!</v>
      </c>
      <c r="AF467" s="36">
        <f t="shared" si="15"/>
        <v>0</v>
      </c>
      <c r="AG467" s="22">
        <v>457</v>
      </c>
      <c r="AH467" s="28">
        <f>Обшая56[[#This Row],[З/п (%)]]+Обшая56[[#This Row],[Бонус]]</f>
        <v>457</v>
      </c>
      <c r="AI467" s="35">
        <f>Обшая56[[#This Row],[Итого маржа]]-Обшая56[[#This Row],[З/п (%)]]</f>
        <v>0</v>
      </c>
      <c r="AJ467" s="38"/>
    </row>
    <row r="468" spans="1:36" x14ac:dyDescent="0.25">
      <c r="A468" s="62"/>
      <c r="B468" s="29"/>
      <c r="C468" s="63"/>
      <c r="D468" s="64"/>
      <c r="E468" s="65"/>
      <c r="F468" s="25">
        <v>15</v>
      </c>
      <c r="G468" s="160"/>
      <c r="H468" s="24"/>
      <c r="I468" s="41"/>
      <c r="J468" s="41"/>
      <c r="K468" s="34">
        <f>Обшая56[[#This Row],[Итого реализация]]-Обшая56[[#This Row],[Стоимость доставки]]</f>
        <v>0</v>
      </c>
      <c r="L468" s="66"/>
      <c r="M468" s="141"/>
      <c r="N468" s="26"/>
      <c r="O468" s="150"/>
      <c r="P468" s="66"/>
      <c r="Q468" s="66"/>
      <c r="R468" s="26">
        <f>Обшая56[Итого реализация]-Обшая56[Наличные]-Обшая56[Терминал]-Обшая56[Безнал]</f>
        <v>0</v>
      </c>
      <c r="S468" s="67"/>
      <c r="T468" s="68"/>
      <c r="U468" s="68"/>
      <c r="V468" s="68"/>
      <c r="W468" s="27"/>
      <c r="X468" s="27"/>
      <c r="Y468" s="30"/>
      <c r="Z468" s="23">
        <f>Обшая56[Стоимость доставки]</f>
        <v>0</v>
      </c>
      <c r="AA468" s="23"/>
      <c r="AB468" s="21">
        <f>Обшая56[Итого реализация]</f>
        <v>0</v>
      </c>
      <c r="AC468" s="21">
        <f t="shared" si="14"/>
        <v>0</v>
      </c>
      <c r="AD46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8" s="21" t="e">
        <f>Обшая56[[#This Row],[Итого маржа]]/(Обшая56[[#This Row],[Сумма реал-и ТМЗ ( за вычетом доставки )]]/100)</f>
        <v>#DIV/0!</v>
      </c>
      <c r="AF468" s="36">
        <f t="shared" si="15"/>
        <v>0</v>
      </c>
      <c r="AG468" s="22">
        <v>458</v>
      </c>
      <c r="AH468" s="28">
        <f>Обшая56[[#This Row],[З/п (%)]]+Обшая56[[#This Row],[Бонус]]</f>
        <v>458</v>
      </c>
      <c r="AI468" s="35">
        <f>Обшая56[[#This Row],[Итого маржа]]-Обшая56[[#This Row],[З/п (%)]]</f>
        <v>0</v>
      </c>
      <c r="AJ468" s="38"/>
    </row>
    <row r="469" spans="1:36" x14ac:dyDescent="0.25">
      <c r="A469" s="62"/>
      <c r="B469" s="29"/>
      <c r="C469" s="63"/>
      <c r="D469" s="64"/>
      <c r="E469" s="65"/>
      <c r="F469" s="25">
        <v>15</v>
      </c>
      <c r="G469" s="160"/>
      <c r="H469" s="24"/>
      <c r="I469" s="41"/>
      <c r="J469" s="41"/>
      <c r="K469" s="34">
        <f>Обшая56[[#This Row],[Итого реализация]]-Обшая56[[#This Row],[Стоимость доставки]]</f>
        <v>0</v>
      </c>
      <c r="L469" s="66"/>
      <c r="M469" s="141"/>
      <c r="N469" s="26"/>
      <c r="O469" s="150"/>
      <c r="P469" s="66"/>
      <c r="Q469" s="66"/>
      <c r="R469" s="26">
        <f>Обшая56[Итого реализация]-Обшая56[Наличные]-Обшая56[Терминал]-Обшая56[Безнал]</f>
        <v>0</v>
      </c>
      <c r="S469" s="67"/>
      <c r="T469" s="68"/>
      <c r="U469" s="68"/>
      <c r="V469" s="68"/>
      <c r="W469" s="27"/>
      <c r="X469" s="27"/>
      <c r="Y469" s="30"/>
      <c r="Z469" s="23">
        <f>Обшая56[Стоимость доставки]</f>
        <v>0</v>
      </c>
      <c r="AA469" s="23"/>
      <c r="AB469" s="21">
        <f>Обшая56[Итого реализация]</f>
        <v>0</v>
      </c>
      <c r="AC469" s="21">
        <f t="shared" si="14"/>
        <v>0</v>
      </c>
      <c r="AD46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69" s="21" t="e">
        <f>Обшая56[[#This Row],[Итого маржа]]/(Обшая56[[#This Row],[Сумма реал-и ТМЗ ( за вычетом доставки )]]/100)</f>
        <v>#DIV/0!</v>
      </c>
      <c r="AF469" s="36">
        <f t="shared" si="15"/>
        <v>0</v>
      </c>
      <c r="AG469" s="22">
        <v>459</v>
      </c>
      <c r="AH469" s="28">
        <f>Обшая56[[#This Row],[З/п (%)]]+Обшая56[[#This Row],[Бонус]]</f>
        <v>459</v>
      </c>
      <c r="AI469" s="35">
        <f>Обшая56[[#This Row],[Итого маржа]]-Обшая56[[#This Row],[З/п (%)]]</f>
        <v>0</v>
      </c>
      <c r="AJ469" s="38"/>
    </row>
    <row r="470" spans="1:36" x14ac:dyDescent="0.25">
      <c r="A470" s="62"/>
      <c r="B470" s="29"/>
      <c r="C470" s="63"/>
      <c r="D470" s="64"/>
      <c r="E470" s="65"/>
      <c r="F470" s="25">
        <v>15</v>
      </c>
      <c r="G470" s="160"/>
      <c r="H470" s="24"/>
      <c r="I470" s="41"/>
      <c r="J470" s="41"/>
      <c r="K470" s="34">
        <f>Обшая56[[#This Row],[Итого реализация]]-Обшая56[[#This Row],[Стоимость доставки]]</f>
        <v>0</v>
      </c>
      <c r="L470" s="66"/>
      <c r="M470" s="141"/>
      <c r="N470" s="26"/>
      <c r="O470" s="150"/>
      <c r="P470" s="66"/>
      <c r="Q470" s="66"/>
      <c r="R470" s="26">
        <f>Обшая56[Итого реализация]-Обшая56[Наличные]-Обшая56[Терминал]-Обшая56[Безнал]</f>
        <v>0</v>
      </c>
      <c r="S470" s="67"/>
      <c r="T470" s="68"/>
      <c r="U470" s="68"/>
      <c r="V470" s="68"/>
      <c r="W470" s="27"/>
      <c r="X470" s="27"/>
      <c r="Y470" s="30"/>
      <c r="Z470" s="23">
        <f>Обшая56[Стоимость доставки]</f>
        <v>0</v>
      </c>
      <c r="AA470" s="23"/>
      <c r="AB470" s="21">
        <f>Обшая56[Итого реализация]</f>
        <v>0</v>
      </c>
      <c r="AC470" s="21">
        <f t="shared" si="14"/>
        <v>0</v>
      </c>
      <c r="AD47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0" s="21" t="e">
        <f>Обшая56[[#This Row],[Итого маржа]]/(Обшая56[[#This Row],[Сумма реал-и ТМЗ ( за вычетом доставки )]]/100)</f>
        <v>#DIV/0!</v>
      </c>
      <c r="AF470" s="36">
        <f t="shared" si="15"/>
        <v>0</v>
      </c>
      <c r="AG470" s="22">
        <v>460</v>
      </c>
      <c r="AH470" s="28">
        <f>Обшая56[[#This Row],[З/п (%)]]+Обшая56[[#This Row],[Бонус]]</f>
        <v>460</v>
      </c>
      <c r="AI470" s="35">
        <f>Обшая56[[#This Row],[Итого маржа]]-Обшая56[[#This Row],[З/п (%)]]</f>
        <v>0</v>
      </c>
      <c r="AJ470" s="38"/>
    </row>
    <row r="471" spans="1:36" x14ac:dyDescent="0.25">
      <c r="A471" s="62"/>
      <c r="B471" s="29"/>
      <c r="C471" s="63"/>
      <c r="D471" s="64"/>
      <c r="E471" s="65"/>
      <c r="F471" s="25">
        <v>15</v>
      </c>
      <c r="G471" s="160"/>
      <c r="H471" s="24"/>
      <c r="I471" s="41"/>
      <c r="J471" s="41"/>
      <c r="K471" s="34">
        <f>Обшая56[[#This Row],[Итого реализация]]-Обшая56[[#This Row],[Стоимость доставки]]</f>
        <v>0</v>
      </c>
      <c r="L471" s="66"/>
      <c r="M471" s="141"/>
      <c r="N471" s="26"/>
      <c r="O471" s="150"/>
      <c r="P471" s="66"/>
      <c r="Q471" s="66"/>
      <c r="R471" s="26">
        <f>Обшая56[Итого реализация]-Обшая56[Наличные]-Обшая56[Терминал]-Обшая56[Безнал]</f>
        <v>0</v>
      </c>
      <c r="S471" s="67"/>
      <c r="T471" s="68"/>
      <c r="U471" s="68"/>
      <c r="V471" s="68"/>
      <c r="W471" s="27"/>
      <c r="X471" s="27"/>
      <c r="Y471" s="30"/>
      <c r="Z471" s="23">
        <f>Обшая56[Стоимость доставки]</f>
        <v>0</v>
      </c>
      <c r="AA471" s="23"/>
      <c r="AB471" s="21">
        <f>Обшая56[Итого реализация]</f>
        <v>0</v>
      </c>
      <c r="AC471" s="21">
        <f t="shared" si="14"/>
        <v>0</v>
      </c>
      <c r="AD47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1" s="21" t="e">
        <f>Обшая56[[#This Row],[Итого маржа]]/(Обшая56[[#This Row],[Сумма реал-и ТМЗ ( за вычетом доставки )]]/100)</f>
        <v>#DIV/0!</v>
      </c>
      <c r="AF471" s="36">
        <f t="shared" si="15"/>
        <v>0</v>
      </c>
      <c r="AG471" s="22">
        <v>461</v>
      </c>
      <c r="AH471" s="28">
        <f>Обшая56[[#This Row],[З/п (%)]]+Обшая56[[#This Row],[Бонус]]</f>
        <v>461</v>
      </c>
      <c r="AI471" s="35">
        <f>Обшая56[[#This Row],[Итого маржа]]-Обшая56[[#This Row],[З/п (%)]]</f>
        <v>0</v>
      </c>
      <c r="AJ471" s="38"/>
    </row>
    <row r="472" spans="1:36" x14ac:dyDescent="0.25">
      <c r="A472" s="62"/>
      <c r="B472" s="29"/>
      <c r="C472" s="63"/>
      <c r="D472" s="64"/>
      <c r="E472" s="65"/>
      <c r="F472" s="25">
        <v>15</v>
      </c>
      <c r="G472" s="160"/>
      <c r="H472" s="24"/>
      <c r="I472" s="41"/>
      <c r="J472" s="41"/>
      <c r="K472" s="34">
        <f>Обшая56[[#This Row],[Итого реализация]]-Обшая56[[#This Row],[Стоимость доставки]]</f>
        <v>0</v>
      </c>
      <c r="L472" s="66"/>
      <c r="M472" s="141"/>
      <c r="N472" s="26"/>
      <c r="O472" s="150"/>
      <c r="P472" s="66"/>
      <c r="Q472" s="66"/>
      <c r="R472" s="26">
        <f>Обшая56[Итого реализация]-Обшая56[Наличные]-Обшая56[Терминал]-Обшая56[Безнал]</f>
        <v>0</v>
      </c>
      <c r="S472" s="67"/>
      <c r="T472" s="68"/>
      <c r="U472" s="68"/>
      <c r="V472" s="68"/>
      <c r="W472" s="27"/>
      <c r="X472" s="27"/>
      <c r="Y472" s="30"/>
      <c r="Z472" s="23">
        <f>Обшая56[Стоимость доставки]</f>
        <v>0</v>
      </c>
      <c r="AA472" s="23"/>
      <c r="AB472" s="21">
        <f>Обшая56[Итого реализация]</f>
        <v>0</v>
      </c>
      <c r="AC472" s="21">
        <f t="shared" si="14"/>
        <v>0</v>
      </c>
      <c r="AD47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2" s="21" t="e">
        <f>Обшая56[[#This Row],[Итого маржа]]/(Обшая56[[#This Row],[Сумма реал-и ТМЗ ( за вычетом доставки )]]/100)</f>
        <v>#DIV/0!</v>
      </c>
      <c r="AF472" s="36">
        <f t="shared" si="15"/>
        <v>0</v>
      </c>
      <c r="AG472" s="22">
        <v>462</v>
      </c>
      <c r="AH472" s="28">
        <f>Обшая56[[#This Row],[З/п (%)]]+Обшая56[[#This Row],[Бонус]]</f>
        <v>462</v>
      </c>
      <c r="AI472" s="35">
        <f>Обшая56[[#This Row],[Итого маржа]]-Обшая56[[#This Row],[З/п (%)]]</f>
        <v>0</v>
      </c>
      <c r="AJ472" s="38"/>
    </row>
    <row r="473" spans="1:36" x14ac:dyDescent="0.25">
      <c r="A473" s="62"/>
      <c r="B473" s="29"/>
      <c r="C473" s="63"/>
      <c r="D473" s="64"/>
      <c r="E473" s="65"/>
      <c r="F473" s="25">
        <v>15</v>
      </c>
      <c r="G473" s="160"/>
      <c r="H473" s="24"/>
      <c r="I473" s="41"/>
      <c r="J473" s="41"/>
      <c r="K473" s="34">
        <f>Обшая56[[#This Row],[Итого реализация]]-Обшая56[[#This Row],[Стоимость доставки]]</f>
        <v>0</v>
      </c>
      <c r="L473" s="66"/>
      <c r="M473" s="141"/>
      <c r="N473" s="26"/>
      <c r="O473" s="150"/>
      <c r="P473" s="66"/>
      <c r="Q473" s="66"/>
      <c r="R473" s="26">
        <f>Обшая56[Итого реализация]-Обшая56[Наличные]-Обшая56[Терминал]-Обшая56[Безнал]</f>
        <v>0</v>
      </c>
      <c r="S473" s="67"/>
      <c r="T473" s="68"/>
      <c r="U473" s="68"/>
      <c r="V473" s="68"/>
      <c r="W473" s="27"/>
      <c r="X473" s="27"/>
      <c r="Y473" s="30"/>
      <c r="Z473" s="23">
        <f>Обшая56[Стоимость доставки]</f>
        <v>0</v>
      </c>
      <c r="AA473" s="23"/>
      <c r="AB473" s="21">
        <f>Обшая56[Итого реализация]</f>
        <v>0</v>
      </c>
      <c r="AC473" s="21">
        <f t="shared" si="14"/>
        <v>0</v>
      </c>
      <c r="AD47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3" s="21" t="e">
        <f>Обшая56[[#This Row],[Итого маржа]]/(Обшая56[[#This Row],[Сумма реал-и ТМЗ ( за вычетом доставки )]]/100)</f>
        <v>#DIV/0!</v>
      </c>
      <c r="AF473" s="36">
        <f t="shared" si="15"/>
        <v>0</v>
      </c>
      <c r="AG473" s="22">
        <v>463</v>
      </c>
      <c r="AH473" s="28">
        <f>Обшая56[[#This Row],[З/п (%)]]+Обшая56[[#This Row],[Бонус]]</f>
        <v>463</v>
      </c>
      <c r="AI473" s="35">
        <f>Обшая56[[#This Row],[Итого маржа]]-Обшая56[[#This Row],[З/п (%)]]</f>
        <v>0</v>
      </c>
      <c r="AJ473" s="38"/>
    </row>
    <row r="474" spans="1:36" x14ac:dyDescent="0.25">
      <c r="A474" s="62"/>
      <c r="B474" s="29"/>
      <c r="C474" s="63"/>
      <c r="D474" s="64"/>
      <c r="E474" s="65"/>
      <c r="F474" s="25">
        <v>15</v>
      </c>
      <c r="G474" s="160"/>
      <c r="H474" s="24"/>
      <c r="I474" s="41"/>
      <c r="J474" s="41"/>
      <c r="K474" s="34">
        <f>Обшая56[[#This Row],[Итого реализация]]-Обшая56[[#This Row],[Стоимость доставки]]</f>
        <v>0</v>
      </c>
      <c r="L474" s="66"/>
      <c r="M474" s="141"/>
      <c r="N474" s="26"/>
      <c r="O474" s="150"/>
      <c r="P474" s="66"/>
      <c r="Q474" s="66"/>
      <c r="R474" s="26">
        <f>Обшая56[Итого реализация]-Обшая56[Наличные]-Обшая56[Терминал]-Обшая56[Безнал]</f>
        <v>0</v>
      </c>
      <c r="S474" s="67"/>
      <c r="T474" s="68"/>
      <c r="U474" s="68"/>
      <c r="V474" s="68"/>
      <c r="W474" s="27"/>
      <c r="X474" s="27"/>
      <c r="Y474" s="30"/>
      <c r="Z474" s="23">
        <f>Обшая56[Стоимость доставки]</f>
        <v>0</v>
      </c>
      <c r="AA474" s="23"/>
      <c r="AB474" s="21">
        <f>Обшая56[Итого реализация]</f>
        <v>0</v>
      </c>
      <c r="AC474" s="21">
        <f t="shared" si="14"/>
        <v>0</v>
      </c>
      <c r="AD47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4" s="21" t="e">
        <f>Обшая56[[#This Row],[Итого маржа]]/(Обшая56[[#This Row],[Сумма реал-и ТМЗ ( за вычетом доставки )]]/100)</f>
        <v>#DIV/0!</v>
      </c>
      <c r="AF474" s="36">
        <f t="shared" si="15"/>
        <v>0</v>
      </c>
      <c r="AG474" s="22">
        <v>464</v>
      </c>
      <c r="AH474" s="28">
        <f>Обшая56[[#This Row],[З/п (%)]]+Обшая56[[#This Row],[Бонус]]</f>
        <v>464</v>
      </c>
      <c r="AI474" s="35">
        <f>Обшая56[[#This Row],[Итого маржа]]-Обшая56[[#This Row],[З/п (%)]]</f>
        <v>0</v>
      </c>
      <c r="AJ474" s="38"/>
    </row>
    <row r="475" spans="1:36" x14ac:dyDescent="0.25">
      <c r="A475" s="62"/>
      <c r="B475" s="29"/>
      <c r="C475" s="63"/>
      <c r="D475" s="64"/>
      <c r="E475" s="65"/>
      <c r="F475" s="25">
        <v>15</v>
      </c>
      <c r="G475" s="160"/>
      <c r="H475" s="24"/>
      <c r="I475" s="41"/>
      <c r="J475" s="41"/>
      <c r="K475" s="34">
        <f>Обшая56[[#This Row],[Итого реализация]]-Обшая56[[#This Row],[Стоимость доставки]]</f>
        <v>0</v>
      </c>
      <c r="L475" s="66"/>
      <c r="M475" s="141"/>
      <c r="N475" s="26"/>
      <c r="O475" s="150"/>
      <c r="P475" s="66"/>
      <c r="Q475" s="66"/>
      <c r="R475" s="26">
        <f>Обшая56[Итого реализация]-Обшая56[Наличные]-Обшая56[Терминал]-Обшая56[Безнал]</f>
        <v>0</v>
      </c>
      <c r="S475" s="67"/>
      <c r="T475" s="68"/>
      <c r="U475" s="68"/>
      <c r="V475" s="68"/>
      <c r="W475" s="27"/>
      <c r="X475" s="27"/>
      <c r="Y475" s="30"/>
      <c r="Z475" s="23">
        <f>Обшая56[Стоимость доставки]</f>
        <v>0</v>
      </c>
      <c r="AA475" s="23"/>
      <c r="AB475" s="21">
        <f>Обшая56[Итого реализация]</f>
        <v>0</v>
      </c>
      <c r="AC475" s="21">
        <f t="shared" si="14"/>
        <v>0</v>
      </c>
      <c r="AD47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5" s="21" t="e">
        <f>Обшая56[[#This Row],[Итого маржа]]/(Обшая56[[#This Row],[Сумма реал-и ТМЗ ( за вычетом доставки )]]/100)</f>
        <v>#DIV/0!</v>
      </c>
      <c r="AF475" s="36">
        <f t="shared" si="15"/>
        <v>0</v>
      </c>
      <c r="AG475" s="22">
        <v>465</v>
      </c>
      <c r="AH475" s="28">
        <f>Обшая56[[#This Row],[З/п (%)]]+Обшая56[[#This Row],[Бонус]]</f>
        <v>465</v>
      </c>
      <c r="AI475" s="35">
        <f>Обшая56[[#This Row],[Итого маржа]]-Обшая56[[#This Row],[З/п (%)]]</f>
        <v>0</v>
      </c>
      <c r="AJ475" s="38"/>
    </row>
    <row r="476" spans="1:36" x14ac:dyDescent="0.25">
      <c r="A476" s="62"/>
      <c r="B476" s="29"/>
      <c r="C476" s="63"/>
      <c r="D476" s="64"/>
      <c r="E476" s="65"/>
      <c r="F476" s="25">
        <v>15</v>
      </c>
      <c r="G476" s="160"/>
      <c r="H476" s="24"/>
      <c r="I476" s="41"/>
      <c r="J476" s="41"/>
      <c r="K476" s="34">
        <f>Обшая56[[#This Row],[Итого реализация]]-Обшая56[[#This Row],[Стоимость доставки]]</f>
        <v>0</v>
      </c>
      <c r="L476" s="66"/>
      <c r="M476" s="141"/>
      <c r="N476" s="26"/>
      <c r="O476" s="150"/>
      <c r="P476" s="66"/>
      <c r="Q476" s="66"/>
      <c r="R476" s="26">
        <f>Обшая56[Итого реализация]-Обшая56[Наличные]-Обшая56[Терминал]-Обшая56[Безнал]</f>
        <v>0</v>
      </c>
      <c r="S476" s="67"/>
      <c r="T476" s="68"/>
      <c r="U476" s="68"/>
      <c r="V476" s="68"/>
      <c r="W476" s="27"/>
      <c r="X476" s="27"/>
      <c r="Y476" s="30"/>
      <c r="Z476" s="23">
        <f>Обшая56[Стоимость доставки]</f>
        <v>0</v>
      </c>
      <c r="AA476" s="23"/>
      <c r="AB476" s="21">
        <f>Обшая56[Итого реализация]</f>
        <v>0</v>
      </c>
      <c r="AC476" s="21">
        <f t="shared" si="14"/>
        <v>0</v>
      </c>
      <c r="AD47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6" s="21" t="e">
        <f>Обшая56[[#This Row],[Итого маржа]]/(Обшая56[[#This Row],[Сумма реал-и ТМЗ ( за вычетом доставки )]]/100)</f>
        <v>#DIV/0!</v>
      </c>
      <c r="AF476" s="36">
        <f t="shared" si="15"/>
        <v>0</v>
      </c>
      <c r="AG476" s="22">
        <v>466</v>
      </c>
      <c r="AH476" s="28">
        <f>Обшая56[[#This Row],[З/п (%)]]+Обшая56[[#This Row],[Бонус]]</f>
        <v>466</v>
      </c>
      <c r="AI476" s="35">
        <f>Обшая56[[#This Row],[Итого маржа]]-Обшая56[[#This Row],[З/п (%)]]</f>
        <v>0</v>
      </c>
      <c r="AJ476" s="38"/>
    </row>
    <row r="477" spans="1:36" x14ac:dyDescent="0.25">
      <c r="A477" s="62"/>
      <c r="B477" s="29"/>
      <c r="C477" s="63"/>
      <c r="D477" s="64"/>
      <c r="E477" s="65"/>
      <c r="F477" s="25">
        <v>15</v>
      </c>
      <c r="G477" s="160"/>
      <c r="H477" s="24"/>
      <c r="I477" s="41"/>
      <c r="J477" s="41"/>
      <c r="K477" s="34">
        <f>Обшая56[[#This Row],[Итого реализация]]-Обшая56[[#This Row],[Стоимость доставки]]</f>
        <v>0</v>
      </c>
      <c r="L477" s="66"/>
      <c r="M477" s="141"/>
      <c r="N477" s="26"/>
      <c r="O477" s="150"/>
      <c r="P477" s="66"/>
      <c r="Q477" s="66"/>
      <c r="R477" s="26">
        <f>Обшая56[Итого реализация]-Обшая56[Наличные]-Обшая56[Терминал]-Обшая56[Безнал]</f>
        <v>0</v>
      </c>
      <c r="S477" s="67"/>
      <c r="T477" s="68"/>
      <c r="U477" s="68"/>
      <c r="V477" s="68"/>
      <c r="W477" s="27"/>
      <c r="X477" s="27"/>
      <c r="Y477" s="30"/>
      <c r="Z477" s="23">
        <f>Обшая56[Стоимость доставки]</f>
        <v>0</v>
      </c>
      <c r="AA477" s="23"/>
      <c r="AB477" s="21">
        <f>Обшая56[Итого реализация]</f>
        <v>0</v>
      </c>
      <c r="AC477" s="21">
        <f t="shared" si="14"/>
        <v>0</v>
      </c>
      <c r="AD47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7" s="21" t="e">
        <f>Обшая56[[#This Row],[Итого маржа]]/(Обшая56[[#This Row],[Сумма реал-и ТМЗ ( за вычетом доставки )]]/100)</f>
        <v>#DIV/0!</v>
      </c>
      <c r="AF477" s="36">
        <f t="shared" si="15"/>
        <v>0</v>
      </c>
      <c r="AG477" s="22">
        <v>467</v>
      </c>
      <c r="AH477" s="28">
        <f>Обшая56[[#This Row],[З/п (%)]]+Обшая56[[#This Row],[Бонус]]</f>
        <v>467</v>
      </c>
      <c r="AI477" s="35">
        <f>Обшая56[[#This Row],[Итого маржа]]-Обшая56[[#This Row],[З/п (%)]]</f>
        <v>0</v>
      </c>
      <c r="AJ477" s="38"/>
    </row>
    <row r="478" spans="1:36" x14ac:dyDescent="0.25">
      <c r="A478" s="62"/>
      <c r="B478" s="29"/>
      <c r="C478" s="63"/>
      <c r="D478" s="64"/>
      <c r="E478" s="65"/>
      <c r="F478" s="25">
        <v>15</v>
      </c>
      <c r="G478" s="160"/>
      <c r="H478" s="24"/>
      <c r="I478" s="41"/>
      <c r="J478" s="41"/>
      <c r="K478" s="34">
        <f>Обшая56[[#This Row],[Итого реализация]]-Обшая56[[#This Row],[Стоимость доставки]]</f>
        <v>0</v>
      </c>
      <c r="L478" s="66"/>
      <c r="M478" s="141"/>
      <c r="N478" s="26"/>
      <c r="O478" s="150"/>
      <c r="P478" s="66"/>
      <c r="Q478" s="66"/>
      <c r="R478" s="26">
        <f>Обшая56[Итого реализация]-Обшая56[Наличные]-Обшая56[Терминал]-Обшая56[Безнал]</f>
        <v>0</v>
      </c>
      <c r="S478" s="67"/>
      <c r="T478" s="68"/>
      <c r="U478" s="68"/>
      <c r="V478" s="68"/>
      <c r="W478" s="27"/>
      <c r="X478" s="27"/>
      <c r="Y478" s="30"/>
      <c r="Z478" s="23">
        <f>Обшая56[Стоимость доставки]</f>
        <v>0</v>
      </c>
      <c r="AA478" s="23"/>
      <c r="AB478" s="21">
        <f>Обшая56[Итого реализация]</f>
        <v>0</v>
      </c>
      <c r="AC478" s="21">
        <f t="shared" si="14"/>
        <v>0</v>
      </c>
      <c r="AD47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8" s="21" t="e">
        <f>Обшая56[[#This Row],[Итого маржа]]/(Обшая56[[#This Row],[Сумма реал-и ТМЗ ( за вычетом доставки )]]/100)</f>
        <v>#DIV/0!</v>
      </c>
      <c r="AF478" s="36">
        <f t="shared" si="15"/>
        <v>0</v>
      </c>
      <c r="AG478" s="22">
        <v>468</v>
      </c>
      <c r="AH478" s="28">
        <f>Обшая56[[#This Row],[З/п (%)]]+Обшая56[[#This Row],[Бонус]]</f>
        <v>468</v>
      </c>
      <c r="AI478" s="35">
        <f>Обшая56[[#This Row],[Итого маржа]]-Обшая56[[#This Row],[З/п (%)]]</f>
        <v>0</v>
      </c>
      <c r="AJ478" s="38"/>
    </row>
    <row r="479" spans="1:36" x14ac:dyDescent="0.25">
      <c r="A479" s="62"/>
      <c r="B479" s="29"/>
      <c r="C479" s="63"/>
      <c r="D479" s="64"/>
      <c r="E479" s="65"/>
      <c r="F479" s="25">
        <v>15</v>
      </c>
      <c r="G479" s="160"/>
      <c r="H479" s="24"/>
      <c r="I479" s="41"/>
      <c r="J479" s="41"/>
      <c r="K479" s="34">
        <f>Обшая56[[#This Row],[Итого реализация]]-Обшая56[[#This Row],[Стоимость доставки]]</f>
        <v>0</v>
      </c>
      <c r="L479" s="66"/>
      <c r="M479" s="141"/>
      <c r="N479" s="26"/>
      <c r="O479" s="150"/>
      <c r="P479" s="66"/>
      <c r="Q479" s="66"/>
      <c r="R479" s="26">
        <f>Обшая56[Итого реализация]-Обшая56[Наличные]-Обшая56[Терминал]-Обшая56[Безнал]</f>
        <v>0</v>
      </c>
      <c r="S479" s="67"/>
      <c r="T479" s="68"/>
      <c r="U479" s="68"/>
      <c r="V479" s="68"/>
      <c r="W479" s="27"/>
      <c r="X479" s="27"/>
      <c r="Y479" s="30"/>
      <c r="Z479" s="23">
        <f>Обшая56[Стоимость доставки]</f>
        <v>0</v>
      </c>
      <c r="AA479" s="23"/>
      <c r="AB479" s="21">
        <f>Обшая56[Итого реализация]</f>
        <v>0</v>
      </c>
      <c r="AC479" s="21">
        <f t="shared" si="14"/>
        <v>0</v>
      </c>
      <c r="AD47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79" s="21" t="e">
        <f>Обшая56[[#This Row],[Итого маржа]]/(Обшая56[[#This Row],[Сумма реал-и ТМЗ ( за вычетом доставки )]]/100)</f>
        <v>#DIV/0!</v>
      </c>
      <c r="AF479" s="36">
        <f t="shared" si="15"/>
        <v>0</v>
      </c>
      <c r="AG479" s="22">
        <v>469</v>
      </c>
      <c r="AH479" s="28">
        <f>Обшая56[[#This Row],[З/п (%)]]+Обшая56[[#This Row],[Бонус]]</f>
        <v>469</v>
      </c>
      <c r="AI479" s="35">
        <f>Обшая56[[#This Row],[Итого маржа]]-Обшая56[[#This Row],[З/п (%)]]</f>
        <v>0</v>
      </c>
      <c r="AJ479" s="38"/>
    </row>
    <row r="480" spans="1:36" x14ac:dyDescent="0.25">
      <c r="A480" s="62"/>
      <c r="B480" s="29"/>
      <c r="C480" s="63"/>
      <c r="D480" s="64"/>
      <c r="E480" s="65"/>
      <c r="F480" s="25">
        <v>15</v>
      </c>
      <c r="G480" s="160"/>
      <c r="H480" s="24"/>
      <c r="I480" s="41"/>
      <c r="J480" s="41"/>
      <c r="K480" s="34">
        <f>Обшая56[[#This Row],[Итого реализация]]-Обшая56[[#This Row],[Стоимость доставки]]</f>
        <v>0</v>
      </c>
      <c r="L480" s="66"/>
      <c r="M480" s="141"/>
      <c r="N480" s="26"/>
      <c r="O480" s="150"/>
      <c r="P480" s="66"/>
      <c r="Q480" s="66"/>
      <c r="R480" s="26">
        <f>Обшая56[Итого реализация]-Обшая56[Наличные]-Обшая56[Терминал]-Обшая56[Безнал]</f>
        <v>0</v>
      </c>
      <c r="S480" s="67"/>
      <c r="T480" s="68"/>
      <c r="U480" s="68"/>
      <c r="V480" s="68"/>
      <c r="W480" s="27"/>
      <c r="X480" s="27"/>
      <c r="Y480" s="30"/>
      <c r="Z480" s="23">
        <f>Обшая56[Стоимость доставки]</f>
        <v>0</v>
      </c>
      <c r="AA480" s="23"/>
      <c r="AB480" s="21">
        <f>Обшая56[Итого реализация]</f>
        <v>0</v>
      </c>
      <c r="AC480" s="21">
        <f t="shared" si="14"/>
        <v>0</v>
      </c>
      <c r="AD48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0" s="21" t="e">
        <f>Обшая56[[#This Row],[Итого маржа]]/(Обшая56[[#This Row],[Сумма реал-и ТМЗ ( за вычетом доставки )]]/100)</f>
        <v>#DIV/0!</v>
      </c>
      <c r="AF480" s="36">
        <f t="shared" si="15"/>
        <v>0</v>
      </c>
      <c r="AG480" s="22">
        <v>470</v>
      </c>
      <c r="AH480" s="28">
        <f>Обшая56[[#This Row],[З/п (%)]]+Обшая56[[#This Row],[Бонус]]</f>
        <v>470</v>
      </c>
      <c r="AI480" s="35">
        <f>Обшая56[[#This Row],[Итого маржа]]-Обшая56[[#This Row],[З/п (%)]]</f>
        <v>0</v>
      </c>
      <c r="AJ480" s="38"/>
    </row>
    <row r="481" spans="1:36" x14ac:dyDescent="0.25">
      <c r="A481" s="62"/>
      <c r="B481" s="29"/>
      <c r="C481" s="63"/>
      <c r="D481" s="64"/>
      <c r="E481" s="65"/>
      <c r="F481" s="25">
        <v>15</v>
      </c>
      <c r="G481" s="160"/>
      <c r="H481" s="24"/>
      <c r="I481" s="41"/>
      <c r="J481" s="41"/>
      <c r="K481" s="34">
        <f>Обшая56[[#This Row],[Итого реализация]]-Обшая56[[#This Row],[Стоимость доставки]]</f>
        <v>0</v>
      </c>
      <c r="L481" s="66"/>
      <c r="M481" s="141"/>
      <c r="N481" s="26"/>
      <c r="O481" s="150"/>
      <c r="P481" s="66"/>
      <c r="Q481" s="66"/>
      <c r="R481" s="26">
        <f>Обшая56[Итого реализация]-Обшая56[Наличные]-Обшая56[Терминал]-Обшая56[Безнал]</f>
        <v>0</v>
      </c>
      <c r="S481" s="67"/>
      <c r="T481" s="68"/>
      <c r="U481" s="68"/>
      <c r="V481" s="68"/>
      <c r="W481" s="27"/>
      <c r="X481" s="27"/>
      <c r="Y481" s="30"/>
      <c r="Z481" s="23">
        <f>Обшая56[Стоимость доставки]</f>
        <v>0</v>
      </c>
      <c r="AA481" s="23"/>
      <c r="AB481" s="21">
        <f>Обшая56[Итого реализация]</f>
        <v>0</v>
      </c>
      <c r="AC481" s="21">
        <f t="shared" si="14"/>
        <v>0</v>
      </c>
      <c r="AD48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1" s="21" t="e">
        <f>Обшая56[[#This Row],[Итого маржа]]/(Обшая56[[#This Row],[Сумма реал-и ТМЗ ( за вычетом доставки )]]/100)</f>
        <v>#DIV/0!</v>
      </c>
      <c r="AF481" s="36">
        <f t="shared" si="15"/>
        <v>0</v>
      </c>
      <c r="AG481" s="22">
        <v>471</v>
      </c>
      <c r="AH481" s="28">
        <f>Обшая56[[#This Row],[З/п (%)]]+Обшая56[[#This Row],[Бонус]]</f>
        <v>471</v>
      </c>
      <c r="AI481" s="35">
        <f>Обшая56[[#This Row],[Итого маржа]]-Обшая56[[#This Row],[З/п (%)]]</f>
        <v>0</v>
      </c>
      <c r="AJ481" s="38"/>
    </row>
    <row r="482" spans="1:36" x14ac:dyDescent="0.25">
      <c r="A482" s="62"/>
      <c r="B482" s="29"/>
      <c r="C482" s="63"/>
      <c r="D482" s="64"/>
      <c r="E482" s="65"/>
      <c r="F482" s="25">
        <v>15</v>
      </c>
      <c r="G482" s="160"/>
      <c r="H482" s="24"/>
      <c r="I482" s="41"/>
      <c r="J482" s="41"/>
      <c r="K482" s="34">
        <f>Обшая56[[#This Row],[Итого реализация]]-Обшая56[[#This Row],[Стоимость доставки]]</f>
        <v>0</v>
      </c>
      <c r="L482" s="66"/>
      <c r="M482" s="141"/>
      <c r="N482" s="26"/>
      <c r="O482" s="150"/>
      <c r="P482" s="66"/>
      <c r="Q482" s="66"/>
      <c r="R482" s="26">
        <f>Обшая56[Итого реализация]-Обшая56[Наличные]-Обшая56[Терминал]-Обшая56[Безнал]</f>
        <v>0</v>
      </c>
      <c r="S482" s="67"/>
      <c r="T482" s="68"/>
      <c r="U482" s="68"/>
      <c r="V482" s="68"/>
      <c r="W482" s="27"/>
      <c r="X482" s="27"/>
      <c r="Y482" s="30"/>
      <c r="Z482" s="23">
        <f>Обшая56[Стоимость доставки]</f>
        <v>0</v>
      </c>
      <c r="AA482" s="23"/>
      <c r="AB482" s="21">
        <f>Обшая56[Итого реализация]</f>
        <v>0</v>
      </c>
      <c r="AC482" s="21">
        <f t="shared" si="14"/>
        <v>0</v>
      </c>
      <c r="AD48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2" s="21" t="e">
        <f>Обшая56[[#This Row],[Итого маржа]]/(Обшая56[[#This Row],[Сумма реал-и ТМЗ ( за вычетом доставки )]]/100)</f>
        <v>#DIV/0!</v>
      </c>
      <c r="AF482" s="36">
        <f t="shared" si="15"/>
        <v>0</v>
      </c>
      <c r="AG482" s="22">
        <v>472</v>
      </c>
      <c r="AH482" s="28">
        <f>Обшая56[[#This Row],[З/п (%)]]+Обшая56[[#This Row],[Бонус]]</f>
        <v>472</v>
      </c>
      <c r="AI482" s="35">
        <f>Обшая56[[#This Row],[Итого маржа]]-Обшая56[[#This Row],[З/п (%)]]</f>
        <v>0</v>
      </c>
      <c r="AJ482" s="38"/>
    </row>
    <row r="483" spans="1:36" x14ac:dyDescent="0.25">
      <c r="A483" s="62"/>
      <c r="B483" s="29"/>
      <c r="C483" s="63"/>
      <c r="D483" s="64"/>
      <c r="E483" s="65"/>
      <c r="F483" s="25">
        <v>15</v>
      </c>
      <c r="G483" s="160"/>
      <c r="H483" s="24"/>
      <c r="I483" s="41"/>
      <c r="J483" s="41"/>
      <c r="K483" s="34">
        <f>Обшая56[[#This Row],[Итого реализация]]-Обшая56[[#This Row],[Стоимость доставки]]</f>
        <v>0</v>
      </c>
      <c r="L483" s="66"/>
      <c r="M483" s="141"/>
      <c r="N483" s="26"/>
      <c r="O483" s="150"/>
      <c r="P483" s="66"/>
      <c r="Q483" s="66"/>
      <c r="R483" s="26">
        <f>Обшая56[Итого реализация]-Обшая56[Наличные]-Обшая56[Терминал]-Обшая56[Безнал]</f>
        <v>0</v>
      </c>
      <c r="S483" s="67"/>
      <c r="T483" s="68"/>
      <c r="U483" s="68"/>
      <c r="V483" s="68"/>
      <c r="W483" s="27"/>
      <c r="X483" s="27"/>
      <c r="Y483" s="30"/>
      <c r="Z483" s="23">
        <f>Обшая56[Стоимость доставки]</f>
        <v>0</v>
      </c>
      <c r="AA483" s="23"/>
      <c r="AB483" s="21">
        <f>Обшая56[Итого реализация]</f>
        <v>0</v>
      </c>
      <c r="AC483" s="21">
        <f t="shared" si="14"/>
        <v>0</v>
      </c>
      <c r="AD48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3" s="21" t="e">
        <f>Обшая56[[#This Row],[Итого маржа]]/(Обшая56[[#This Row],[Сумма реал-и ТМЗ ( за вычетом доставки )]]/100)</f>
        <v>#DIV/0!</v>
      </c>
      <c r="AF483" s="36">
        <f t="shared" si="15"/>
        <v>0</v>
      </c>
      <c r="AG483" s="22">
        <v>473</v>
      </c>
      <c r="AH483" s="28">
        <f>Обшая56[[#This Row],[З/п (%)]]+Обшая56[[#This Row],[Бонус]]</f>
        <v>473</v>
      </c>
      <c r="AI483" s="35">
        <f>Обшая56[[#This Row],[Итого маржа]]-Обшая56[[#This Row],[З/п (%)]]</f>
        <v>0</v>
      </c>
      <c r="AJ483" s="38"/>
    </row>
    <row r="484" spans="1:36" x14ac:dyDescent="0.25">
      <c r="A484" s="62"/>
      <c r="B484" s="29"/>
      <c r="C484" s="63"/>
      <c r="D484" s="64"/>
      <c r="E484" s="65"/>
      <c r="F484" s="25">
        <v>15</v>
      </c>
      <c r="G484" s="160"/>
      <c r="H484" s="24"/>
      <c r="I484" s="41"/>
      <c r="J484" s="41"/>
      <c r="K484" s="34">
        <f>Обшая56[[#This Row],[Итого реализация]]-Обшая56[[#This Row],[Стоимость доставки]]</f>
        <v>0</v>
      </c>
      <c r="L484" s="66"/>
      <c r="M484" s="141"/>
      <c r="N484" s="26"/>
      <c r="O484" s="150"/>
      <c r="P484" s="66"/>
      <c r="Q484" s="66"/>
      <c r="R484" s="26">
        <f>Обшая56[Итого реализация]-Обшая56[Наличные]-Обшая56[Терминал]-Обшая56[Безнал]</f>
        <v>0</v>
      </c>
      <c r="S484" s="67"/>
      <c r="T484" s="68"/>
      <c r="U484" s="68"/>
      <c r="V484" s="68"/>
      <c r="W484" s="27"/>
      <c r="X484" s="27"/>
      <c r="Y484" s="30"/>
      <c r="Z484" s="23">
        <f>Обшая56[Стоимость доставки]</f>
        <v>0</v>
      </c>
      <c r="AA484" s="23"/>
      <c r="AB484" s="21">
        <f>Обшая56[Итого реализация]</f>
        <v>0</v>
      </c>
      <c r="AC484" s="21">
        <f t="shared" si="14"/>
        <v>0</v>
      </c>
      <c r="AD48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4" s="21" t="e">
        <f>Обшая56[[#This Row],[Итого маржа]]/(Обшая56[[#This Row],[Сумма реал-и ТМЗ ( за вычетом доставки )]]/100)</f>
        <v>#DIV/0!</v>
      </c>
      <c r="AF484" s="36">
        <f t="shared" si="15"/>
        <v>0</v>
      </c>
      <c r="AG484" s="22">
        <v>474</v>
      </c>
      <c r="AH484" s="28">
        <f>Обшая56[[#This Row],[З/п (%)]]+Обшая56[[#This Row],[Бонус]]</f>
        <v>474</v>
      </c>
      <c r="AI484" s="35">
        <f>Обшая56[[#This Row],[Итого маржа]]-Обшая56[[#This Row],[З/п (%)]]</f>
        <v>0</v>
      </c>
      <c r="AJ484" s="38"/>
    </row>
    <row r="485" spans="1:36" x14ac:dyDescent="0.25">
      <c r="A485" s="62"/>
      <c r="B485" s="29"/>
      <c r="C485" s="63"/>
      <c r="D485" s="64"/>
      <c r="E485" s="65"/>
      <c r="F485" s="25">
        <v>15</v>
      </c>
      <c r="G485" s="160"/>
      <c r="H485" s="24"/>
      <c r="I485" s="41"/>
      <c r="J485" s="41"/>
      <c r="K485" s="34">
        <f>Обшая56[[#This Row],[Итого реализация]]-Обшая56[[#This Row],[Стоимость доставки]]</f>
        <v>0</v>
      </c>
      <c r="L485" s="66"/>
      <c r="M485" s="141"/>
      <c r="N485" s="26"/>
      <c r="O485" s="150"/>
      <c r="P485" s="66"/>
      <c r="Q485" s="66"/>
      <c r="R485" s="26">
        <f>Обшая56[Итого реализация]-Обшая56[Наличные]-Обшая56[Терминал]-Обшая56[Безнал]</f>
        <v>0</v>
      </c>
      <c r="S485" s="67"/>
      <c r="T485" s="68"/>
      <c r="U485" s="68"/>
      <c r="V485" s="68"/>
      <c r="W485" s="27"/>
      <c r="X485" s="27"/>
      <c r="Y485" s="30"/>
      <c r="Z485" s="23">
        <f>Обшая56[Стоимость доставки]</f>
        <v>0</v>
      </c>
      <c r="AA485" s="23"/>
      <c r="AB485" s="21">
        <f>Обшая56[Итого реализация]</f>
        <v>0</v>
      </c>
      <c r="AC485" s="21">
        <f t="shared" si="14"/>
        <v>0</v>
      </c>
      <c r="AD48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5" s="21" t="e">
        <f>Обшая56[[#This Row],[Итого маржа]]/(Обшая56[[#This Row],[Сумма реал-и ТМЗ ( за вычетом доставки )]]/100)</f>
        <v>#DIV/0!</v>
      </c>
      <c r="AF485" s="36">
        <f t="shared" si="15"/>
        <v>0</v>
      </c>
      <c r="AG485" s="22">
        <v>475</v>
      </c>
      <c r="AH485" s="28">
        <f>Обшая56[[#This Row],[З/п (%)]]+Обшая56[[#This Row],[Бонус]]</f>
        <v>475</v>
      </c>
      <c r="AI485" s="35">
        <f>Обшая56[[#This Row],[Итого маржа]]-Обшая56[[#This Row],[З/п (%)]]</f>
        <v>0</v>
      </c>
      <c r="AJ485" s="38"/>
    </row>
    <row r="486" spans="1:36" x14ac:dyDescent="0.25">
      <c r="A486" s="62"/>
      <c r="B486" s="29"/>
      <c r="C486" s="63"/>
      <c r="D486" s="64"/>
      <c r="E486" s="65"/>
      <c r="F486" s="25">
        <v>15</v>
      </c>
      <c r="G486" s="160"/>
      <c r="H486" s="24"/>
      <c r="I486" s="41"/>
      <c r="J486" s="41"/>
      <c r="K486" s="34">
        <f>Обшая56[[#This Row],[Итого реализация]]-Обшая56[[#This Row],[Стоимость доставки]]</f>
        <v>0</v>
      </c>
      <c r="L486" s="66"/>
      <c r="M486" s="141"/>
      <c r="N486" s="26"/>
      <c r="O486" s="150"/>
      <c r="P486" s="66"/>
      <c r="Q486" s="66"/>
      <c r="R486" s="26">
        <f>Обшая56[Итого реализация]-Обшая56[Наличные]-Обшая56[Терминал]-Обшая56[Безнал]</f>
        <v>0</v>
      </c>
      <c r="S486" s="67"/>
      <c r="T486" s="68"/>
      <c r="U486" s="68"/>
      <c r="V486" s="68"/>
      <c r="W486" s="27"/>
      <c r="X486" s="27"/>
      <c r="Y486" s="30"/>
      <c r="Z486" s="23">
        <f>Обшая56[Стоимость доставки]</f>
        <v>0</v>
      </c>
      <c r="AA486" s="23"/>
      <c r="AB486" s="21">
        <f>Обшая56[Итого реализация]</f>
        <v>0</v>
      </c>
      <c r="AC486" s="21">
        <f t="shared" si="14"/>
        <v>0</v>
      </c>
      <c r="AD48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6" s="21" t="e">
        <f>Обшая56[[#This Row],[Итого маржа]]/(Обшая56[[#This Row],[Сумма реал-и ТМЗ ( за вычетом доставки )]]/100)</f>
        <v>#DIV/0!</v>
      </c>
      <c r="AF486" s="36">
        <f t="shared" si="15"/>
        <v>0</v>
      </c>
      <c r="AG486" s="22">
        <v>476</v>
      </c>
      <c r="AH486" s="28">
        <f>Обшая56[[#This Row],[З/п (%)]]+Обшая56[[#This Row],[Бонус]]</f>
        <v>476</v>
      </c>
      <c r="AI486" s="35">
        <f>Обшая56[[#This Row],[Итого маржа]]-Обшая56[[#This Row],[З/п (%)]]</f>
        <v>0</v>
      </c>
      <c r="AJ486" s="38"/>
    </row>
    <row r="487" spans="1:36" x14ac:dyDescent="0.25">
      <c r="A487" s="62"/>
      <c r="B487" s="29"/>
      <c r="C487" s="63"/>
      <c r="D487" s="64"/>
      <c r="E487" s="65"/>
      <c r="F487" s="25">
        <v>15</v>
      </c>
      <c r="G487" s="160"/>
      <c r="H487" s="24"/>
      <c r="I487" s="41"/>
      <c r="J487" s="41"/>
      <c r="K487" s="34">
        <f>Обшая56[[#This Row],[Итого реализация]]-Обшая56[[#This Row],[Стоимость доставки]]</f>
        <v>0</v>
      </c>
      <c r="L487" s="66"/>
      <c r="M487" s="141"/>
      <c r="N487" s="26"/>
      <c r="O487" s="150"/>
      <c r="P487" s="66"/>
      <c r="Q487" s="66"/>
      <c r="R487" s="26">
        <f>Обшая56[Итого реализация]-Обшая56[Наличные]-Обшая56[Терминал]-Обшая56[Безнал]</f>
        <v>0</v>
      </c>
      <c r="S487" s="67"/>
      <c r="T487" s="68"/>
      <c r="U487" s="68"/>
      <c r="V487" s="68"/>
      <c r="W487" s="27"/>
      <c r="X487" s="27"/>
      <c r="Y487" s="30"/>
      <c r="Z487" s="23">
        <f>Обшая56[Стоимость доставки]</f>
        <v>0</v>
      </c>
      <c r="AA487" s="23"/>
      <c r="AB487" s="21">
        <f>Обшая56[Итого реализация]</f>
        <v>0</v>
      </c>
      <c r="AC487" s="21">
        <f t="shared" si="14"/>
        <v>0</v>
      </c>
      <c r="AD48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7" s="21" t="e">
        <f>Обшая56[[#This Row],[Итого маржа]]/(Обшая56[[#This Row],[Сумма реал-и ТМЗ ( за вычетом доставки )]]/100)</f>
        <v>#DIV/0!</v>
      </c>
      <c r="AF487" s="36">
        <f t="shared" si="15"/>
        <v>0</v>
      </c>
      <c r="AG487" s="22">
        <v>477</v>
      </c>
      <c r="AH487" s="28">
        <f>Обшая56[[#This Row],[З/п (%)]]+Обшая56[[#This Row],[Бонус]]</f>
        <v>477</v>
      </c>
      <c r="AI487" s="35">
        <f>Обшая56[[#This Row],[Итого маржа]]-Обшая56[[#This Row],[З/п (%)]]</f>
        <v>0</v>
      </c>
      <c r="AJ487" s="38"/>
    </row>
    <row r="488" spans="1:36" x14ac:dyDescent="0.25">
      <c r="A488" s="62"/>
      <c r="B488" s="29"/>
      <c r="C488" s="63"/>
      <c r="D488" s="64"/>
      <c r="E488" s="65"/>
      <c r="F488" s="25">
        <v>15</v>
      </c>
      <c r="G488" s="160"/>
      <c r="H488" s="24"/>
      <c r="I488" s="41"/>
      <c r="J488" s="41"/>
      <c r="K488" s="34">
        <f>Обшая56[[#This Row],[Итого реализация]]-Обшая56[[#This Row],[Стоимость доставки]]</f>
        <v>0</v>
      </c>
      <c r="L488" s="66"/>
      <c r="M488" s="141"/>
      <c r="N488" s="26"/>
      <c r="O488" s="150"/>
      <c r="P488" s="66"/>
      <c r="Q488" s="66"/>
      <c r="R488" s="26">
        <f>Обшая56[Итого реализация]-Обшая56[Наличные]-Обшая56[Терминал]-Обшая56[Безнал]</f>
        <v>0</v>
      </c>
      <c r="S488" s="67"/>
      <c r="T488" s="68"/>
      <c r="U488" s="68"/>
      <c r="V488" s="68"/>
      <c r="W488" s="27"/>
      <c r="X488" s="27"/>
      <c r="Y488" s="30"/>
      <c r="Z488" s="23">
        <f>Обшая56[Стоимость доставки]</f>
        <v>0</v>
      </c>
      <c r="AA488" s="23"/>
      <c r="AB488" s="21">
        <f>Обшая56[Итого реализация]</f>
        <v>0</v>
      </c>
      <c r="AC488" s="21">
        <f t="shared" si="14"/>
        <v>0</v>
      </c>
      <c r="AD48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8" s="21" t="e">
        <f>Обшая56[[#This Row],[Итого маржа]]/(Обшая56[[#This Row],[Сумма реал-и ТМЗ ( за вычетом доставки )]]/100)</f>
        <v>#DIV/0!</v>
      </c>
      <c r="AF488" s="36">
        <f t="shared" si="15"/>
        <v>0</v>
      </c>
      <c r="AG488" s="22">
        <v>478</v>
      </c>
      <c r="AH488" s="28">
        <f>Обшая56[[#This Row],[З/п (%)]]+Обшая56[[#This Row],[Бонус]]</f>
        <v>478</v>
      </c>
      <c r="AI488" s="35">
        <f>Обшая56[[#This Row],[Итого маржа]]-Обшая56[[#This Row],[З/п (%)]]</f>
        <v>0</v>
      </c>
      <c r="AJ488" s="38"/>
    </row>
    <row r="489" spans="1:36" x14ac:dyDescent="0.25">
      <c r="A489" s="62"/>
      <c r="B489" s="29"/>
      <c r="C489" s="63"/>
      <c r="D489" s="64"/>
      <c r="E489" s="65"/>
      <c r="F489" s="25">
        <v>15</v>
      </c>
      <c r="G489" s="160"/>
      <c r="H489" s="24"/>
      <c r="I489" s="41"/>
      <c r="J489" s="41"/>
      <c r="K489" s="34">
        <f>Обшая56[[#This Row],[Итого реализация]]-Обшая56[[#This Row],[Стоимость доставки]]</f>
        <v>0</v>
      </c>
      <c r="L489" s="66"/>
      <c r="M489" s="141"/>
      <c r="N489" s="26"/>
      <c r="O489" s="150"/>
      <c r="P489" s="66"/>
      <c r="Q489" s="66"/>
      <c r="R489" s="26">
        <f>Обшая56[Итого реализация]-Обшая56[Наличные]-Обшая56[Терминал]-Обшая56[Безнал]</f>
        <v>0</v>
      </c>
      <c r="S489" s="67"/>
      <c r="T489" s="68"/>
      <c r="U489" s="68"/>
      <c r="V489" s="68"/>
      <c r="W489" s="27"/>
      <c r="X489" s="27"/>
      <c r="Y489" s="30"/>
      <c r="Z489" s="23">
        <f>Обшая56[Стоимость доставки]</f>
        <v>0</v>
      </c>
      <c r="AA489" s="23"/>
      <c r="AB489" s="21">
        <f>Обшая56[Итого реализация]</f>
        <v>0</v>
      </c>
      <c r="AC489" s="21">
        <f t="shared" si="14"/>
        <v>0</v>
      </c>
      <c r="AD48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89" s="21" t="e">
        <f>Обшая56[[#This Row],[Итого маржа]]/(Обшая56[[#This Row],[Сумма реал-и ТМЗ ( за вычетом доставки )]]/100)</f>
        <v>#DIV/0!</v>
      </c>
      <c r="AF489" s="36">
        <f t="shared" si="15"/>
        <v>0</v>
      </c>
      <c r="AG489" s="22">
        <v>479</v>
      </c>
      <c r="AH489" s="28">
        <f>Обшая56[[#This Row],[З/п (%)]]+Обшая56[[#This Row],[Бонус]]</f>
        <v>479</v>
      </c>
      <c r="AI489" s="35">
        <f>Обшая56[[#This Row],[Итого маржа]]-Обшая56[[#This Row],[З/п (%)]]</f>
        <v>0</v>
      </c>
      <c r="AJ489" s="38"/>
    </row>
    <row r="490" spans="1:36" x14ac:dyDescent="0.25">
      <c r="A490" s="62"/>
      <c r="B490" s="29"/>
      <c r="C490" s="63"/>
      <c r="D490" s="64"/>
      <c r="E490" s="65"/>
      <c r="F490" s="25">
        <v>15</v>
      </c>
      <c r="G490" s="160"/>
      <c r="H490" s="24"/>
      <c r="I490" s="41"/>
      <c r="J490" s="41"/>
      <c r="K490" s="34">
        <f>Обшая56[[#This Row],[Итого реализация]]-Обшая56[[#This Row],[Стоимость доставки]]</f>
        <v>0</v>
      </c>
      <c r="L490" s="66"/>
      <c r="M490" s="141"/>
      <c r="N490" s="26"/>
      <c r="O490" s="150"/>
      <c r="P490" s="66"/>
      <c r="Q490" s="66"/>
      <c r="R490" s="26">
        <f>Обшая56[Итого реализация]-Обшая56[Наличные]-Обшая56[Терминал]-Обшая56[Безнал]</f>
        <v>0</v>
      </c>
      <c r="S490" s="67"/>
      <c r="T490" s="68"/>
      <c r="U490" s="68"/>
      <c r="V490" s="68"/>
      <c r="W490" s="27"/>
      <c r="X490" s="27"/>
      <c r="Y490" s="30"/>
      <c r="Z490" s="23">
        <f>Обшая56[Стоимость доставки]</f>
        <v>0</v>
      </c>
      <c r="AA490" s="23"/>
      <c r="AB490" s="21">
        <f>Обшая56[Итого реализация]</f>
        <v>0</v>
      </c>
      <c r="AC490" s="21">
        <f t="shared" si="14"/>
        <v>0</v>
      </c>
      <c r="AD49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0" s="21" t="e">
        <f>Обшая56[[#This Row],[Итого маржа]]/(Обшая56[[#This Row],[Сумма реал-и ТМЗ ( за вычетом доставки )]]/100)</f>
        <v>#DIV/0!</v>
      </c>
      <c r="AF490" s="36">
        <f t="shared" si="15"/>
        <v>0</v>
      </c>
      <c r="AG490" s="22">
        <v>480</v>
      </c>
      <c r="AH490" s="28">
        <f>Обшая56[[#This Row],[З/п (%)]]+Обшая56[[#This Row],[Бонус]]</f>
        <v>480</v>
      </c>
      <c r="AI490" s="35">
        <f>Обшая56[[#This Row],[Итого маржа]]-Обшая56[[#This Row],[З/п (%)]]</f>
        <v>0</v>
      </c>
      <c r="AJ490" s="38"/>
    </row>
    <row r="491" spans="1:36" x14ac:dyDescent="0.25">
      <c r="A491" s="62"/>
      <c r="B491" s="29"/>
      <c r="C491" s="63"/>
      <c r="D491" s="64"/>
      <c r="E491" s="65"/>
      <c r="F491" s="25">
        <v>15</v>
      </c>
      <c r="G491" s="160"/>
      <c r="H491" s="24"/>
      <c r="I491" s="41"/>
      <c r="J491" s="41"/>
      <c r="K491" s="34">
        <f>Обшая56[[#This Row],[Итого реализация]]-Обшая56[[#This Row],[Стоимость доставки]]</f>
        <v>0</v>
      </c>
      <c r="L491" s="66"/>
      <c r="M491" s="141"/>
      <c r="N491" s="26"/>
      <c r="O491" s="150"/>
      <c r="P491" s="66"/>
      <c r="Q491" s="66"/>
      <c r="R491" s="26">
        <f>Обшая56[Итого реализация]-Обшая56[Наличные]-Обшая56[Терминал]-Обшая56[Безнал]</f>
        <v>0</v>
      </c>
      <c r="S491" s="67"/>
      <c r="T491" s="68"/>
      <c r="U491" s="68"/>
      <c r="V491" s="68"/>
      <c r="W491" s="27"/>
      <c r="X491" s="27"/>
      <c r="Y491" s="30"/>
      <c r="Z491" s="23">
        <f>Обшая56[Стоимость доставки]</f>
        <v>0</v>
      </c>
      <c r="AA491" s="23"/>
      <c r="AB491" s="21">
        <f>Обшая56[Итого реализация]</f>
        <v>0</v>
      </c>
      <c r="AC491" s="21">
        <f t="shared" si="14"/>
        <v>0</v>
      </c>
      <c r="AD49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1" s="21" t="e">
        <f>Обшая56[[#This Row],[Итого маржа]]/(Обшая56[[#This Row],[Сумма реал-и ТМЗ ( за вычетом доставки )]]/100)</f>
        <v>#DIV/0!</v>
      </c>
      <c r="AF491" s="36">
        <f t="shared" si="15"/>
        <v>0</v>
      </c>
      <c r="AG491" s="22">
        <v>481</v>
      </c>
      <c r="AH491" s="28">
        <f>Обшая56[[#This Row],[З/п (%)]]+Обшая56[[#This Row],[Бонус]]</f>
        <v>481</v>
      </c>
      <c r="AI491" s="35">
        <f>Обшая56[[#This Row],[Итого маржа]]-Обшая56[[#This Row],[З/п (%)]]</f>
        <v>0</v>
      </c>
      <c r="AJ491" s="38"/>
    </row>
    <row r="492" spans="1:36" x14ac:dyDescent="0.25">
      <c r="A492" s="62"/>
      <c r="B492" s="29"/>
      <c r="C492" s="63"/>
      <c r="D492" s="64"/>
      <c r="E492" s="65"/>
      <c r="F492" s="25">
        <v>15</v>
      </c>
      <c r="G492" s="160"/>
      <c r="H492" s="24"/>
      <c r="I492" s="41"/>
      <c r="J492" s="41"/>
      <c r="K492" s="34">
        <f>Обшая56[[#This Row],[Итого реализация]]-Обшая56[[#This Row],[Стоимость доставки]]</f>
        <v>0</v>
      </c>
      <c r="L492" s="66"/>
      <c r="M492" s="141"/>
      <c r="N492" s="26"/>
      <c r="O492" s="150"/>
      <c r="P492" s="66"/>
      <c r="Q492" s="66"/>
      <c r="R492" s="26">
        <f>Обшая56[Итого реализация]-Обшая56[Наличные]-Обшая56[Терминал]-Обшая56[Безнал]</f>
        <v>0</v>
      </c>
      <c r="S492" s="67"/>
      <c r="T492" s="68"/>
      <c r="U492" s="68"/>
      <c r="V492" s="68"/>
      <c r="W492" s="27"/>
      <c r="X492" s="27"/>
      <c r="Y492" s="30"/>
      <c r="Z492" s="23">
        <f>Обшая56[Стоимость доставки]</f>
        <v>0</v>
      </c>
      <c r="AA492" s="23"/>
      <c r="AB492" s="21">
        <f>Обшая56[Итого реализация]</f>
        <v>0</v>
      </c>
      <c r="AC492" s="21">
        <f t="shared" si="14"/>
        <v>0</v>
      </c>
      <c r="AD49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2" s="21" t="e">
        <f>Обшая56[[#This Row],[Итого маржа]]/(Обшая56[[#This Row],[Сумма реал-и ТМЗ ( за вычетом доставки )]]/100)</f>
        <v>#DIV/0!</v>
      </c>
      <c r="AF492" s="36">
        <f t="shared" si="15"/>
        <v>0</v>
      </c>
      <c r="AG492" s="22">
        <v>482</v>
      </c>
      <c r="AH492" s="28">
        <f>Обшая56[[#This Row],[З/п (%)]]+Обшая56[[#This Row],[Бонус]]</f>
        <v>482</v>
      </c>
      <c r="AI492" s="35">
        <f>Обшая56[[#This Row],[Итого маржа]]-Обшая56[[#This Row],[З/п (%)]]</f>
        <v>0</v>
      </c>
      <c r="AJ492" s="38"/>
    </row>
    <row r="493" spans="1:36" x14ac:dyDescent="0.25">
      <c r="A493" s="62"/>
      <c r="B493" s="29"/>
      <c r="C493" s="63"/>
      <c r="D493" s="64"/>
      <c r="E493" s="65"/>
      <c r="F493" s="25">
        <v>15</v>
      </c>
      <c r="G493" s="160"/>
      <c r="H493" s="24"/>
      <c r="I493" s="41"/>
      <c r="J493" s="41"/>
      <c r="K493" s="34">
        <f>Обшая56[[#This Row],[Итого реализация]]-Обшая56[[#This Row],[Стоимость доставки]]</f>
        <v>0</v>
      </c>
      <c r="L493" s="66"/>
      <c r="M493" s="141"/>
      <c r="N493" s="26"/>
      <c r="O493" s="150"/>
      <c r="P493" s="66"/>
      <c r="Q493" s="66"/>
      <c r="R493" s="26">
        <f>Обшая56[Итого реализация]-Обшая56[Наличные]-Обшая56[Терминал]-Обшая56[Безнал]</f>
        <v>0</v>
      </c>
      <c r="S493" s="67"/>
      <c r="T493" s="68"/>
      <c r="U493" s="68"/>
      <c r="V493" s="68"/>
      <c r="W493" s="27"/>
      <c r="X493" s="27"/>
      <c r="Y493" s="30"/>
      <c r="Z493" s="23">
        <f>Обшая56[Стоимость доставки]</f>
        <v>0</v>
      </c>
      <c r="AA493" s="23"/>
      <c r="AB493" s="21">
        <f>Обшая56[Итого реализация]</f>
        <v>0</v>
      </c>
      <c r="AC493" s="21">
        <f t="shared" si="14"/>
        <v>0</v>
      </c>
      <c r="AD49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3" s="21" t="e">
        <f>Обшая56[[#This Row],[Итого маржа]]/(Обшая56[[#This Row],[Сумма реал-и ТМЗ ( за вычетом доставки )]]/100)</f>
        <v>#DIV/0!</v>
      </c>
      <c r="AF493" s="36">
        <f t="shared" si="15"/>
        <v>0</v>
      </c>
      <c r="AG493" s="22">
        <v>483</v>
      </c>
      <c r="AH493" s="28">
        <f>Обшая56[[#This Row],[З/п (%)]]+Обшая56[[#This Row],[Бонус]]</f>
        <v>483</v>
      </c>
      <c r="AI493" s="35">
        <f>Обшая56[[#This Row],[Итого маржа]]-Обшая56[[#This Row],[З/п (%)]]</f>
        <v>0</v>
      </c>
      <c r="AJ493" s="38"/>
    </row>
    <row r="494" spans="1:36" x14ac:dyDescent="0.25">
      <c r="A494" s="62"/>
      <c r="B494" s="29"/>
      <c r="C494" s="63"/>
      <c r="D494" s="64"/>
      <c r="E494" s="65"/>
      <c r="F494" s="25">
        <v>15</v>
      </c>
      <c r="G494" s="160"/>
      <c r="H494" s="24"/>
      <c r="I494" s="41"/>
      <c r="J494" s="41"/>
      <c r="K494" s="34">
        <f>Обшая56[[#This Row],[Итого реализация]]-Обшая56[[#This Row],[Стоимость доставки]]</f>
        <v>0</v>
      </c>
      <c r="L494" s="66"/>
      <c r="M494" s="141"/>
      <c r="N494" s="26"/>
      <c r="O494" s="150"/>
      <c r="P494" s="66"/>
      <c r="Q494" s="66"/>
      <c r="R494" s="26">
        <f>Обшая56[Итого реализация]-Обшая56[Наличные]-Обшая56[Терминал]-Обшая56[Безнал]</f>
        <v>0</v>
      </c>
      <c r="S494" s="67"/>
      <c r="T494" s="68"/>
      <c r="U494" s="68"/>
      <c r="V494" s="68"/>
      <c r="W494" s="27"/>
      <c r="X494" s="27"/>
      <c r="Y494" s="30"/>
      <c r="Z494" s="23">
        <f>Обшая56[Стоимость доставки]</f>
        <v>0</v>
      </c>
      <c r="AA494" s="23"/>
      <c r="AB494" s="21">
        <f>Обшая56[Итого реализация]</f>
        <v>0</v>
      </c>
      <c r="AC494" s="21">
        <f t="shared" si="14"/>
        <v>0</v>
      </c>
      <c r="AD49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4" s="21" t="e">
        <f>Обшая56[[#This Row],[Итого маржа]]/(Обшая56[[#This Row],[Сумма реал-и ТМЗ ( за вычетом доставки )]]/100)</f>
        <v>#DIV/0!</v>
      </c>
      <c r="AF494" s="36">
        <f t="shared" si="15"/>
        <v>0</v>
      </c>
      <c r="AG494" s="22">
        <v>484</v>
      </c>
      <c r="AH494" s="28">
        <f>Обшая56[[#This Row],[З/п (%)]]+Обшая56[[#This Row],[Бонус]]</f>
        <v>484</v>
      </c>
      <c r="AI494" s="35">
        <f>Обшая56[[#This Row],[Итого маржа]]-Обшая56[[#This Row],[З/п (%)]]</f>
        <v>0</v>
      </c>
      <c r="AJ494" s="38"/>
    </row>
    <row r="495" spans="1:36" x14ac:dyDescent="0.25">
      <c r="A495" s="62"/>
      <c r="B495" s="29"/>
      <c r="C495" s="63"/>
      <c r="D495" s="64"/>
      <c r="E495" s="65"/>
      <c r="F495" s="25">
        <v>15</v>
      </c>
      <c r="G495" s="160"/>
      <c r="H495" s="24"/>
      <c r="I495" s="41"/>
      <c r="J495" s="41"/>
      <c r="K495" s="34">
        <f>Обшая56[[#This Row],[Итого реализация]]-Обшая56[[#This Row],[Стоимость доставки]]</f>
        <v>0</v>
      </c>
      <c r="L495" s="66"/>
      <c r="M495" s="141"/>
      <c r="N495" s="26"/>
      <c r="O495" s="150"/>
      <c r="P495" s="66"/>
      <c r="Q495" s="66"/>
      <c r="R495" s="26">
        <f>Обшая56[Итого реализация]-Обшая56[Наличные]-Обшая56[Терминал]-Обшая56[Безнал]</f>
        <v>0</v>
      </c>
      <c r="S495" s="67"/>
      <c r="T495" s="68"/>
      <c r="U495" s="68"/>
      <c r="V495" s="68"/>
      <c r="W495" s="27"/>
      <c r="X495" s="27"/>
      <c r="Y495" s="30"/>
      <c r="Z495" s="23">
        <f>Обшая56[Стоимость доставки]</f>
        <v>0</v>
      </c>
      <c r="AA495" s="23"/>
      <c r="AB495" s="21">
        <f>Обшая56[Итого реализация]</f>
        <v>0</v>
      </c>
      <c r="AC495" s="21">
        <f t="shared" si="14"/>
        <v>0</v>
      </c>
      <c r="AD49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5" s="21" t="e">
        <f>Обшая56[[#This Row],[Итого маржа]]/(Обшая56[[#This Row],[Сумма реал-и ТМЗ ( за вычетом доставки )]]/100)</f>
        <v>#DIV/0!</v>
      </c>
      <c r="AF495" s="36">
        <f t="shared" si="15"/>
        <v>0</v>
      </c>
      <c r="AG495" s="22">
        <v>485</v>
      </c>
      <c r="AH495" s="28">
        <f>Обшая56[[#This Row],[З/п (%)]]+Обшая56[[#This Row],[Бонус]]</f>
        <v>485</v>
      </c>
      <c r="AI495" s="35">
        <f>Обшая56[[#This Row],[Итого маржа]]-Обшая56[[#This Row],[З/п (%)]]</f>
        <v>0</v>
      </c>
      <c r="AJ495" s="38"/>
    </row>
    <row r="496" spans="1:36" x14ac:dyDescent="0.25">
      <c r="A496" s="62"/>
      <c r="B496" s="29"/>
      <c r="C496" s="63"/>
      <c r="D496" s="64"/>
      <c r="E496" s="65"/>
      <c r="F496" s="25">
        <v>15</v>
      </c>
      <c r="G496" s="160"/>
      <c r="H496" s="24"/>
      <c r="I496" s="41"/>
      <c r="J496" s="41"/>
      <c r="K496" s="34">
        <f>Обшая56[[#This Row],[Итого реализация]]-Обшая56[[#This Row],[Стоимость доставки]]</f>
        <v>0</v>
      </c>
      <c r="L496" s="66"/>
      <c r="M496" s="141"/>
      <c r="N496" s="26"/>
      <c r="O496" s="150"/>
      <c r="P496" s="66"/>
      <c r="Q496" s="66"/>
      <c r="R496" s="26">
        <f>Обшая56[Итого реализация]-Обшая56[Наличные]-Обшая56[Терминал]-Обшая56[Безнал]</f>
        <v>0</v>
      </c>
      <c r="S496" s="67"/>
      <c r="T496" s="68"/>
      <c r="U496" s="68"/>
      <c r="V496" s="68"/>
      <c r="W496" s="27"/>
      <c r="X496" s="27"/>
      <c r="Y496" s="30"/>
      <c r="Z496" s="23">
        <f>Обшая56[Стоимость доставки]</f>
        <v>0</v>
      </c>
      <c r="AA496" s="23"/>
      <c r="AB496" s="21">
        <f>Обшая56[Итого реализация]</f>
        <v>0</v>
      </c>
      <c r="AC496" s="21">
        <f t="shared" si="14"/>
        <v>0</v>
      </c>
      <c r="AD49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6" s="21" t="e">
        <f>Обшая56[[#This Row],[Итого маржа]]/(Обшая56[[#This Row],[Сумма реал-и ТМЗ ( за вычетом доставки )]]/100)</f>
        <v>#DIV/0!</v>
      </c>
      <c r="AF496" s="36">
        <f t="shared" si="15"/>
        <v>0</v>
      </c>
      <c r="AG496" s="22">
        <v>486</v>
      </c>
      <c r="AH496" s="28">
        <f>Обшая56[[#This Row],[З/п (%)]]+Обшая56[[#This Row],[Бонус]]</f>
        <v>486</v>
      </c>
      <c r="AI496" s="35">
        <f>Обшая56[[#This Row],[Итого маржа]]-Обшая56[[#This Row],[З/п (%)]]</f>
        <v>0</v>
      </c>
      <c r="AJ496" s="38"/>
    </row>
    <row r="497" spans="1:36" x14ac:dyDescent="0.25">
      <c r="A497" s="62"/>
      <c r="B497" s="29"/>
      <c r="C497" s="63"/>
      <c r="D497" s="64"/>
      <c r="E497" s="65"/>
      <c r="F497" s="25">
        <v>15</v>
      </c>
      <c r="G497" s="160"/>
      <c r="H497" s="24"/>
      <c r="I497" s="41"/>
      <c r="J497" s="41"/>
      <c r="K497" s="34">
        <f>Обшая56[[#This Row],[Итого реализация]]-Обшая56[[#This Row],[Стоимость доставки]]</f>
        <v>0</v>
      </c>
      <c r="L497" s="66"/>
      <c r="M497" s="141"/>
      <c r="N497" s="26"/>
      <c r="O497" s="150"/>
      <c r="P497" s="66"/>
      <c r="Q497" s="66"/>
      <c r="R497" s="26">
        <f>Обшая56[Итого реализация]-Обшая56[Наличные]-Обшая56[Терминал]-Обшая56[Безнал]</f>
        <v>0</v>
      </c>
      <c r="S497" s="67"/>
      <c r="T497" s="68"/>
      <c r="U497" s="68"/>
      <c r="V497" s="68"/>
      <c r="W497" s="27"/>
      <c r="X497" s="27"/>
      <c r="Y497" s="30"/>
      <c r="Z497" s="23">
        <f>Обшая56[Стоимость доставки]</f>
        <v>0</v>
      </c>
      <c r="AA497" s="23"/>
      <c r="AB497" s="21">
        <f>Обшая56[Итого реализация]</f>
        <v>0</v>
      </c>
      <c r="AC497" s="21">
        <f t="shared" si="14"/>
        <v>0</v>
      </c>
      <c r="AD49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7" s="21" t="e">
        <f>Обшая56[[#This Row],[Итого маржа]]/(Обшая56[[#This Row],[Сумма реал-и ТМЗ ( за вычетом доставки )]]/100)</f>
        <v>#DIV/0!</v>
      </c>
      <c r="AF497" s="36">
        <f t="shared" si="15"/>
        <v>0</v>
      </c>
      <c r="AG497" s="22">
        <v>487</v>
      </c>
      <c r="AH497" s="28">
        <f>Обшая56[[#This Row],[З/п (%)]]+Обшая56[[#This Row],[Бонус]]</f>
        <v>487</v>
      </c>
      <c r="AI497" s="35">
        <f>Обшая56[[#This Row],[Итого маржа]]-Обшая56[[#This Row],[З/п (%)]]</f>
        <v>0</v>
      </c>
      <c r="AJ497" s="38"/>
    </row>
    <row r="498" spans="1:36" x14ac:dyDescent="0.25">
      <c r="A498" s="62"/>
      <c r="B498" s="29"/>
      <c r="C498" s="63"/>
      <c r="D498" s="64"/>
      <c r="E498" s="65"/>
      <c r="F498" s="25">
        <v>15</v>
      </c>
      <c r="G498" s="160"/>
      <c r="H498" s="24"/>
      <c r="I498" s="41"/>
      <c r="J498" s="41"/>
      <c r="K498" s="34">
        <f>Обшая56[[#This Row],[Итого реализация]]-Обшая56[[#This Row],[Стоимость доставки]]</f>
        <v>0</v>
      </c>
      <c r="L498" s="66"/>
      <c r="M498" s="141"/>
      <c r="N498" s="26"/>
      <c r="O498" s="150"/>
      <c r="P498" s="66"/>
      <c r="Q498" s="66"/>
      <c r="R498" s="26">
        <f>Обшая56[Итого реализация]-Обшая56[Наличные]-Обшая56[Терминал]-Обшая56[Безнал]</f>
        <v>0</v>
      </c>
      <c r="S498" s="67"/>
      <c r="T498" s="68"/>
      <c r="U498" s="68"/>
      <c r="V498" s="68"/>
      <c r="W498" s="27"/>
      <c r="X498" s="27"/>
      <c r="Y498" s="30"/>
      <c r="Z498" s="23">
        <f>Обшая56[Стоимость доставки]</f>
        <v>0</v>
      </c>
      <c r="AA498" s="23"/>
      <c r="AB498" s="21">
        <f>Обшая56[Итого реализация]</f>
        <v>0</v>
      </c>
      <c r="AC498" s="21">
        <f t="shared" si="14"/>
        <v>0</v>
      </c>
      <c r="AD49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8" s="21" t="e">
        <f>Обшая56[[#This Row],[Итого маржа]]/(Обшая56[[#This Row],[Сумма реал-и ТМЗ ( за вычетом доставки )]]/100)</f>
        <v>#DIV/0!</v>
      </c>
      <c r="AF498" s="36">
        <f t="shared" si="15"/>
        <v>0</v>
      </c>
      <c r="AG498" s="22">
        <v>488</v>
      </c>
      <c r="AH498" s="28">
        <f>Обшая56[[#This Row],[З/п (%)]]+Обшая56[[#This Row],[Бонус]]</f>
        <v>488</v>
      </c>
      <c r="AI498" s="35">
        <f>Обшая56[[#This Row],[Итого маржа]]-Обшая56[[#This Row],[З/п (%)]]</f>
        <v>0</v>
      </c>
      <c r="AJ498" s="38"/>
    </row>
    <row r="499" spans="1:36" x14ac:dyDescent="0.25">
      <c r="A499" s="62"/>
      <c r="B499" s="29"/>
      <c r="C499" s="63"/>
      <c r="D499" s="64"/>
      <c r="E499" s="65"/>
      <c r="F499" s="25">
        <v>15</v>
      </c>
      <c r="G499" s="160"/>
      <c r="H499" s="24"/>
      <c r="I499" s="41"/>
      <c r="J499" s="41"/>
      <c r="K499" s="34">
        <f>Обшая56[[#This Row],[Итого реализация]]-Обшая56[[#This Row],[Стоимость доставки]]</f>
        <v>0</v>
      </c>
      <c r="L499" s="66"/>
      <c r="M499" s="141"/>
      <c r="N499" s="26"/>
      <c r="O499" s="150"/>
      <c r="P499" s="66"/>
      <c r="Q499" s="66"/>
      <c r="R499" s="26">
        <f>Обшая56[Итого реализация]-Обшая56[Наличные]-Обшая56[Терминал]-Обшая56[Безнал]</f>
        <v>0</v>
      </c>
      <c r="S499" s="67"/>
      <c r="T499" s="68"/>
      <c r="U499" s="68"/>
      <c r="V499" s="68"/>
      <c r="W499" s="27"/>
      <c r="X499" s="27"/>
      <c r="Y499" s="30"/>
      <c r="Z499" s="23">
        <f>Обшая56[Стоимость доставки]</f>
        <v>0</v>
      </c>
      <c r="AA499" s="23"/>
      <c r="AB499" s="21">
        <f>Обшая56[Итого реализация]</f>
        <v>0</v>
      </c>
      <c r="AC499" s="21">
        <f t="shared" si="14"/>
        <v>0</v>
      </c>
      <c r="AD49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499" s="21" t="e">
        <f>Обшая56[[#This Row],[Итого маржа]]/(Обшая56[[#This Row],[Сумма реал-и ТМЗ ( за вычетом доставки )]]/100)</f>
        <v>#DIV/0!</v>
      </c>
      <c r="AF499" s="36">
        <f t="shared" si="15"/>
        <v>0</v>
      </c>
      <c r="AG499" s="22">
        <v>489</v>
      </c>
      <c r="AH499" s="28">
        <f>Обшая56[[#This Row],[З/п (%)]]+Обшая56[[#This Row],[Бонус]]</f>
        <v>489</v>
      </c>
      <c r="AI499" s="35">
        <f>Обшая56[[#This Row],[Итого маржа]]-Обшая56[[#This Row],[З/п (%)]]</f>
        <v>0</v>
      </c>
      <c r="AJ499" s="38"/>
    </row>
    <row r="500" spans="1:36" x14ac:dyDescent="0.25">
      <c r="A500" s="62"/>
      <c r="B500" s="29"/>
      <c r="C500" s="63"/>
      <c r="D500" s="64"/>
      <c r="E500" s="65"/>
      <c r="F500" s="25">
        <v>15</v>
      </c>
      <c r="G500" s="160"/>
      <c r="H500" s="24"/>
      <c r="I500" s="41"/>
      <c r="J500" s="41"/>
      <c r="K500" s="34">
        <f>Обшая56[[#This Row],[Итого реализация]]-Обшая56[[#This Row],[Стоимость доставки]]</f>
        <v>0</v>
      </c>
      <c r="L500" s="66"/>
      <c r="M500" s="141"/>
      <c r="N500" s="26"/>
      <c r="O500" s="150"/>
      <c r="P500" s="66"/>
      <c r="Q500" s="66"/>
      <c r="R500" s="26">
        <f>Обшая56[Итого реализация]-Обшая56[Наличные]-Обшая56[Терминал]-Обшая56[Безнал]</f>
        <v>0</v>
      </c>
      <c r="S500" s="67"/>
      <c r="T500" s="68"/>
      <c r="U500" s="68"/>
      <c r="V500" s="68"/>
      <c r="W500" s="27"/>
      <c r="X500" s="27"/>
      <c r="Y500" s="30"/>
      <c r="Z500" s="23">
        <f>Обшая56[Стоимость доставки]</f>
        <v>0</v>
      </c>
      <c r="AA500" s="23"/>
      <c r="AB500" s="21">
        <f>Обшая56[Итого реализация]</f>
        <v>0</v>
      </c>
      <c r="AC500" s="21">
        <f t="shared" si="14"/>
        <v>0</v>
      </c>
      <c r="AD50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0" s="21" t="e">
        <f>Обшая56[[#This Row],[Итого маржа]]/(Обшая56[[#This Row],[Сумма реал-и ТМЗ ( за вычетом доставки )]]/100)</f>
        <v>#DIV/0!</v>
      </c>
      <c r="AF500" s="36">
        <f t="shared" si="15"/>
        <v>0</v>
      </c>
      <c r="AG500" s="22">
        <v>490</v>
      </c>
      <c r="AH500" s="28">
        <f>Обшая56[[#This Row],[З/п (%)]]+Обшая56[[#This Row],[Бонус]]</f>
        <v>490</v>
      </c>
      <c r="AI500" s="35">
        <f>Обшая56[[#This Row],[Итого маржа]]-Обшая56[[#This Row],[З/п (%)]]</f>
        <v>0</v>
      </c>
      <c r="AJ500" s="38"/>
    </row>
    <row r="501" spans="1:36" x14ac:dyDescent="0.25">
      <c r="A501" s="62"/>
      <c r="B501" s="29"/>
      <c r="C501" s="63"/>
      <c r="D501" s="64"/>
      <c r="E501" s="65"/>
      <c r="F501" s="25">
        <v>15</v>
      </c>
      <c r="G501" s="160"/>
      <c r="H501" s="24"/>
      <c r="I501" s="41"/>
      <c r="J501" s="41"/>
      <c r="K501" s="34">
        <f>Обшая56[[#This Row],[Итого реализация]]-Обшая56[[#This Row],[Стоимость доставки]]</f>
        <v>0</v>
      </c>
      <c r="L501" s="66"/>
      <c r="M501" s="141"/>
      <c r="N501" s="26"/>
      <c r="O501" s="150"/>
      <c r="P501" s="66"/>
      <c r="Q501" s="66"/>
      <c r="R501" s="26">
        <f>Обшая56[Итого реализация]-Обшая56[Наличные]-Обшая56[Терминал]-Обшая56[Безнал]</f>
        <v>0</v>
      </c>
      <c r="S501" s="67"/>
      <c r="T501" s="68"/>
      <c r="U501" s="68"/>
      <c r="V501" s="68"/>
      <c r="W501" s="27"/>
      <c r="X501" s="27"/>
      <c r="Y501" s="30"/>
      <c r="Z501" s="23">
        <f>Обшая56[Стоимость доставки]</f>
        <v>0</v>
      </c>
      <c r="AA501" s="23"/>
      <c r="AB501" s="21">
        <f>Обшая56[Итого реализация]</f>
        <v>0</v>
      </c>
      <c r="AC501" s="21">
        <f t="shared" si="14"/>
        <v>0</v>
      </c>
      <c r="AD50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1" s="21" t="e">
        <f>Обшая56[[#This Row],[Итого маржа]]/(Обшая56[[#This Row],[Сумма реал-и ТМЗ ( за вычетом доставки )]]/100)</f>
        <v>#DIV/0!</v>
      </c>
      <c r="AF501" s="36">
        <f t="shared" si="15"/>
        <v>0</v>
      </c>
      <c r="AG501" s="22">
        <v>491</v>
      </c>
      <c r="AH501" s="28">
        <f>Обшая56[[#This Row],[З/п (%)]]+Обшая56[[#This Row],[Бонус]]</f>
        <v>491</v>
      </c>
      <c r="AI501" s="35">
        <f>Обшая56[[#This Row],[Итого маржа]]-Обшая56[[#This Row],[З/п (%)]]</f>
        <v>0</v>
      </c>
      <c r="AJ501" s="38"/>
    </row>
    <row r="502" spans="1:36" x14ac:dyDescent="0.25">
      <c r="A502" s="62"/>
      <c r="B502" s="29"/>
      <c r="C502" s="63"/>
      <c r="D502" s="64"/>
      <c r="E502" s="65"/>
      <c r="F502" s="25">
        <v>15</v>
      </c>
      <c r="G502" s="160"/>
      <c r="H502" s="24"/>
      <c r="I502" s="41"/>
      <c r="J502" s="41"/>
      <c r="K502" s="34">
        <f>Обшая56[[#This Row],[Итого реализация]]-Обшая56[[#This Row],[Стоимость доставки]]</f>
        <v>0</v>
      </c>
      <c r="L502" s="66"/>
      <c r="M502" s="141"/>
      <c r="N502" s="26"/>
      <c r="O502" s="150"/>
      <c r="P502" s="66"/>
      <c r="Q502" s="66"/>
      <c r="R502" s="26">
        <f>Обшая56[Итого реализация]-Обшая56[Наличные]-Обшая56[Терминал]-Обшая56[Безнал]</f>
        <v>0</v>
      </c>
      <c r="S502" s="67"/>
      <c r="T502" s="68"/>
      <c r="U502" s="68"/>
      <c r="V502" s="68"/>
      <c r="W502" s="27"/>
      <c r="X502" s="27"/>
      <c r="Y502" s="30"/>
      <c r="Z502" s="23">
        <f>Обшая56[Стоимость доставки]</f>
        <v>0</v>
      </c>
      <c r="AA502" s="23"/>
      <c r="AB502" s="21">
        <f>Обшая56[Итого реализация]</f>
        <v>0</v>
      </c>
      <c r="AC502" s="21">
        <f t="shared" si="14"/>
        <v>0</v>
      </c>
      <c r="AD50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2" s="21" t="e">
        <f>Обшая56[[#This Row],[Итого маржа]]/(Обшая56[[#This Row],[Сумма реал-и ТМЗ ( за вычетом доставки )]]/100)</f>
        <v>#DIV/0!</v>
      </c>
      <c r="AF502" s="36">
        <f t="shared" si="15"/>
        <v>0</v>
      </c>
      <c r="AG502" s="22">
        <v>492</v>
      </c>
      <c r="AH502" s="28">
        <f>Обшая56[[#This Row],[З/п (%)]]+Обшая56[[#This Row],[Бонус]]</f>
        <v>492</v>
      </c>
      <c r="AI502" s="35">
        <f>Обшая56[[#This Row],[Итого маржа]]-Обшая56[[#This Row],[З/п (%)]]</f>
        <v>0</v>
      </c>
      <c r="AJ502" s="38"/>
    </row>
    <row r="503" spans="1:36" x14ac:dyDescent="0.25">
      <c r="A503" s="62"/>
      <c r="B503" s="29"/>
      <c r="C503" s="63"/>
      <c r="D503" s="64"/>
      <c r="E503" s="65"/>
      <c r="F503" s="25">
        <v>15</v>
      </c>
      <c r="G503" s="160"/>
      <c r="H503" s="24"/>
      <c r="I503" s="41"/>
      <c r="J503" s="41"/>
      <c r="K503" s="34">
        <f>Обшая56[[#This Row],[Итого реализация]]-Обшая56[[#This Row],[Стоимость доставки]]</f>
        <v>0</v>
      </c>
      <c r="L503" s="66"/>
      <c r="M503" s="141"/>
      <c r="N503" s="26"/>
      <c r="O503" s="150"/>
      <c r="P503" s="66"/>
      <c r="Q503" s="66"/>
      <c r="R503" s="26">
        <f>Обшая56[Итого реализация]-Обшая56[Наличные]-Обшая56[Терминал]-Обшая56[Безнал]</f>
        <v>0</v>
      </c>
      <c r="S503" s="67"/>
      <c r="T503" s="68"/>
      <c r="U503" s="68"/>
      <c r="V503" s="68"/>
      <c r="W503" s="27"/>
      <c r="X503" s="27"/>
      <c r="Y503" s="30"/>
      <c r="Z503" s="23">
        <f>Обшая56[Стоимость доставки]</f>
        <v>0</v>
      </c>
      <c r="AA503" s="23"/>
      <c r="AB503" s="21">
        <f>Обшая56[Итого реализация]</f>
        <v>0</v>
      </c>
      <c r="AC503" s="21">
        <f t="shared" si="14"/>
        <v>0</v>
      </c>
      <c r="AD50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3" s="21" t="e">
        <f>Обшая56[[#This Row],[Итого маржа]]/(Обшая56[[#This Row],[Сумма реал-и ТМЗ ( за вычетом доставки )]]/100)</f>
        <v>#DIV/0!</v>
      </c>
      <c r="AF503" s="36">
        <f t="shared" si="15"/>
        <v>0</v>
      </c>
      <c r="AG503" s="22">
        <v>493</v>
      </c>
      <c r="AH503" s="28">
        <f>Обшая56[[#This Row],[З/п (%)]]+Обшая56[[#This Row],[Бонус]]</f>
        <v>493</v>
      </c>
      <c r="AI503" s="35">
        <f>Обшая56[[#This Row],[Итого маржа]]-Обшая56[[#This Row],[З/п (%)]]</f>
        <v>0</v>
      </c>
      <c r="AJ503" s="38"/>
    </row>
    <row r="504" spans="1:36" x14ac:dyDescent="0.25">
      <c r="A504" s="62"/>
      <c r="B504" s="29"/>
      <c r="C504" s="63"/>
      <c r="D504" s="64"/>
      <c r="E504" s="65"/>
      <c r="F504" s="25">
        <v>15</v>
      </c>
      <c r="G504" s="160"/>
      <c r="H504" s="24"/>
      <c r="I504" s="41"/>
      <c r="J504" s="41"/>
      <c r="K504" s="34">
        <f>Обшая56[[#This Row],[Итого реализация]]-Обшая56[[#This Row],[Стоимость доставки]]</f>
        <v>0</v>
      </c>
      <c r="L504" s="66"/>
      <c r="M504" s="141"/>
      <c r="N504" s="26"/>
      <c r="O504" s="150"/>
      <c r="P504" s="66"/>
      <c r="Q504" s="66"/>
      <c r="R504" s="26">
        <f>Обшая56[Итого реализация]-Обшая56[Наличные]-Обшая56[Терминал]-Обшая56[Безнал]</f>
        <v>0</v>
      </c>
      <c r="S504" s="67"/>
      <c r="T504" s="68"/>
      <c r="U504" s="68"/>
      <c r="V504" s="68"/>
      <c r="W504" s="27"/>
      <c r="X504" s="27"/>
      <c r="Y504" s="30"/>
      <c r="Z504" s="23">
        <f>Обшая56[Стоимость доставки]</f>
        <v>0</v>
      </c>
      <c r="AA504" s="23"/>
      <c r="AB504" s="21">
        <f>Обшая56[Итого реализация]</f>
        <v>0</v>
      </c>
      <c r="AC504" s="21">
        <f t="shared" si="14"/>
        <v>0</v>
      </c>
      <c r="AD50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4" s="21" t="e">
        <f>Обшая56[[#This Row],[Итого маржа]]/(Обшая56[[#This Row],[Сумма реал-и ТМЗ ( за вычетом доставки )]]/100)</f>
        <v>#DIV/0!</v>
      </c>
      <c r="AF504" s="36">
        <f t="shared" si="15"/>
        <v>0</v>
      </c>
      <c r="AG504" s="22">
        <v>494</v>
      </c>
      <c r="AH504" s="28">
        <f>Обшая56[[#This Row],[З/п (%)]]+Обшая56[[#This Row],[Бонус]]</f>
        <v>494</v>
      </c>
      <c r="AI504" s="35">
        <f>Обшая56[[#This Row],[Итого маржа]]-Обшая56[[#This Row],[З/п (%)]]</f>
        <v>0</v>
      </c>
      <c r="AJ504" s="38"/>
    </row>
    <row r="505" spans="1:36" x14ac:dyDescent="0.25">
      <c r="A505" s="62"/>
      <c r="B505" s="29"/>
      <c r="C505" s="63"/>
      <c r="D505" s="64"/>
      <c r="E505" s="65"/>
      <c r="F505" s="25">
        <v>15</v>
      </c>
      <c r="G505" s="160"/>
      <c r="H505" s="24"/>
      <c r="I505" s="41"/>
      <c r="J505" s="41"/>
      <c r="K505" s="34">
        <f>Обшая56[[#This Row],[Итого реализация]]-Обшая56[[#This Row],[Стоимость доставки]]</f>
        <v>0</v>
      </c>
      <c r="L505" s="66"/>
      <c r="M505" s="141"/>
      <c r="N505" s="26"/>
      <c r="O505" s="150"/>
      <c r="P505" s="66"/>
      <c r="Q505" s="66"/>
      <c r="R505" s="26">
        <f>Обшая56[Итого реализация]-Обшая56[Наличные]-Обшая56[Терминал]-Обшая56[Безнал]</f>
        <v>0</v>
      </c>
      <c r="S505" s="67"/>
      <c r="T505" s="68"/>
      <c r="U505" s="68"/>
      <c r="V505" s="68"/>
      <c r="W505" s="27"/>
      <c r="X505" s="27"/>
      <c r="Y505" s="30"/>
      <c r="Z505" s="23">
        <f>Обшая56[Стоимость доставки]</f>
        <v>0</v>
      </c>
      <c r="AA505" s="23"/>
      <c r="AB505" s="21">
        <f>Обшая56[Итого реализация]</f>
        <v>0</v>
      </c>
      <c r="AC505" s="21">
        <f t="shared" si="14"/>
        <v>0</v>
      </c>
      <c r="AD50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5" s="21" t="e">
        <f>Обшая56[[#This Row],[Итого маржа]]/(Обшая56[[#This Row],[Сумма реал-и ТМЗ ( за вычетом доставки )]]/100)</f>
        <v>#DIV/0!</v>
      </c>
      <c r="AF505" s="36">
        <f t="shared" si="15"/>
        <v>0</v>
      </c>
      <c r="AG505" s="22">
        <v>495</v>
      </c>
      <c r="AH505" s="28">
        <f>Обшая56[[#This Row],[З/п (%)]]+Обшая56[[#This Row],[Бонус]]</f>
        <v>495</v>
      </c>
      <c r="AI505" s="35">
        <f>Обшая56[[#This Row],[Итого маржа]]-Обшая56[[#This Row],[З/п (%)]]</f>
        <v>0</v>
      </c>
      <c r="AJ505" s="38"/>
    </row>
    <row r="506" spans="1:36" x14ac:dyDescent="0.25">
      <c r="A506" s="62"/>
      <c r="B506" s="29"/>
      <c r="C506" s="63"/>
      <c r="D506" s="64"/>
      <c r="E506" s="65"/>
      <c r="F506" s="25">
        <v>15</v>
      </c>
      <c r="G506" s="160"/>
      <c r="H506" s="24"/>
      <c r="I506" s="41"/>
      <c r="J506" s="41"/>
      <c r="K506" s="34">
        <f>Обшая56[[#This Row],[Итого реализация]]-Обшая56[[#This Row],[Стоимость доставки]]</f>
        <v>0</v>
      </c>
      <c r="L506" s="66"/>
      <c r="M506" s="141"/>
      <c r="N506" s="26"/>
      <c r="O506" s="150"/>
      <c r="P506" s="66"/>
      <c r="Q506" s="66"/>
      <c r="R506" s="26">
        <f>Обшая56[Итого реализация]-Обшая56[Наличные]-Обшая56[Терминал]-Обшая56[Безнал]</f>
        <v>0</v>
      </c>
      <c r="S506" s="67"/>
      <c r="T506" s="68"/>
      <c r="U506" s="68"/>
      <c r="V506" s="68"/>
      <c r="W506" s="27"/>
      <c r="X506" s="27"/>
      <c r="Y506" s="30"/>
      <c r="Z506" s="23">
        <f>Обшая56[Стоимость доставки]</f>
        <v>0</v>
      </c>
      <c r="AA506" s="23"/>
      <c r="AB506" s="21">
        <f>Обшая56[Итого реализация]</f>
        <v>0</v>
      </c>
      <c r="AC506" s="21">
        <f t="shared" si="14"/>
        <v>0</v>
      </c>
      <c r="AD50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6" s="21" t="e">
        <f>Обшая56[[#This Row],[Итого маржа]]/(Обшая56[[#This Row],[Сумма реал-и ТМЗ ( за вычетом доставки )]]/100)</f>
        <v>#DIV/0!</v>
      </c>
      <c r="AF506" s="36">
        <f t="shared" si="15"/>
        <v>0</v>
      </c>
      <c r="AG506" s="22">
        <v>496</v>
      </c>
      <c r="AH506" s="28">
        <f>Обшая56[[#This Row],[З/п (%)]]+Обшая56[[#This Row],[Бонус]]</f>
        <v>496</v>
      </c>
      <c r="AI506" s="35">
        <f>Обшая56[[#This Row],[Итого маржа]]-Обшая56[[#This Row],[З/п (%)]]</f>
        <v>0</v>
      </c>
      <c r="AJ506" s="38"/>
    </row>
    <row r="507" spans="1:36" x14ac:dyDescent="0.25">
      <c r="A507" s="62"/>
      <c r="B507" s="29"/>
      <c r="C507" s="63"/>
      <c r="D507" s="64"/>
      <c r="E507" s="65"/>
      <c r="F507" s="25">
        <v>15</v>
      </c>
      <c r="G507" s="160"/>
      <c r="H507" s="24"/>
      <c r="I507" s="41"/>
      <c r="J507" s="41"/>
      <c r="K507" s="34">
        <f>Обшая56[[#This Row],[Итого реализация]]-Обшая56[[#This Row],[Стоимость доставки]]</f>
        <v>0</v>
      </c>
      <c r="L507" s="66"/>
      <c r="M507" s="141"/>
      <c r="N507" s="26"/>
      <c r="O507" s="150"/>
      <c r="P507" s="66"/>
      <c r="Q507" s="66"/>
      <c r="R507" s="26">
        <f>Обшая56[Итого реализация]-Обшая56[Наличные]-Обшая56[Терминал]-Обшая56[Безнал]</f>
        <v>0</v>
      </c>
      <c r="S507" s="67"/>
      <c r="T507" s="68"/>
      <c r="U507" s="68"/>
      <c r="V507" s="68"/>
      <c r="W507" s="27"/>
      <c r="X507" s="27"/>
      <c r="Y507" s="30"/>
      <c r="Z507" s="23">
        <f>Обшая56[Стоимость доставки]</f>
        <v>0</v>
      </c>
      <c r="AA507" s="23"/>
      <c r="AB507" s="21">
        <f>Обшая56[Итого реализация]</f>
        <v>0</v>
      </c>
      <c r="AC507" s="21">
        <f t="shared" si="14"/>
        <v>0</v>
      </c>
      <c r="AD50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7" s="21" t="e">
        <f>Обшая56[[#This Row],[Итого маржа]]/(Обшая56[[#This Row],[Сумма реал-и ТМЗ ( за вычетом доставки )]]/100)</f>
        <v>#DIV/0!</v>
      </c>
      <c r="AF507" s="36">
        <f t="shared" si="15"/>
        <v>0</v>
      </c>
      <c r="AG507" s="22">
        <v>497</v>
      </c>
      <c r="AH507" s="28">
        <f>Обшая56[[#This Row],[З/п (%)]]+Обшая56[[#This Row],[Бонус]]</f>
        <v>497</v>
      </c>
      <c r="AI507" s="35">
        <f>Обшая56[[#This Row],[Итого маржа]]-Обшая56[[#This Row],[З/п (%)]]</f>
        <v>0</v>
      </c>
      <c r="AJ507" s="38"/>
    </row>
    <row r="508" spans="1:36" x14ac:dyDescent="0.25">
      <c r="A508" s="62"/>
      <c r="B508" s="29"/>
      <c r="C508" s="63"/>
      <c r="D508" s="64"/>
      <c r="E508" s="65"/>
      <c r="F508" s="25">
        <v>15</v>
      </c>
      <c r="G508" s="160"/>
      <c r="H508" s="24"/>
      <c r="I508" s="41"/>
      <c r="J508" s="41"/>
      <c r="K508" s="34">
        <f>Обшая56[[#This Row],[Итого реализация]]-Обшая56[[#This Row],[Стоимость доставки]]</f>
        <v>0</v>
      </c>
      <c r="L508" s="66"/>
      <c r="M508" s="141"/>
      <c r="N508" s="26"/>
      <c r="O508" s="150"/>
      <c r="P508" s="66"/>
      <c r="Q508" s="66"/>
      <c r="R508" s="26">
        <f>Обшая56[Итого реализация]-Обшая56[Наличные]-Обшая56[Терминал]-Обшая56[Безнал]</f>
        <v>0</v>
      </c>
      <c r="S508" s="67"/>
      <c r="T508" s="68"/>
      <c r="U508" s="68"/>
      <c r="V508" s="68"/>
      <c r="W508" s="27"/>
      <c r="X508" s="27"/>
      <c r="Y508" s="30"/>
      <c r="Z508" s="23">
        <f>Обшая56[Стоимость доставки]</f>
        <v>0</v>
      </c>
      <c r="AA508" s="23"/>
      <c r="AB508" s="21">
        <f>Обшая56[Итого реализация]</f>
        <v>0</v>
      </c>
      <c r="AC508" s="21">
        <f t="shared" si="14"/>
        <v>0</v>
      </c>
      <c r="AD50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8" s="21" t="e">
        <f>Обшая56[[#This Row],[Итого маржа]]/(Обшая56[[#This Row],[Сумма реал-и ТМЗ ( за вычетом доставки )]]/100)</f>
        <v>#DIV/0!</v>
      </c>
      <c r="AF508" s="36">
        <f t="shared" si="15"/>
        <v>0</v>
      </c>
      <c r="AG508" s="22">
        <v>498</v>
      </c>
      <c r="AH508" s="28">
        <f>Обшая56[[#This Row],[З/п (%)]]+Обшая56[[#This Row],[Бонус]]</f>
        <v>498</v>
      </c>
      <c r="AI508" s="35">
        <f>Обшая56[[#This Row],[Итого маржа]]-Обшая56[[#This Row],[З/п (%)]]</f>
        <v>0</v>
      </c>
      <c r="AJ508" s="38"/>
    </row>
    <row r="509" spans="1:36" x14ac:dyDescent="0.25">
      <c r="A509" s="62"/>
      <c r="B509" s="29"/>
      <c r="C509" s="63"/>
      <c r="D509" s="64"/>
      <c r="E509" s="65"/>
      <c r="F509" s="25">
        <v>15</v>
      </c>
      <c r="G509" s="160"/>
      <c r="H509" s="24"/>
      <c r="I509" s="41"/>
      <c r="J509" s="41"/>
      <c r="K509" s="34">
        <f>Обшая56[[#This Row],[Итого реализация]]-Обшая56[[#This Row],[Стоимость доставки]]</f>
        <v>0</v>
      </c>
      <c r="L509" s="66"/>
      <c r="M509" s="141"/>
      <c r="N509" s="26"/>
      <c r="O509" s="150"/>
      <c r="P509" s="66"/>
      <c r="Q509" s="66"/>
      <c r="R509" s="26">
        <f>Обшая56[Итого реализация]-Обшая56[Наличные]-Обшая56[Терминал]-Обшая56[Безнал]</f>
        <v>0</v>
      </c>
      <c r="S509" s="67"/>
      <c r="T509" s="68"/>
      <c r="U509" s="68"/>
      <c r="V509" s="68"/>
      <c r="W509" s="27"/>
      <c r="X509" s="27"/>
      <c r="Y509" s="30"/>
      <c r="Z509" s="23">
        <f>Обшая56[Стоимость доставки]</f>
        <v>0</v>
      </c>
      <c r="AA509" s="23"/>
      <c r="AB509" s="21">
        <f>Обшая56[Итого реализация]</f>
        <v>0</v>
      </c>
      <c r="AC509" s="21">
        <f t="shared" si="14"/>
        <v>0</v>
      </c>
      <c r="AD50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09" s="21" t="e">
        <f>Обшая56[[#This Row],[Итого маржа]]/(Обшая56[[#This Row],[Сумма реал-и ТМЗ ( за вычетом доставки )]]/100)</f>
        <v>#DIV/0!</v>
      </c>
      <c r="AF509" s="36">
        <f t="shared" si="15"/>
        <v>0</v>
      </c>
      <c r="AG509" s="22">
        <v>499</v>
      </c>
      <c r="AH509" s="28">
        <f>Обшая56[[#This Row],[З/п (%)]]+Обшая56[[#This Row],[Бонус]]</f>
        <v>499</v>
      </c>
      <c r="AI509" s="35">
        <f>Обшая56[[#This Row],[Итого маржа]]-Обшая56[[#This Row],[З/п (%)]]</f>
        <v>0</v>
      </c>
      <c r="AJ509" s="38"/>
    </row>
    <row r="510" spans="1:36" x14ac:dyDescent="0.25">
      <c r="A510" s="62"/>
      <c r="B510" s="29"/>
      <c r="C510" s="63"/>
      <c r="D510" s="64"/>
      <c r="E510" s="65"/>
      <c r="F510" s="25">
        <v>15</v>
      </c>
      <c r="G510" s="160"/>
      <c r="H510" s="24"/>
      <c r="I510" s="41"/>
      <c r="J510" s="41"/>
      <c r="K510" s="34">
        <f>Обшая56[[#This Row],[Итого реализация]]-Обшая56[[#This Row],[Стоимость доставки]]</f>
        <v>0</v>
      </c>
      <c r="L510" s="66"/>
      <c r="M510" s="141"/>
      <c r="N510" s="26"/>
      <c r="O510" s="150"/>
      <c r="P510" s="66"/>
      <c r="Q510" s="66"/>
      <c r="R510" s="26">
        <f>Обшая56[Итого реализация]-Обшая56[Наличные]-Обшая56[Терминал]-Обшая56[Безнал]</f>
        <v>0</v>
      </c>
      <c r="S510" s="67"/>
      <c r="T510" s="68"/>
      <c r="U510" s="68"/>
      <c r="V510" s="68"/>
      <c r="W510" s="27"/>
      <c r="X510" s="27"/>
      <c r="Y510" s="30"/>
      <c r="Z510" s="23">
        <f>Обшая56[Стоимость доставки]</f>
        <v>0</v>
      </c>
      <c r="AA510" s="23"/>
      <c r="AB510" s="21">
        <f>Обшая56[Итого реализация]</f>
        <v>0</v>
      </c>
      <c r="AC510" s="21">
        <f t="shared" si="14"/>
        <v>0</v>
      </c>
      <c r="AD51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0" s="21" t="e">
        <f>Обшая56[[#This Row],[Итого маржа]]/(Обшая56[[#This Row],[Сумма реал-и ТМЗ ( за вычетом доставки )]]/100)</f>
        <v>#DIV/0!</v>
      </c>
      <c r="AF510" s="36">
        <f t="shared" si="15"/>
        <v>0</v>
      </c>
      <c r="AG510" s="22">
        <v>500</v>
      </c>
      <c r="AH510" s="28">
        <f>Обшая56[[#This Row],[З/п (%)]]+Обшая56[[#This Row],[Бонус]]</f>
        <v>500</v>
      </c>
      <c r="AI510" s="35">
        <f>Обшая56[[#This Row],[Итого маржа]]-Обшая56[[#This Row],[З/п (%)]]</f>
        <v>0</v>
      </c>
      <c r="AJ510" s="38"/>
    </row>
    <row r="511" spans="1:36" x14ac:dyDescent="0.25">
      <c r="A511" s="62"/>
      <c r="B511" s="29"/>
      <c r="C511" s="63"/>
      <c r="D511" s="64"/>
      <c r="E511" s="65"/>
      <c r="F511" s="25">
        <v>15</v>
      </c>
      <c r="G511" s="160"/>
      <c r="H511" s="24"/>
      <c r="I511" s="41"/>
      <c r="J511" s="41"/>
      <c r="K511" s="34">
        <f>Обшая56[[#This Row],[Итого реализация]]-Обшая56[[#This Row],[Стоимость доставки]]</f>
        <v>0</v>
      </c>
      <c r="L511" s="66"/>
      <c r="M511" s="141"/>
      <c r="N511" s="26"/>
      <c r="O511" s="150"/>
      <c r="P511" s="66"/>
      <c r="Q511" s="66"/>
      <c r="R511" s="26">
        <f>Обшая56[Итого реализация]-Обшая56[Наличные]-Обшая56[Терминал]-Обшая56[Безнал]</f>
        <v>0</v>
      </c>
      <c r="S511" s="67"/>
      <c r="T511" s="68"/>
      <c r="U511" s="68"/>
      <c r="V511" s="68"/>
      <c r="W511" s="27"/>
      <c r="X511" s="27"/>
      <c r="Y511" s="30"/>
      <c r="Z511" s="23">
        <f>Обшая56[Стоимость доставки]</f>
        <v>0</v>
      </c>
      <c r="AA511" s="23"/>
      <c r="AB511" s="21">
        <f>Обшая56[Итого реализация]</f>
        <v>0</v>
      </c>
      <c r="AC511" s="21">
        <f t="shared" si="14"/>
        <v>0</v>
      </c>
      <c r="AD51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1" s="21" t="e">
        <f>Обшая56[[#This Row],[Итого маржа]]/(Обшая56[[#This Row],[Сумма реал-и ТМЗ ( за вычетом доставки )]]/100)</f>
        <v>#DIV/0!</v>
      </c>
      <c r="AF511" s="36">
        <f t="shared" si="15"/>
        <v>0</v>
      </c>
      <c r="AG511" s="22">
        <v>501</v>
      </c>
      <c r="AH511" s="28">
        <f>Обшая56[[#This Row],[З/п (%)]]+Обшая56[[#This Row],[Бонус]]</f>
        <v>501</v>
      </c>
      <c r="AI511" s="35">
        <f>Обшая56[[#This Row],[Итого маржа]]-Обшая56[[#This Row],[З/п (%)]]</f>
        <v>0</v>
      </c>
      <c r="AJ511" s="38"/>
    </row>
    <row r="512" spans="1:36" x14ac:dyDescent="0.25">
      <c r="A512" s="62"/>
      <c r="B512" s="29"/>
      <c r="C512" s="63"/>
      <c r="D512" s="64"/>
      <c r="E512" s="65"/>
      <c r="F512" s="25">
        <v>15</v>
      </c>
      <c r="G512" s="160"/>
      <c r="H512" s="24"/>
      <c r="I512" s="41"/>
      <c r="J512" s="41"/>
      <c r="K512" s="34">
        <f>Обшая56[[#This Row],[Итого реализация]]-Обшая56[[#This Row],[Стоимость доставки]]</f>
        <v>0</v>
      </c>
      <c r="L512" s="66"/>
      <c r="M512" s="141"/>
      <c r="N512" s="26"/>
      <c r="O512" s="150"/>
      <c r="P512" s="66"/>
      <c r="Q512" s="66"/>
      <c r="R512" s="26">
        <f>Обшая56[Итого реализация]-Обшая56[Наличные]-Обшая56[Терминал]-Обшая56[Безнал]</f>
        <v>0</v>
      </c>
      <c r="S512" s="67"/>
      <c r="T512" s="68"/>
      <c r="U512" s="68"/>
      <c r="V512" s="68"/>
      <c r="W512" s="27"/>
      <c r="X512" s="27"/>
      <c r="Y512" s="30"/>
      <c r="Z512" s="23">
        <f>Обшая56[Стоимость доставки]</f>
        <v>0</v>
      </c>
      <c r="AA512" s="23"/>
      <c r="AB512" s="21">
        <f>Обшая56[Итого реализация]</f>
        <v>0</v>
      </c>
      <c r="AC512" s="21">
        <f t="shared" si="14"/>
        <v>0</v>
      </c>
      <c r="AD51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2" s="21" t="e">
        <f>Обшая56[[#This Row],[Итого маржа]]/(Обшая56[[#This Row],[Сумма реал-и ТМЗ ( за вычетом доставки )]]/100)</f>
        <v>#DIV/0!</v>
      </c>
      <c r="AF512" s="36">
        <f t="shared" si="15"/>
        <v>0</v>
      </c>
      <c r="AG512" s="22">
        <v>502</v>
      </c>
      <c r="AH512" s="28">
        <f>Обшая56[[#This Row],[З/п (%)]]+Обшая56[[#This Row],[Бонус]]</f>
        <v>502</v>
      </c>
      <c r="AI512" s="35">
        <f>Обшая56[[#This Row],[Итого маржа]]-Обшая56[[#This Row],[З/п (%)]]</f>
        <v>0</v>
      </c>
      <c r="AJ512" s="38"/>
    </row>
    <row r="513" spans="1:36" x14ac:dyDescent="0.25">
      <c r="A513" s="62"/>
      <c r="B513" s="29"/>
      <c r="C513" s="63"/>
      <c r="D513" s="64"/>
      <c r="E513" s="65"/>
      <c r="F513" s="25">
        <v>15</v>
      </c>
      <c r="G513" s="160"/>
      <c r="H513" s="24"/>
      <c r="I513" s="41"/>
      <c r="J513" s="41"/>
      <c r="K513" s="34">
        <f>Обшая56[[#This Row],[Итого реализация]]-Обшая56[[#This Row],[Стоимость доставки]]</f>
        <v>0</v>
      </c>
      <c r="L513" s="66"/>
      <c r="M513" s="141"/>
      <c r="N513" s="26"/>
      <c r="O513" s="150"/>
      <c r="P513" s="66"/>
      <c r="Q513" s="66"/>
      <c r="R513" s="26">
        <f>Обшая56[Итого реализация]-Обшая56[Наличные]-Обшая56[Терминал]-Обшая56[Безнал]</f>
        <v>0</v>
      </c>
      <c r="S513" s="67"/>
      <c r="T513" s="68"/>
      <c r="U513" s="68"/>
      <c r="V513" s="68"/>
      <c r="W513" s="27"/>
      <c r="X513" s="27"/>
      <c r="Y513" s="30"/>
      <c r="Z513" s="23">
        <f>Обшая56[Стоимость доставки]</f>
        <v>0</v>
      </c>
      <c r="AA513" s="23"/>
      <c r="AB513" s="21">
        <f>Обшая56[Итого реализация]</f>
        <v>0</v>
      </c>
      <c r="AC513" s="21">
        <f t="shared" si="14"/>
        <v>0</v>
      </c>
      <c r="AD51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3" s="21" t="e">
        <f>Обшая56[[#This Row],[Итого маржа]]/(Обшая56[[#This Row],[Сумма реал-и ТМЗ ( за вычетом доставки )]]/100)</f>
        <v>#DIV/0!</v>
      </c>
      <c r="AF513" s="36">
        <f t="shared" si="15"/>
        <v>0</v>
      </c>
      <c r="AG513" s="22">
        <v>503</v>
      </c>
      <c r="AH513" s="28">
        <f>Обшая56[[#This Row],[З/п (%)]]+Обшая56[[#This Row],[Бонус]]</f>
        <v>503</v>
      </c>
      <c r="AI513" s="35">
        <f>Обшая56[[#This Row],[Итого маржа]]-Обшая56[[#This Row],[З/п (%)]]</f>
        <v>0</v>
      </c>
      <c r="AJ513" s="38"/>
    </row>
    <row r="514" spans="1:36" x14ac:dyDescent="0.25">
      <c r="A514" s="62"/>
      <c r="B514" s="29"/>
      <c r="C514" s="63"/>
      <c r="D514" s="64"/>
      <c r="E514" s="65"/>
      <c r="F514" s="25">
        <v>15</v>
      </c>
      <c r="G514" s="160"/>
      <c r="H514" s="24"/>
      <c r="I514" s="41"/>
      <c r="J514" s="41"/>
      <c r="K514" s="34">
        <f>Обшая56[[#This Row],[Итого реализация]]-Обшая56[[#This Row],[Стоимость доставки]]</f>
        <v>0</v>
      </c>
      <c r="L514" s="66"/>
      <c r="M514" s="141"/>
      <c r="N514" s="26"/>
      <c r="O514" s="150"/>
      <c r="P514" s="66"/>
      <c r="Q514" s="66"/>
      <c r="R514" s="26">
        <f>Обшая56[Итого реализация]-Обшая56[Наличные]-Обшая56[Терминал]-Обшая56[Безнал]</f>
        <v>0</v>
      </c>
      <c r="S514" s="67"/>
      <c r="T514" s="68"/>
      <c r="U514" s="68"/>
      <c r="V514" s="68"/>
      <c r="W514" s="27"/>
      <c r="X514" s="27"/>
      <c r="Y514" s="30"/>
      <c r="Z514" s="23">
        <f>Обшая56[Стоимость доставки]</f>
        <v>0</v>
      </c>
      <c r="AA514" s="23"/>
      <c r="AB514" s="21">
        <f>Обшая56[Итого реализация]</f>
        <v>0</v>
      </c>
      <c r="AC514" s="21">
        <f t="shared" si="14"/>
        <v>0</v>
      </c>
      <c r="AD51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4" s="21" t="e">
        <f>Обшая56[[#This Row],[Итого маржа]]/(Обшая56[[#This Row],[Сумма реал-и ТМЗ ( за вычетом доставки )]]/100)</f>
        <v>#DIV/0!</v>
      </c>
      <c r="AF514" s="36">
        <f t="shared" si="15"/>
        <v>0</v>
      </c>
      <c r="AG514" s="22">
        <v>504</v>
      </c>
      <c r="AH514" s="28">
        <f>Обшая56[[#This Row],[З/п (%)]]+Обшая56[[#This Row],[Бонус]]</f>
        <v>504</v>
      </c>
      <c r="AI514" s="35">
        <f>Обшая56[[#This Row],[Итого маржа]]-Обшая56[[#This Row],[З/п (%)]]</f>
        <v>0</v>
      </c>
      <c r="AJ514" s="38"/>
    </row>
    <row r="515" spans="1:36" x14ac:dyDescent="0.25">
      <c r="A515" s="62"/>
      <c r="B515" s="29"/>
      <c r="C515" s="63"/>
      <c r="D515" s="64"/>
      <c r="E515" s="65"/>
      <c r="F515" s="25">
        <v>15</v>
      </c>
      <c r="G515" s="160"/>
      <c r="H515" s="24"/>
      <c r="I515" s="41"/>
      <c r="J515" s="41"/>
      <c r="K515" s="34">
        <f>Обшая56[[#This Row],[Итого реализация]]-Обшая56[[#This Row],[Стоимость доставки]]</f>
        <v>0</v>
      </c>
      <c r="L515" s="66"/>
      <c r="M515" s="141"/>
      <c r="N515" s="26"/>
      <c r="O515" s="150"/>
      <c r="P515" s="66"/>
      <c r="Q515" s="66"/>
      <c r="R515" s="26">
        <f>Обшая56[Итого реализация]-Обшая56[Наличные]-Обшая56[Терминал]-Обшая56[Безнал]</f>
        <v>0</v>
      </c>
      <c r="S515" s="67"/>
      <c r="T515" s="68"/>
      <c r="U515" s="68"/>
      <c r="V515" s="68"/>
      <c r="W515" s="27"/>
      <c r="X515" s="27"/>
      <c r="Y515" s="30"/>
      <c r="Z515" s="23">
        <f>Обшая56[Стоимость доставки]</f>
        <v>0</v>
      </c>
      <c r="AA515" s="23"/>
      <c r="AB515" s="21">
        <f>Обшая56[Итого реализация]</f>
        <v>0</v>
      </c>
      <c r="AC515" s="21">
        <f t="shared" si="14"/>
        <v>0</v>
      </c>
      <c r="AD51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5" s="21" t="e">
        <f>Обшая56[[#This Row],[Итого маржа]]/(Обшая56[[#This Row],[Сумма реал-и ТМЗ ( за вычетом доставки )]]/100)</f>
        <v>#DIV/0!</v>
      </c>
      <c r="AF515" s="36">
        <f t="shared" si="15"/>
        <v>0</v>
      </c>
      <c r="AG515" s="22">
        <v>505</v>
      </c>
      <c r="AH515" s="28">
        <f>Обшая56[[#This Row],[З/п (%)]]+Обшая56[[#This Row],[Бонус]]</f>
        <v>505</v>
      </c>
      <c r="AI515" s="35">
        <f>Обшая56[[#This Row],[Итого маржа]]-Обшая56[[#This Row],[З/п (%)]]</f>
        <v>0</v>
      </c>
      <c r="AJ515" s="38"/>
    </row>
    <row r="516" spans="1:36" x14ac:dyDescent="0.25">
      <c r="A516" s="62"/>
      <c r="B516" s="29"/>
      <c r="C516" s="63"/>
      <c r="D516" s="64"/>
      <c r="E516" s="65"/>
      <c r="F516" s="25">
        <v>15</v>
      </c>
      <c r="G516" s="160"/>
      <c r="H516" s="24"/>
      <c r="I516" s="41"/>
      <c r="J516" s="41"/>
      <c r="K516" s="34">
        <f>Обшая56[[#This Row],[Итого реализация]]-Обшая56[[#This Row],[Стоимость доставки]]</f>
        <v>0</v>
      </c>
      <c r="L516" s="66"/>
      <c r="M516" s="141"/>
      <c r="N516" s="26"/>
      <c r="O516" s="150"/>
      <c r="P516" s="66"/>
      <c r="Q516" s="66"/>
      <c r="R516" s="26">
        <f>Обшая56[Итого реализация]-Обшая56[Наличные]-Обшая56[Терминал]-Обшая56[Безнал]</f>
        <v>0</v>
      </c>
      <c r="S516" s="67"/>
      <c r="T516" s="68"/>
      <c r="U516" s="68"/>
      <c r="V516" s="68"/>
      <c r="W516" s="27"/>
      <c r="X516" s="27"/>
      <c r="Y516" s="30"/>
      <c r="Z516" s="23">
        <f>Обшая56[Стоимость доставки]</f>
        <v>0</v>
      </c>
      <c r="AA516" s="23"/>
      <c r="AB516" s="21">
        <f>Обшая56[Итого реализация]</f>
        <v>0</v>
      </c>
      <c r="AC516" s="21">
        <f t="shared" si="14"/>
        <v>0</v>
      </c>
      <c r="AD51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6" s="21" t="e">
        <f>Обшая56[[#This Row],[Итого маржа]]/(Обшая56[[#This Row],[Сумма реал-и ТМЗ ( за вычетом доставки )]]/100)</f>
        <v>#DIV/0!</v>
      </c>
      <c r="AF516" s="36">
        <f t="shared" si="15"/>
        <v>0</v>
      </c>
      <c r="AG516" s="22">
        <v>506</v>
      </c>
      <c r="AH516" s="28">
        <f>Обшая56[[#This Row],[З/п (%)]]+Обшая56[[#This Row],[Бонус]]</f>
        <v>506</v>
      </c>
      <c r="AI516" s="35">
        <f>Обшая56[[#This Row],[Итого маржа]]-Обшая56[[#This Row],[З/п (%)]]</f>
        <v>0</v>
      </c>
      <c r="AJ516" s="38"/>
    </row>
    <row r="517" spans="1:36" x14ac:dyDescent="0.25">
      <c r="A517" s="62"/>
      <c r="B517" s="29"/>
      <c r="C517" s="63"/>
      <c r="D517" s="64"/>
      <c r="E517" s="65"/>
      <c r="F517" s="25">
        <v>15</v>
      </c>
      <c r="G517" s="160"/>
      <c r="H517" s="24"/>
      <c r="I517" s="41"/>
      <c r="J517" s="41"/>
      <c r="K517" s="34">
        <f>Обшая56[[#This Row],[Итого реализация]]-Обшая56[[#This Row],[Стоимость доставки]]</f>
        <v>0</v>
      </c>
      <c r="L517" s="66"/>
      <c r="M517" s="141"/>
      <c r="N517" s="26"/>
      <c r="O517" s="150"/>
      <c r="P517" s="66"/>
      <c r="Q517" s="66"/>
      <c r="R517" s="26">
        <f>Обшая56[Итого реализация]-Обшая56[Наличные]-Обшая56[Терминал]-Обшая56[Безнал]</f>
        <v>0</v>
      </c>
      <c r="S517" s="67"/>
      <c r="T517" s="68"/>
      <c r="U517" s="68"/>
      <c r="V517" s="68"/>
      <c r="W517" s="27"/>
      <c r="X517" s="27"/>
      <c r="Y517" s="30"/>
      <c r="Z517" s="23">
        <f>Обшая56[Стоимость доставки]</f>
        <v>0</v>
      </c>
      <c r="AA517" s="23"/>
      <c r="AB517" s="21">
        <f>Обшая56[Итого реализация]</f>
        <v>0</v>
      </c>
      <c r="AC517" s="21">
        <f t="shared" si="14"/>
        <v>0</v>
      </c>
      <c r="AD51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7" s="21" t="e">
        <f>Обшая56[[#This Row],[Итого маржа]]/(Обшая56[[#This Row],[Сумма реал-и ТМЗ ( за вычетом доставки )]]/100)</f>
        <v>#DIV/0!</v>
      </c>
      <c r="AF517" s="36">
        <f t="shared" si="15"/>
        <v>0</v>
      </c>
      <c r="AG517" s="22">
        <v>507</v>
      </c>
      <c r="AH517" s="28">
        <f>Обшая56[[#This Row],[З/п (%)]]+Обшая56[[#This Row],[Бонус]]</f>
        <v>507</v>
      </c>
      <c r="AI517" s="35">
        <f>Обшая56[[#This Row],[Итого маржа]]-Обшая56[[#This Row],[З/п (%)]]</f>
        <v>0</v>
      </c>
      <c r="AJ517" s="38"/>
    </row>
    <row r="518" spans="1:36" x14ac:dyDescent="0.25">
      <c r="A518" s="62"/>
      <c r="B518" s="29"/>
      <c r="C518" s="63"/>
      <c r="D518" s="64"/>
      <c r="E518" s="65"/>
      <c r="F518" s="25">
        <v>15</v>
      </c>
      <c r="G518" s="160"/>
      <c r="H518" s="24"/>
      <c r="I518" s="41"/>
      <c r="J518" s="41"/>
      <c r="K518" s="34">
        <f>Обшая56[[#This Row],[Итого реализация]]-Обшая56[[#This Row],[Стоимость доставки]]</f>
        <v>0</v>
      </c>
      <c r="L518" s="66"/>
      <c r="M518" s="141"/>
      <c r="N518" s="26"/>
      <c r="O518" s="150"/>
      <c r="P518" s="66"/>
      <c r="Q518" s="66"/>
      <c r="R518" s="26">
        <f>Обшая56[Итого реализация]-Обшая56[Наличные]-Обшая56[Терминал]-Обшая56[Безнал]</f>
        <v>0</v>
      </c>
      <c r="S518" s="67"/>
      <c r="T518" s="68"/>
      <c r="U518" s="68"/>
      <c r="V518" s="68"/>
      <c r="W518" s="27"/>
      <c r="X518" s="27"/>
      <c r="Y518" s="30"/>
      <c r="Z518" s="23">
        <f>Обшая56[Стоимость доставки]</f>
        <v>0</v>
      </c>
      <c r="AA518" s="23"/>
      <c r="AB518" s="21">
        <f>Обшая56[Итого реализация]</f>
        <v>0</v>
      </c>
      <c r="AC518" s="21">
        <f t="shared" si="14"/>
        <v>0</v>
      </c>
      <c r="AD51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8" s="21" t="e">
        <f>Обшая56[[#This Row],[Итого маржа]]/(Обшая56[[#This Row],[Сумма реал-и ТМЗ ( за вычетом доставки )]]/100)</f>
        <v>#DIV/0!</v>
      </c>
      <c r="AF518" s="36">
        <f t="shared" si="15"/>
        <v>0</v>
      </c>
      <c r="AG518" s="22">
        <v>508</v>
      </c>
      <c r="AH518" s="28">
        <f>Обшая56[[#This Row],[З/п (%)]]+Обшая56[[#This Row],[Бонус]]</f>
        <v>508</v>
      </c>
      <c r="AI518" s="35">
        <f>Обшая56[[#This Row],[Итого маржа]]-Обшая56[[#This Row],[З/п (%)]]</f>
        <v>0</v>
      </c>
      <c r="AJ518" s="38"/>
    </row>
    <row r="519" spans="1:36" x14ac:dyDescent="0.25">
      <c r="A519" s="62"/>
      <c r="B519" s="29"/>
      <c r="C519" s="63"/>
      <c r="D519" s="64"/>
      <c r="E519" s="65"/>
      <c r="F519" s="25">
        <v>15</v>
      </c>
      <c r="G519" s="160"/>
      <c r="H519" s="24"/>
      <c r="I519" s="41"/>
      <c r="J519" s="41"/>
      <c r="K519" s="34">
        <f>Обшая56[[#This Row],[Итого реализация]]-Обшая56[[#This Row],[Стоимость доставки]]</f>
        <v>0</v>
      </c>
      <c r="L519" s="66"/>
      <c r="M519" s="141"/>
      <c r="N519" s="26"/>
      <c r="O519" s="150"/>
      <c r="P519" s="66"/>
      <c r="Q519" s="66"/>
      <c r="R519" s="26">
        <f>Обшая56[Итого реализация]-Обшая56[Наличные]-Обшая56[Терминал]-Обшая56[Безнал]</f>
        <v>0</v>
      </c>
      <c r="S519" s="67"/>
      <c r="T519" s="68"/>
      <c r="U519" s="68"/>
      <c r="V519" s="68"/>
      <c r="W519" s="27"/>
      <c r="X519" s="27"/>
      <c r="Y519" s="30"/>
      <c r="Z519" s="23">
        <f>Обшая56[Стоимость доставки]</f>
        <v>0</v>
      </c>
      <c r="AA519" s="23"/>
      <c r="AB519" s="21">
        <f>Обшая56[Итого реализация]</f>
        <v>0</v>
      </c>
      <c r="AC519" s="21">
        <f t="shared" si="14"/>
        <v>0</v>
      </c>
      <c r="AD51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19" s="21" t="e">
        <f>Обшая56[[#This Row],[Итого маржа]]/(Обшая56[[#This Row],[Сумма реал-и ТМЗ ( за вычетом доставки )]]/100)</f>
        <v>#DIV/0!</v>
      </c>
      <c r="AF519" s="36">
        <f t="shared" si="15"/>
        <v>0</v>
      </c>
      <c r="AG519" s="22">
        <v>509</v>
      </c>
      <c r="AH519" s="28">
        <f>Обшая56[[#This Row],[З/п (%)]]+Обшая56[[#This Row],[Бонус]]</f>
        <v>509</v>
      </c>
      <c r="AI519" s="35">
        <f>Обшая56[[#This Row],[Итого маржа]]-Обшая56[[#This Row],[З/п (%)]]</f>
        <v>0</v>
      </c>
      <c r="AJ519" s="38"/>
    </row>
    <row r="520" spans="1:36" x14ac:dyDescent="0.25">
      <c r="A520" s="62"/>
      <c r="B520" s="29"/>
      <c r="C520" s="63"/>
      <c r="D520" s="64"/>
      <c r="E520" s="65"/>
      <c r="F520" s="25">
        <v>15</v>
      </c>
      <c r="G520" s="160"/>
      <c r="H520" s="24"/>
      <c r="I520" s="41"/>
      <c r="J520" s="41"/>
      <c r="K520" s="34">
        <f>Обшая56[[#This Row],[Итого реализация]]-Обшая56[[#This Row],[Стоимость доставки]]</f>
        <v>0</v>
      </c>
      <c r="L520" s="66"/>
      <c r="M520" s="141"/>
      <c r="N520" s="26"/>
      <c r="O520" s="150"/>
      <c r="P520" s="66"/>
      <c r="Q520" s="66"/>
      <c r="R520" s="26">
        <f>Обшая56[Итого реализация]-Обшая56[Наличные]-Обшая56[Терминал]-Обшая56[Безнал]</f>
        <v>0</v>
      </c>
      <c r="S520" s="67"/>
      <c r="T520" s="68"/>
      <c r="U520" s="68"/>
      <c r="V520" s="68"/>
      <c r="W520" s="27"/>
      <c r="X520" s="27"/>
      <c r="Y520" s="30"/>
      <c r="Z520" s="23">
        <f>Обшая56[Стоимость доставки]</f>
        <v>0</v>
      </c>
      <c r="AA520" s="23"/>
      <c r="AB520" s="21">
        <f>Обшая56[Итого реализация]</f>
        <v>0</v>
      </c>
      <c r="AC520" s="21">
        <f t="shared" si="14"/>
        <v>0</v>
      </c>
      <c r="AD52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0" s="21" t="e">
        <f>Обшая56[[#This Row],[Итого маржа]]/(Обшая56[[#This Row],[Сумма реал-и ТМЗ ( за вычетом доставки )]]/100)</f>
        <v>#DIV/0!</v>
      </c>
      <c r="AF520" s="36">
        <f t="shared" si="15"/>
        <v>0</v>
      </c>
      <c r="AG520" s="22">
        <v>510</v>
      </c>
      <c r="AH520" s="28">
        <f>Обшая56[[#This Row],[З/п (%)]]+Обшая56[[#This Row],[Бонус]]</f>
        <v>510</v>
      </c>
      <c r="AI520" s="35">
        <f>Обшая56[[#This Row],[Итого маржа]]-Обшая56[[#This Row],[З/п (%)]]</f>
        <v>0</v>
      </c>
      <c r="AJ520" s="38"/>
    </row>
    <row r="521" spans="1:36" x14ac:dyDescent="0.25">
      <c r="A521" s="62"/>
      <c r="B521" s="29"/>
      <c r="C521" s="63"/>
      <c r="D521" s="64"/>
      <c r="E521" s="65"/>
      <c r="F521" s="25">
        <v>15</v>
      </c>
      <c r="G521" s="160"/>
      <c r="H521" s="24"/>
      <c r="I521" s="41"/>
      <c r="J521" s="41"/>
      <c r="K521" s="34">
        <f>Обшая56[[#This Row],[Итого реализация]]-Обшая56[[#This Row],[Стоимость доставки]]</f>
        <v>0</v>
      </c>
      <c r="L521" s="66"/>
      <c r="M521" s="141"/>
      <c r="N521" s="26"/>
      <c r="O521" s="150"/>
      <c r="P521" s="66"/>
      <c r="Q521" s="66"/>
      <c r="R521" s="26">
        <f>Обшая56[Итого реализация]-Обшая56[Наличные]-Обшая56[Терминал]-Обшая56[Безнал]</f>
        <v>0</v>
      </c>
      <c r="S521" s="67"/>
      <c r="T521" s="68"/>
      <c r="U521" s="68"/>
      <c r="V521" s="68"/>
      <c r="W521" s="27"/>
      <c r="X521" s="27"/>
      <c r="Y521" s="30"/>
      <c r="Z521" s="23">
        <f>Обшая56[Стоимость доставки]</f>
        <v>0</v>
      </c>
      <c r="AA521" s="23"/>
      <c r="AB521" s="21">
        <f>Обшая56[Итого реализация]</f>
        <v>0</v>
      </c>
      <c r="AC521" s="21">
        <f t="shared" si="14"/>
        <v>0</v>
      </c>
      <c r="AD52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1" s="21" t="e">
        <f>Обшая56[[#This Row],[Итого маржа]]/(Обшая56[[#This Row],[Сумма реал-и ТМЗ ( за вычетом доставки )]]/100)</f>
        <v>#DIV/0!</v>
      </c>
      <c r="AF521" s="36">
        <f t="shared" si="15"/>
        <v>0</v>
      </c>
      <c r="AG521" s="22">
        <v>511</v>
      </c>
      <c r="AH521" s="28">
        <f>Обшая56[[#This Row],[З/п (%)]]+Обшая56[[#This Row],[Бонус]]</f>
        <v>511</v>
      </c>
      <c r="AI521" s="35">
        <f>Обшая56[[#This Row],[Итого маржа]]-Обшая56[[#This Row],[З/п (%)]]</f>
        <v>0</v>
      </c>
      <c r="AJ521" s="38"/>
    </row>
    <row r="522" spans="1:36" x14ac:dyDescent="0.25">
      <c r="A522" s="62"/>
      <c r="B522" s="29"/>
      <c r="C522" s="63"/>
      <c r="D522" s="64"/>
      <c r="E522" s="65"/>
      <c r="F522" s="25">
        <v>15</v>
      </c>
      <c r="G522" s="160"/>
      <c r="H522" s="24"/>
      <c r="I522" s="41"/>
      <c r="J522" s="41"/>
      <c r="K522" s="34">
        <f>Обшая56[[#This Row],[Итого реализация]]-Обшая56[[#This Row],[Стоимость доставки]]</f>
        <v>0</v>
      </c>
      <c r="L522" s="66"/>
      <c r="M522" s="141"/>
      <c r="N522" s="26"/>
      <c r="O522" s="150"/>
      <c r="P522" s="66"/>
      <c r="Q522" s="66"/>
      <c r="R522" s="26">
        <f>Обшая56[Итого реализация]-Обшая56[Наличные]-Обшая56[Терминал]-Обшая56[Безнал]</f>
        <v>0</v>
      </c>
      <c r="S522" s="67"/>
      <c r="T522" s="68"/>
      <c r="U522" s="68"/>
      <c r="V522" s="68"/>
      <c r="W522" s="27"/>
      <c r="X522" s="27"/>
      <c r="Y522" s="30"/>
      <c r="Z522" s="23">
        <f>Обшая56[Стоимость доставки]</f>
        <v>0</v>
      </c>
      <c r="AA522" s="23"/>
      <c r="AB522" s="21">
        <f>Обшая56[Итого реализация]</f>
        <v>0</v>
      </c>
      <c r="AC522" s="21">
        <f t="shared" si="14"/>
        <v>0</v>
      </c>
      <c r="AD52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2" s="21" t="e">
        <f>Обшая56[[#This Row],[Итого маржа]]/(Обшая56[[#This Row],[Сумма реал-и ТМЗ ( за вычетом доставки )]]/100)</f>
        <v>#DIV/0!</v>
      </c>
      <c r="AF522" s="36">
        <f t="shared" si="15"/>
        <v>0</v>
      </c>
      <c r="AG522" s="22">
        <v>512</v>
      </c>
      <c r="AH522" s="28">
        <f>Обшая56[[#This Row],[З/п (%)]]+Обшая56[[#This Row],[Бонус]]</f>
        <v>512</v>
      </c>
      <c r="AI522" s="35">
        <f>Обшая56[[#This Row],[Итого маржа]]-Обшая56[[#This Row],[З/п (%)]]</f>
        <v>0</v>
      </c>
      <c r="AJ522" s="38"/>
    </row>
    <row r="523" spans="1:36" x14ac:dyDescent="0.25">
      <c r="A523" s="62"/>
      <c r="B523" s="29"/>
      <c r="C523" s="63"/>
      <c r="D523" s="64"/>
      <c r="E523" s="65"/>
      <c r="F523" s="25">
        <v>15</v>
      </c>
      <c r="G523" s="160"/>
      <c r="H523" s="24"/>
      <c r="I523" s="41"/>
      <c r="J523" s="41"/>
      <c r="K523" s="34">
        <f>Обшая56[[#This Row],[Итого реализация]]-Обшая56[[#This Row],[Стоимость доставки]]</f>
        <v>0</v>
      </c>
      <c r="L523" s="66"/>
      <c r="M523" s="141"/>
      <c r="N523" s="26"/>
      <c r="O523" s="150"/>
      <c r="P523" s="66"/>
      <c r="Q523" s="66"/>
      <c r="R523" s="26">
        <f>Обшая56[Итого реализация]-Обшая56[Наличные]-Обшая56[Терминал]-Обшая56[Безнал]</f>
        <v>0</v>
      </c>
      <c r="S523" s="67"/>
      <c r="T523" s="68"/>
      <c r="U523" s="68"/>
      <c r="V523" s="68"/>
      <c r="W523" s="27"/>
      <c r="X523" s="27"/>
      <c r="Y523" s="30"/>
      <c r="Z523" s="23">
        <f>Обшая56[Стоимость доставки]</f>
        <v>0</v>
      </c>
      <c r="AA523" s="23"/>
      <c r="AB523" s="21">
        <f>Обшая56[Итого реализация]</f>
        <v>0</v>
      </c>
      <c r="AC523" s="21">
        <f t="shared" ref="AC523:AC586" si="16">S523</f>
        <v>0</v>
      </c>
      <c r="AD52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3" s="21" t="e">
        <f>Обшая56[[#This Row],[Итого маржа]]/(Обшая56[[#This Row],[Сумма реал-и ТМЗ ( за вычетом доставки )]]/100)</f>
        <v>#DIV/0!</v>
      </c>
      <c r="AF523" s="36">
        <f t="shared" ref="AF523:AF586" si="17">AD523*F523/100</f>
        <v>0</v>
      </c>
      <c r="AG523" s="22">
        <v>513</v>
      </c>
      <c r="AH523" s="28">
        <f>Обшая56[[#This Row],[З/п (%)]]+Обшая56[[#This Row],[Бонус]]</f>
        <v>513</v>
      </c>
      <c r="AI523" s="35">
        <f>Обшая56[[#This Row],[Итого маржа]]-Обшая56[[#This Row],[З/п (%)]]</f>
        <v>0</v>
      </c>
      <c r="AJ523" s="38"/>
    </row>
    <row r="524" spans="1:36" x14ac:dyDescent="0.25">
      <c r="A524" s="62"/>
      <c r="B524" s="29"/>
      <c r="C524" s="63"/>
      <c r="D524" s="64"/>
      <c r="E524" s="65"/>
      <c r="F524" s="25">
        <v>15</v>
      </c>
      <c r="G524" s="160"/>
      <c r="H524" s="24"/>
      <c r="I524" s="41"/>
      <c r="J524" s="41"/>
      <c r="K524" s="34">
        <f>Обшая56[[#This Row],[Итого реализация]]-Обшая56[[#This Row],[Стоимость доставки]]</f>
        <v>0</v>
      </c>
      <c r="L524" s="66"/>
      <c r="M524" s="141"/>
      <c r="N524" s="26"/>
      <c r="O524" s="150"/>
      <c r="P524" s="66"/>
      <c r="Q524" s="66"/>
      <c r="R524" s="26">
        <f>Обшая56[Итого реализация]-Обшая56[Наличные]-Обшая56[Терминал]-Обшая56[Безнал]</f>
        <v>0</v>
      </c>
      <c r="S524" s="67"/>
      <c r="T524" s="68"/>
      <c r="U524" s="68"/>
      <c r="V524" s="68"/>
      <c r="W524" s="27"/>
      <c r="X524" s="27"/>
      <c r="Y524" s="30"/>
      <c r="Z524" s="23">
        <f>Обшая56[Стоимость доставки]</f>
        <v>0</v>
      </c>
      <c r="AA524" s="23"/>
      <c r="AB524" s="21">
        <f>Обшая56[Итого реализация]</f>
        <v>0</v>
      </c>
      <c r="AC524" s="21">
        <f t="shared" si="16"/>
        <v>0</v>
      </c>
      <c r="AD52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4" s="21" t="e">
        <f>Обшая56[[#This Row],[Итого маржа]]/(Обшая56[[#This Row],[Сумма реал-и ТМЗ ( за вычетом доставки )]]/100)</f>
        <v>#DIV/0!</v>
      </c>
      <c r="AF524" s="36">
        <f t="shared" si="17"/>
        <v>0</v>
      </c>
      <c r="AG524" s="22">
        <v>514</v>
      </c>
      <c r="AH524" s="28">
        <f>Обшая56[[#This Row],[З/п (%)]]+Обшая56[[#This Row],[Бонус]]</f>
        <v>514</v>
      </c>
      <c r="AI524" s="35">
        <f>Обшая56[[#This Row],[Итого маржа]]-Обшая56[[#This Row],[З/п (%)]]</f>
        <v>0</v>
      </c>
      <c r="AJ524" s="38"/>
    </row>
    <row r="525" spans="1:36" x14ac:dyDescent="0.25">
      <c r="A525" s="62"/>
      <c r="B525" s="29"/>
      <c r="C525" s="63"/>
      <c r="D525" s="64"/>
      <c r="E525" s="65"/>
      <c r="F525" s="25">
        <v>15</v>
      </c>
      <c r="G525" s="160"/>
      <c r="H525" s="24"/>
      <c r="I525" s="41"/>
      <c r="J525" s="41"/>
      <c r="K525" s="34">
        <f>Обшая56[[#This Row],[Итого реализация]]-Обшая56[[#This Row],[Стоимость доставки]]</f>
        <v>0</v>
      </c>
      <c r="L525" s="66"/>
      <c r="M525" s="141"/>
      <c r="N525" s="26"/>
      <c r="O525" s="150"/>
      <c r="P525" s="66"/>
      <c r="Q525" s="66"/>
      <c r="R525" s="26">
        <f>Обшая56[Итого реализация]-Обшая56[Наличные]-Обшая56[Терминал]-Обшая56[Безнал]</f>
        <v>0</v>
      </c>
      <c r="S525" s="67"/>
      <c r="T525" s="68"/>
      <c r="U525" s="68"/>
      <c r="V525" s="68"/>
      <c r="W525" s="27"/>
      <c r="X525" s="27"/>
      <c r="Y525" s="30"/>
      <c r="Z525" s="23">
        <f>Обшая56[Стоимость доставки]</f>
        <v>0</v>
      </c>
      <c r="AA525" s="23"/>
      <c r="AB525" s="21">
        <f>Обшая56[Итого реализация]</f>
        <v>0</v>
      </c>
      <c r="AC525" s="21">
        <f t="shared" si="16"/>
        <v>0</v>
      </c>
      <c r="AD52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5" s="21" t="e">
        <f>Обшая56[[#This Row],[Итого маржа]]/(Обшая56[[#This Row],[Сумма реал-и ТМЗ ( за вычетом доставки )]]/100)</f>
        <v>#DIV/0!</v>
      </c>
      <c r="AF525" s="36">
        <f t="shared" si="17"/>
        <v>0</v>
      </c>
      <c r="AG525" s="22">
        <v>515</v>
      </c>
      <c r="AH525" s="28">
        <f>Обшая56[[#This Row],[З/п (%)]]+Обшая56[[#This Row],[Бонус]]</f>
        <v>515</v>
      </c>
      <c r="AI525" s="35">
        <f>Обшая56[[#This Row],[Итого маржа]]-Обшая56[[#This Row],[З/п (%)]]</f>
        <v>0</v>
      </c>
      <c r="AJ525" s="38"/>
    </row>
    <row r="526" spans="1:36" x14ac:dyDescent="0.25">
      <c r="A526" s="62"/>
      <c r="B526" s="29"/>
      <c r="C526" s="63"/>
      <c r="D526" s="64"/>
      <c r="E526" s="65"/>
      <c r="F526" s="25">
        <v>15</v>
      </c>
      <c r="G526" s="160"/>
      <c r="H526" s="24"/>
      <c r="I526" s="41"/>
      <c r="J526" s="41"/>
      <c r="K526" s="34">
        <f>Обшая56[[#This Row],[Итого реализация]]-Обшая56[[#This Row],[Стоимость доставки]]</f>
        <v>0</v>
      </c>
      <c r="L526" s="66"/>
      <c r="M526" s="141"/>
      <c r="N526" s="26"/>
      <c r="O526" s="150"/>
      <c r="P526" s="66"/>
      <c r="Q526" s="66"/>
      <c r="R526" s="26">
        <f>Обшая56[Итого реализация]-Обшая56[Наличные]-Обшая56[Терминал]-Обшая56[Безнал]</f>
        <v>0</v>
      </c>
      <c r="S526" s="67"/>
      <c r="T526" s="68"/>
      <c r="U526" s="68"/>
      <c r="V526" s="68"/>
      <c r="W526" s="27"/>
      <c r="X526" s="27"/>
      <c r="Y526" s="30"/>
      <c r="Z526" s="23">
        <f>Обшая56[Стоимость доставки]</f>
        <v>0</v>
      </c>
      <c r="AA526" s="23"/>
      <c r="AB526" s="21">
        <f>Обшая56[Итого реализация]</f>
        <v>0</v>
      </c>
      <c r="AC526" s="21">
        <f t="shared" si="16"/>
        <v>0</v>
      </c>
      <c r="AD52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6" s="21" t="e">
        <f>Обшая56[[#This Row],[Итого маржа]]/(Обшая56[[#This Row],[Сумма реал-и ТМЗ ( за вычетом доставки )]]/100)</f>
        <v>#DIV/0!</v>
      </c>
      <c r="AF526" s="36">
        <f t="shared" si="17"/>
        <v>0</v>
      </c>
      <c r="AG526" s="22">
        <v>516</v>
      </c>
      <c r="AH526" s="28">
        <f>Обшая56[[#This Row],[З/п (%)]]+Обшая56[[#This Row],[Бонус]]</f>
        <v>516</v>
      </c>
      <c r="AI526" s="35">
        <f>Обшая56[[#This Row],[Итого маржа]]-Обшая56[[#This Row],[З/п (%)]]</f>
        <v>0</v>
      </c>
      <c r="AJ526" s="38"/>
    </row>
    <row r="527" spans="1:36" x14ac:dyDescent="0.25">
      <c r="A527" s="62"/>
      <c r="B527" s="29"/>
      <c r="C527" s="63"/>
      <c r="D527" s="64"/>
      <c r="E527" s="65"/>
      <c r="F527" s="25">
        <v>15</v>
      </c>
      <c r="G527" s="160"/>
      <c r="H527" s="24"/>
      <c r="I527" s="41"/>
      <c r="J527" s="41"/>
      <c r="K527" s="34">
        <f>Обшая56[[#This Row],[Итого реализация]]-Обшая56[[#This Row],[Стоимость доставки]]</f>
        <v>0</v>
      </c>
      <c r="L527" s="66"/>
      <c r="M527" s="141"/>
      <c r="N527" s="26"/>
      <c r="O527" s="150"/>
      <c r="P527" s="66"/>
      <c r="Q527" s="66"/>
      <c r="R527" s="26">
        <f>Обшая56[Итого реализация]-Обшая56[Наличные]-Обшая56[Терминал]-Обшая56[Безнал]</f>
        <v>0</v>
      </c>
      <c r="S527" s="67"/>
      <c r="T527" s="68"/>
      <c r="U527" s="68"/>
      <c r="V527" s="68"/>
      <c r="W527" s="27"/>
      <c r="X527" s="27"/>
      <c r="Y527" s="30"/>
      <c r="Z527" s="23">
        <f>Обшая56[Стоимость доставки]</f>
        <v>0</v>
      </c>
      <c r="AA527" s="23"/>
      <c r="AB527" s="21">
        <f>Обшая56[Итого реализация]</f>
        <v>0</v>
      </c>
      <c r="AC527" s="21">
        <f t="shared" si="16"/>
        <v>0</v>
      </c>
      <c r="AD52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7" s="21" t="e">
        <f>Обшая56[[#This Row],[Итого маржа]]/(Обшая56[[#This Row],[Сумма реал-и ТМЗ ( за вычетом доставки )]]/100)</f>
        <v>#DIV/0!</v>
      </c>
      <c r="AF527" s="36">
        <f t="shared" si="17"/>
        <v>0</v>
      </c>
      <c r="AG527" s="22">
        <v>517</v>
      </c>
      <c r="AH527" s="28">
        <f>Обшая56[[#This Row],[З/п (%)]]+Обшая56[[#This Row],[Бонус]]</f>
        <v>517</v>
      </c>
      <c r="AI527" s="35">
        <f>Обшая56[[#This Row],[Итого маржа]]-Обшая56[[#This Row],[З/п (%)]]</f>
        <v>0</v>
      </c>
      <c r="AJ527" s="38"/>
    </row>
    <row r="528" spans="1:36" x14ac:dyDescent="0.25">
      <c r="A528" s="62"/>
      <c r="B528" s="29"/>
      <c r="C528" s="63"/>
      <c r="D528" s="64"/>
      <c r="E528" s="65"/>
      <c r="F528" s="25">
        <v>15</v>
      </c>
      <c r="G528" s="160"/>
      <c r="H528" s="24"/>
      <c r="I528" s="41"/>
      <c r="J528" s="41"/>
      <c r="K528" s="34">
        <f>Обшая56[[#This Row],[Итого реализация]]-Обшая56[[#This Row],[Стоимость доставки]]</f>
        <v>0</v>
      </c>
      <c r="L528" s="66"/>
      <c r="M528" s="141"/>
      <c r="N528" s="26"/>
      <c r="O528" s="150"/>
      <c r="P528" s="66"/>
      <c r="Q528" s="66"/>
      <c r="R528" s="26">
        <f>Обшая56[Итого реализация]-Обшая56[Наличные]-Обшая56[Терминал]-Обшая56[Безнал]</f>
        <v>0</v>
      </c>
      <c r="S528" s="67"/>
      <c r="T528" s="68"/>
      <c r="U528" s="68"/>
      <c r="V528" s="68"/>
      <c r="W528" s="27"/>
      <c r="X528" s="27"/>
      <c r="Y528" s="30"/>
      <c r="Z528" s="23">
        <f>Обшая56[Стоимость доставки]</f>
        <v>0</v>
      </c>
      <c r="AA528" s="23"/>
      <c r="AB528" s="21">
        <f>Обшая56[Итого реализация]</f>
        <v>0</v>
      </c>
      <c r="AC528" s="21">
        <f t="shared" si="16"/>
        <v>0</v>
      </c>
      <c r="AD52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8" s="21" t="e">
        <f>Обшая56[[#This Row],[Итого маржа]]/(Обшая56[[#This Row],[Сумма реал-и ТМЗ ( за вычетом доставки )]]/100)</f>
        <v>#DIV/0!</v>
      </c>
      <c r="AF528" s="36">
        <f t="shared" si="17"/>
        <v>0</v>
      </c>
      <c r="AG528" s="22">
        <v>518</v>
      </c>
      <c r="AH528" s="28">
        <f>Обшая56[[#This Row],[З/п (%)]]+Обшая56[[#This Row],[Бонус]]</f>
        <v>518</v>
      </c>
      <c r="AI528" s="35">
        <f>Обшая56[[#This Row],[Итого маржа]]-Обшая56[[#This Row],[З/п (%)]]</f>
        <v>0</v>
      </c>
      <c r="AJ528" s="38"/>
    </row>
    <row r="529" spans="1:36" x14ac:dyDescent="0.25">
      <c r="A529" s="62"/>
      <c r="B529" s="29"/>
      <c r="C529" s="63"/>
      <c r="D529" s="64"/>
      <c r="E529" s="65"/>
      <c r="F529" s="25">
        <v>15</v>
      </c>
      <c r="G529" s="160"/>
      <c r="H529" s="24"/>
      <c r="I529" s="41"/>
      <c r="J529" s="41"/>
      <c r="K529" s="34">
        <f>Обшая56[[#This Row],[Итого реализация]]-Обшая56[[#This Row],[Стоимость доставки]]</f>
        <v>0</v>
      </c>
      <c r="L529" s="66"/>
      <c r="M529" s="141"/>
      <c r="N529" s="26"/>
      <c r="O529" s="150"/>
      <c r="P529" s="66"/>
      <c r="Q529" s="66"/>
      <c r="R529" s="26">
        <f>Обшая56[Итого реализация]-Обшая56[Наличные]-Обшая56[Терминал]-Обшая56[Безнал]</f>
        <v>0</v>
      </c>
      <c r="S529" s="67"/>
      <c r="T529" s="68"/>
      <c r="U529" s="68"/>
      <c r="V529" s="68"/>
      <c r="W529" s="27"/>
      <c r="X529" s="27"/>
      <c r="Y529" s="30"/>
      <c r="Z529" s="23">
        <f>Обшая56[Стоимость доставки]</f>
        <v>0</v>
      </c>
      <c r="AA529" s="23"/>
      <c r="AB529" s="21">
        <f>Обшая56[Итого реализация]</f>
        <v>0</v>
      </c>
      <c r="AC529" s="21">
        <f t="shared" si="16"/>
        <v>0</v>
      </c>
      <c r="AD52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29" s="21" t="e">
        <f>Обшая56[[#This Row],[Итого маржа]]/(Обшая56[[#This Row],[Сумма реал-и ТМЗ ( за вычетом доставки )]]/100)</f>
        <v>#DIV/0!</v>
      </c>
      <c r="AF529" s="36">
        <f t="shared" si="17"/>
        <v>0</v>
      </c>
      <c r="AG529" s="22">
        <v>519</v>
      </c>
      <c r="AH529" s="28">
        <f>Обшая56[[#This Row],[З/п (%)]]+Обшая56[[#This Row],[Бонус]]</f>
        <v>519</v>
      </c>
      <c r="AI529" s="35">
        <f>Обшая56[[#This Row],[Итого маржа]]-Обшая56[[#This Row],[З/п (%)]]</f>
        <v>0</v>
      </c>
      <c r="AJ529" s="38"/>
    </row>
    <row r="530" spans="1:36" x14ac:dyDescent="0.25">
      <c r="A530" s="62"/>
      <c r="B530" s="29"/>
      <c r="C530" s="63"/>
      <c r="D530" s="64"/>
      <c r="E530" s="65"/>
      <c r="F530" s="25">
        <v>15</v>
      </c>
      <c r="G530" s="160"/>
      <c r="H530" s="24"/>
      <c r="I530" s="41"/>
      <c r="J530" s="41"/>
      <c r="K530" s="34">
        <f>Обшая56[[#This Row],[Итого реализация]]-Обшая56[[#This Row],[Стоимость доставки]]</f>
        <v>0</v>
      </c>
      <c r="L530" s="66"/>
      <c r="M530" s="141"/>
      <c r="N530" s="26"/>
      <c r="O530" s="150"/>
      <c r="P530" s="66"/>
      <c r="Q530" s="66"/>
      <c r="R530" s="26">
        <f>Обшая56[Итого реализация]-Обшая56[Наличные]-Обшая56[Терминал]-Обшая56[Безнал]</f>
        <v>0</v>
      </c>
      <c r="S530" s="67"/>
      <c r="T530" s="68"/>
      <c r="U530" s="68"/>
      <c r="V530" s="68"/>
      <c r="W530" s="27"/>
      <c r="X530" s="27"/>
      <c r="Y530" s="30"/>
      <c r="Z530" s="23">
        <f>Обшая56[Стоимость доставки]</f>
        <v>0</v>
      </c>
      <c r="AA530" s="23"/>
      <c r="AB530" s="21">
        <f>Обшая56[Итого реализация]</f>
        <v>0</v>
      </c>
      <c r="AC530" s="21">
        <f t="shared" si="16"/>
        <v>0</v>
      </c>
      <c r="AD53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0" s="21" t="e">
        <f>Обшая56[[#This Row],[Итого маржа]]/(Обшая56[[#This Row],[Сумма реал-и ТМЗ ( за вычетом доставки )]]/100)</f>
        <v>#DIV/0!</v>
      </c>
      <c r="AF530" s="36">
        <f t="shared" si="17"/>
        <v>0</v>
      </c>
      <c r="AG530" s="22">
        <v>520</v>
      </c>
      <c r="AH530" s="28">
        <f>Обшая56[[#This Row],[З/п (%)]]+Обшая56[[#This Row],[Бонус]]</f>
        <v>520</v>
      </c>
      <c r="AI530" s="35">
        <f>Обшая56[[#This Row],[Итого маржа]]-Обшая56[[#This Row],[З/п (%)]]</f>
        <v>0</v>
      </c>
      <c r="AJ530" s="38"/>
    </row>
    <row r="531" spans="1:36" x14ac:dyDescent="0.25">
      <c r="A531" s="62"/>
      <c r="B531" s="29"/>
      <c r="C531" s="63"/>
      <c r="D531" s="64"/>
      <c r="E531" s="65"/>
      <c r="F531" s="25">
        <v>15</v>
      </c>
      <c r="G531" s="160"/>
      <c r="H531" s="24"/>
      <c r="I531" s="41"/>
      <c r="J531" s="41"/>
      <c r="K531" s="34">
        <f>Обшая56[[#This Row],[Итого реализация]]-Обшая56[[#This Row],[Стоимость доставки]]</f>
        <v>0</v>
      </c>
      <c r="L531" s="66"/>
      <c r="M531" s="141"/>
      <c r="N531" s="26"/>
      <c r="O531" s="150"/>
      <c r="P531" s="66"/>
      <c r="Q531" s="66"/>
      <c r="R531" s="26">
        <f>Обшая56[Итого реализация]-Обшая56[Наличные]-Обшая56[Терминал]-Обшая56[Безнал]</f>
        <v>0</v>
      </c>
      <c r="S531" s="67"/>
      <c r="T531" s="68"/>
      <c r="U531" s="68"/>
      <c r="V531" s="68"/>
      <c r="W531" s="27"/>
      <c r="X531" s="27"/>
      <c r="Y531" s="30"/>
      <c r="Z531" s="23">
        <f>Обшая56[Стоимость доставки]</f>
        <v>0</v>
      </c>
      <c r="AA531" s="23"/>
      <c r="AB531" s="21">
        <f>Обшая56[Итого реализация]</f>
        <v>0</v>
      </c>
      <c r="AC531" s="21">
        <f t="shared" si="16"/>
        <v>0</v>
      </c>
      <c r="AD53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1" s="21" t="e">
        <f>Обшая56[[#This Row],[Итого маржа]]/(Обшая56[[#This Row],[Сумма реал-и ТМЗ ( за вычетом доставки )]]/100)</f>
        <v>#DIV/0!</v>
      </c>
      <c r="AF531" s="36">
        <f t="shared" si="17"/>
        <v>0</v>
      </c>
      <c r="AG531" s="22">
        <v>521</v>
      </c>
      <c r="AH531" s="28">
        <f>Обшая56[[#This Row],[З/п (%)]]+Обшая56[[#This Row],[Бонус]]</f>
        <v>521</v>
      </c>
      <c r="AI531" s="35">
        <f>Обшая56[[#This Row],[Итого маржа]]-Обшая56[[#This Row],[З/п (%)]]</f>
        <v>0</v>
      </c>
      <c r="AJ531" s="38"/>
    </row>
    <row r="532" spans="1:36" x14ac:dyDescent="0.25">
      <c r="A532" s="62"/>
      <c r="B532" s="29"/>
      <c r="C532" s="63"/>
      <c r="D532" s="64"/>
      <c r="E532" s="65"/>
      <c r="F532" s="25">
        <v>15</v>
      </c>
      <c r="G532" s="160"/>
      <c r="H532" s="24"/>
      <c r="I532" s="41"/>
      <c r="J532" s="41"/>
      <c r="K532" s="34">
        <f>Обшая56[[#This Row],[Итого реализация]]-Обшая56[[#This Row],[Стоимость доставки]]</f>
        <v>0</v>
      </c>
      <c r="L532" s="66"/>
      <c r="M532" s="141"/>
      <c r="N532" s="26"/>
      <c r="O532" s="150"/>
      <c r="P532" s="66"/>
      <c r="Q532" s="66"/>
      <c r="R532" s="26">
        <f>Обшая56[Итого реализация]-Обшая56[Наличные]-Обшая56[Терминал]-Обшая56[Безнал]</f>
        <v>0</v>
      </c>
      <c r="S532" s="67"/>
      <c r="T532" s="68"/>
      <c r="U532" s="68"/>
      <c r="V532" s="68"/>
      <c r="W532" s="27"/>
      <c r="X532" s="27"/>
      <c r="Y532" s="30"/>
      <c r="Z532" s="23">
        <f>Обшая56[Стоимость доставки]</f>
        <v>0</v>
      </c>
      <c r="AA532" s="23"/>
      <c r="AB532" s="21">
        <f>Обшая56[Итого реализация]</f>
        <v>0</v>
      </c>
      <c r="AC532" s="21">
        <f t="shared" si="16"/>
        <v>0</v>
      </c>
      <c r="AD53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2" s="21" t="e">
        <f>Обшая56[[#This Row],[Итого маржа]]/(Обшая56[[#This Row],[Сумма реал-и ТМЗ ( за вычетом доставки )]]/100)</f>
        <v>#DIV/0!</v>
      </c>
      <c r="AF532" s="36">
        <f t="shared" si="17"/>
        <v>0</v>
      </c>
      <c r="AG532" s="22">
        <v>522</v>
      </c>
      <c r="AH532" s="28">
        <f>Обшая56[[#This Row],[З/п (%)]]+Обшая56[[#This Row],[Бонус]]</f>
        <v>522</v>
      </c>
      <c r="AI532" s="35">
        <f>Обшая56[[#This Row],[Итого маржа]]-Обшая56[[#This Row],[З/п (%)]]</f>
        <v>0</v>
      </c>
      <c r="AJ532" s="38"/>
    </row>
    <row r="533" spans="1:36" x14ac:dyDescent="0.25">
      <c r="A533" s="62"/>
      <c r="B533" s="29"/>
      <c r="C533" s="63"/>
      <c r="D533" s="64"/>
      <c r="E533" s="65"/>
      <c r="F533" s="25">
        <v>15</v>
      </c>
      <c r="G533" s="160"/>
      <c r="H533" s="24"/>
      <c r="I533" s="41"/>
      <c r="J533" s="41"/>
      <c r="K533" s="34">
        <f>Обшая56[[#This Row],[Итого реализация]]-Обшая56[[#This Row],[Стоимость доставки]]</f>
        <v>0</v>
      </c>
      <c r="L533" s="66"/>
      <c r="M533" s="141"/>
      <c r="N533" s="26"/>
      <c r="O533" s="150"/>
      <c r="P533" s="66"/>
      <c r="Q533" s="66"/>
      <c r="R533" s="26">
        <f>Обшая56[Итого реализация]-Обшая56[Наличные]-Обшая56[Терминал]-Обшая56[Безнал]</f>
        <v>0</v>
      </c>
      <c r="S533" s="67"/>
      <c r="T533" s="68"/>
      <c r="U533" s="68"/>
      <c r="V533" s="68"/>
      <c r="W533" s="27"/>
      <c r="X533" s="27"/>
      <c r="Y533" s="30"/>
      <c r="Z533" s="23">
        <f>Обшая56[Стоимость доставки]</f>
        <v>0</v>
      </c>
      <c r="AA533" s="23"/>
      <c r="AB533" s="21">
        <f>Обшая56[Итого реализация]</f>
        <v>0</v>
      </c>
      <c r="AC533" s="21">
        <f t="shared" si="16"/>
        <v>0</v>
      </c>
      <c r="AD53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3" s="21" t="e">
        <f>Обшая56[[#This Row],[Итого маржа]]/(Обшая56[[#This Row],[Сумма реал-и ТМЗ ( за вычетом доставки )]]/100)</f>
        <v>#DIV/0!</v>
      </c>
      <c r="AF533" s="36">
        <f t="shared" si="17"/>
        <v>0</v>
      </c>
      <c r="AG533" s="22">
        <v>523</v>
      </c>
      <c r="AH533" s="28">
        <f>Обшая56[[#This Row],[З/п (%)]]+Обшая56[[#This Row],[Бонус]]</f>
        <v>523</v>
      </c>
      <c r="AI533" s="35">
        <f>Обшая56[[#This Row],[Итого маржа]]-Обшая56[[#This Row],[З/п (%)]]</f>
        <v>0</v>
      </c>
      <c r="AJ533" s="38"/>
    </row>
    <row r="534" spans="1:36" x14ac:dyDescent="0.25">
      <c r="A534" s="62"/>
      <c r="B534" s="29"/>
      <c r="C534" s="63"/>
      <c r="D534" s="64"/>
      <c r="E534" s="65"/>
      <c r="F534" s="25">
        <v>15</v>
      </c>
      <c r="G534" s="160"/>
      <c r="H534" s="24"/>
      <c r="I534" s="41"/>
      <c r="J534" s="41"/>
      <c r="K534" s="34">
        <f>Обшая56[[#This Row],[Итого реализация]]-Обшая56[[#This Row],[Стоимость доставки]]</f>
        <v>0</v>
      </c>
      <c r="L534" s="66"/>
      <c r="M534" s="141"/>
      <c r="N534" s="26"/>
      <c r="O534" s="150"/>
      <c r="P534" s="66"/>
      <c r="Q534" s="66"/>
      <c r="R534" s="26">
        <f>Обшая56[Итого реализация]-Обшая56[Наличные]-Обшая56[Терминал]-Обшая56[Безнал]</f>
        <v>0</v>
      </c>
      <c r="S534" s="67"/>
      <c r="T534" s="68"/>
      <c r="U534" s="68"/>
      <c r="V534" s="68"/>
      <c r="W534" s="27"/>
      <c r="X534" s="27"/>
      <c r="Y534" s="30"/>
      <c r="Z534" s="23">
        <f>Обшая56[Стоимость доставки]</f>
        <v>0</v>
      </c>
      <c r="AA534" s="23"/>
      <c r="AB534" s="21">
        <f>Обшая56[Итого реализация]</f>
        <v>0</v>
      </c>
      <c r="AC534" s="21">
        <f t="shared" si="16"/>
        <v>0</v>
      </c>
      <c r="AD53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4" s="21" t="e">
        <f>Обшая56[[#This Row],[Итого маржа]]/(Обшая56[[#This Row],[Сумма реал-и ТМЗ ( за вычетом доставки )]]/100)</f>
        <v>#DIV/0!</v>
      </c>
      <c r="AF534" s="36">
        <f t="shared" si="17"/>
        <v>0</v>
      </c>
      <c r="AG534" s="22">
        <v>524</v>
      </c>
      <c r="AH534" s="28">
        <f>Обшая56[[#This Row],[З/п (%)]]+Обшая56[[#This Row],[Бонус]]</f>
        <v>524</v>
      </c>
      <c r="AI534" s="35">
        <f>Обшая56[[#This Row],[Итого маржа]]-Обшая56[[#This Row],[З/п (%)]]</f>
        <v>0</v>
      </c>
      <c r="AJ534" s="38"/>
    </row>
    <row r="535" spans="1:36" x14ac:dyDescent="0.25">
      <c r="A535" s="62"/>
      <c r="B535" s="29"/>
      <c r="C535" s="63"/>
      <c r="D535" s="64"/>
      <c r="E535" s="65"/>
      <c r="F535" s="25">
        <v>15</v>
      </c>
      <c r="G535" s="160"/>
      <c r="H535" s="24"/>
      <c r="I535" s="41"/>
      <c r="J535" s="41"/>
      <c r="K535" s="34">
        <f>Обшая56[[#This Row],[Итого реализация]]-Обшая56[[#This Row],[Стоимость доставки]]</f>
        <v>0</v>
      </c>
      <c r="L535" s="66"/>
      <c r="M535" s="141"/>
      <c r="N535" s="26"/>
      <c r="O535" s="150"/>
      <c r="P535" s="66"/>
      <c r="Q535" s="66"/>
      <c r="R535" s="26">
        <f>Обшая56[Итого реализация]-Обшая56[Наличные]-Обшая56[Терминал]-Обшая56[Безнал]</f>
        <v>0</v>
      </c>
      <c r="S535" s="67"/>
      <c r="T535" s="68"/>
      <c r="U535" s="68"/>
      <c r="V535" s="68"/>
      <c r="W535" s="27"/>
      <c r="X535" s="27"/>
      <c r="Y535" s="30"/>
      <c r="Z535" s="23">
        <f>Обшая56[Стоимость доставки]</f>
        <v>0</v>
      </c>
      <c r="AA535" s="23"/>
      <c r="AB535" s="21">
        <f>Обшая56[Итого реализация]</f>
        <v>0</v>
      </c>
      <c r="AC535" s="21">
        <f t="shared" si="16"/>
        <v>0</v>
      </c>
      <c r="AD53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5" s="21" t="e">
        <f>Обшая56[[#This Row],[Итого маржа]]/(Обшая56[[#This Row],[Сумма реал-и ТМЗ ( за вычетом доставки )]]/100)</f>
        <v>#DIV/0!</v>
      </c>
      <c r="AF535" s="36">
        <f t="shared" si="17"/>
        <v>0</v>
      </c>
      <c r="AG535" s="22">
        <v>525</v>
      </c>
      <c r="AH535" s="28">
        <f>Обшая56[[#This Row],[З/п (%)]]+Обшая56[[#This Row],[Бонус]]</f>
        <v>525</v>
      </c>
      <c r="AI535" s="35">
        <f>Обшая56[[#This Row],[Итого маржа]]-Обшая56[[#This Row],[З/п (%)]]</f>
        <v>0</v>
      </c>
      <c r="AJ535" s="38"/>
    </row>
    <row r="536" spans="1:36" x14ac:dyDescent="0.25">
      <c r="A536" s="62"/>
      <c r="B536" s="29"/>
      <c r="C536" s="63"/>
      <c r="D536" s="64"/>
      <c r="E536" s="65"/>
      <c r="F536" s="25">
        <v>15</v>
      </c>
      <c r="G536" s="160"/>
      <c r="H536" s="24"/>
      <c r="I536" s="41"/>
      <c r="J536" s="41"/>
      <c r="K536" s="34">
        <f>Обшая56[[#This Row],[Итого реализация]]-Обшая56[[#This Row],[Стоимость доставки]]</f>
        <v>0</v>
      </c>
      <c r="L536" s="66"/>
      <c r="M536" s="141"/>
      <c r="N536" s="26"/>
      <c r="O536" s="150"/>
      <c r="P536" s="66"/>
      <c r="Q536" s="66"/>
      <c r="R536" s="26">
        <f>Обшая56[Итого реализация]-Обшая56[Наличные]-Обшая56[Терминал]-Обшая56[Безнал]</f>
        <v>0</v>
      </c>
      <c r="S536" s="67"/>
      <c r="T536" s="68"/>
      <c r="U536" s="68"/>
      <c r="V536" s="68"/>
      <c r="W536" s="27"/>
      <c r="X536" s="27"/>
      <c r="Y536" s="30"/>
      <c r="Z536" s="23">
        <f>Обшая56[Стоимость доставки]</f>
        <v>0</v>
      </c>
      <c r="AA536" s="23"/>
      <c r="AB536" s="21">
        <f>Обшая56[Итого реализация]</f>
        <v>0</v>
      </c>
      <c r="AC536" s="21">
        <f t="shared" si="16"/>
        <v>0</v>
      </c>
      <c r="AD53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6" s="21" t="e">
        <f>Обшая56[[#This Row],[Итого маржа]]/(Обшая56[[#This Row],[Сумма реал-и ТМЗ ( за вычетом доставки )]]/100)</f>
        <v>#DIV/0!</v>
      </c>
      <c r="AF536" s="36">
        <f t="shared" si="17"/>
        <v>0</v>
      </c>
      <c r="AG536" s="22">
        <v>526</v>
      </c>
      <c r="AH536" s="28">
        <f>Обшая56[[#This Row],[З/п (%)]]+Обшая56[[#This Row],[Бонус]]</f>
        <v>526</v>
      </c>
      <c r="AI536" s="35">
        <f>Обшая56[[#This Row],[Итого маржа]]-Обшая56[[#This Row],[З/п (%)]]</f>
        <v>0</v>
      </c>
      <c r="AJ536" s="38"/>
    </row>
    <row r="537" spans="1:36" x14ac:dyDescent="0.25">
      <c r="A537" s="62"/>
      <c r="B537" s="29"/>
      <c r="C537" s="63"/>
      <c r="D537" s="64"/>
      <c r="E537" s="65"/>
      <c r="F537" s="25">
        <v>15</v>
      </c>
      <c r="G537" s="160"/>
      <c r="H537" s="24"/>
      <c r="I537" s="41"/>
      <c r="J537" s="41"/>
      <c r="K537" s="34">
        <f>Обшая56[[#This Row],[Итого реализация]]-Обшая56[[#This Row],[Стоимость доставки]]</f>
        <v>0</v>
      </c>
      <c r="L537" s="66"/>
      <c r="M537" s="141"/>
      <c r="N537" s="26"/>
      <c r="O537" s="150"/>
      <c r="P537" s="66"/>
      <c r="Q537" s="66"/>
      <c r="R537" s="26">
        <f>Обшая56[Итого реализация]-Обшая56[Наличные]-Обшая56[Терминал]-Обшая56[Безнал]</f>
        <v>0</v>
      </c>
      <c r="S537" s="67"/>
      <c r="T537" s="68"/>
      <c r="U537" s="68"/>
      <c r="V537" s="68"/>
      <c r="W537" s="27"/>
      <c r="X537" s="27"/>
      <c r="Y537" s="30"/>
      <c r="Z537" s="23">
        <f>Обшая56[Стоимость доставки]</f>
        <v>0</v>
      </c>
      <c r="AA537" s="23"/>
      <c r="AB537" s="21">
        <f>Обшая56[Итого реализация]</f>
        <v>0</v>
      </c>
      <c r="AC537" s="21">
        <f t="shared" si="16"/>
        <v>0</v>
      </c>
      <c r="AD53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7" s="21" t="e">
        <f>Обшая56[[#This Row],[Итого маржа]]/(Обшая56[[#This Row],[Сумма реал-и ТМЗ ( за вычетом доставки )]]/100)</f>
        <v>#DIV/0!</v>
      </c>
      <c r="AF537" s="36">
        <f t="shared" si="17"/>
        <v>0</v>
      </c>
      <c r="AG537" s="22">
        <v>527</v>
      </c>
      <c r="AH537" s="28">
        <f>Обшая56[[#This Row],[З/п (%)]]+Обшая56[[#This Row],[Бонус]]</f>
        <v>527</v>
      </c>
      <c r="AI537" s="35">
        <f>Обшая56[[#This Row],[Итого маржа]]-Обшая56[[#This Row],[З/п (%)]]</f>
        <v>0</v>
      </c>
      <c r="AJ537" s="38"/>
    </row>
    <row r="538" spans="1:36" x14ac:dyDescent="0.25">
      <c r="A538" s="62"/>
      <c r="B538" s="29"/>
      <c r="C538" s="63"/>
      <c r="D538" s="64"/>
      <c r="E538" s="65"/>
      <c r="F538" s="25">
        <v>15</v>
      </c>
      <c r="G538" s="160"/>
      <c r="H538" s="24"/>
      <c r="I538" s="41"/>
      <c r="J538" s="41"/>
      <c r="K538" s="34">
        <f>Обшая56[[#This Row],[Итого реализация]]-Обшая56[[#This Row],[Стоимость доставки]]</f>
        <v>0</v>
      </c>
      <c r="L538" s="66"/>
      <c r="M538" s="141"/>
      <c r="N538" s="26"/>
      <c r="O538" s="150"/>
      <c r="P538" s="66"/>
      <c r="Q538" s="66"/>
      <c r="R538" s="26">
        <f>Обшая56[Итого реализация]-Обшая56[Наличные]-Обшая56[Терминал]-Обшая56[Безнал]</f>
        <v>0</v>
      </c>
      <c r="S538" s="67"/>
      <c r="T538" s="68"/>
      <c r="U538" s="68"/>
      <c r="V538" s="68"/>
      <c r="W538" s="27"/>
      <c r="X538" s="27"/>
      <c r="Y538" s="30"/>
      <c r="Z538" s="23">
        <f>Обшая56[Стоимость доставки]</f>
        <v>0</v>
      </c>
      <c r="AA538" s="23"/>
      <c r="AB538" s="21">
        <f>Обшая56[Итого реализация]</f>
        <v>0</v>
      </c>
      <c r="AC538" s="21">
        <f t="shared" si="16"/>
        <v>0</v>
      </c>
      <c r="AD53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8" s="21" t="e">
        <f>Обшая56[[#This Row],[Итого маржа]]/(Обшая56[[#This Row],[Сумма реал-и ТМЗ ( за вычетом доставки )]]/100)</f>
        <v>#DIV/0!</v>
      </c>
      <c r="AF538" s="36">
        <f t="shared" si="17"/>
        <v>0</v>
      </c>
      <c r="AG538" s="22">
        <v>528</v>
      </c>
      <c r="AH538" s="28">
        <f>Обшая56[[#This Row],[З/п (%)]]+Обшая56[[#This Row],[Бонус]]</f>
        <v>528</v>
      </c>
      <c r="AI538" s="35">
        <f>Обшая56[[#This Row],[Итого маржа]]-Обшая56[[#This Row],[З/п (%)]]</f>
        <v>0</v>
      </c>
      <c r="AJ538" s="38"/>
    </row>
    <row r="539" spans="1:36" x14ac:dyDescent="0.25">
      <c r="A539" s="62"/>
      <c r="B539" s="29"/>
      <c r="C539" s="63"/>
      <c r="D539" s="64"/>
      <c r="E539" s="65"/>
      <c r="F539" s="25">
        <v>15</v>
      </c>
      <c r="G539" s="160"/>
      <c r="H539" s="24"/>
      <c r="I539" s="41"/>
      <c r="J539" s="41"/>
      <c r="K539" s="34">
        <f>Обшая56[[#This Row],[Итого реализация]]-Обшая56[[#This Row],[Стоимость доставки]]</f>
        <v>0</v>
      </c>
      <c r="L539" s="66"/>
      <c r="M539" s="141"/>
      <c r="N539" s="26"/>
      <c r="O539" s="150"/>
      <c r="P539" s="66"/>
      <c r="Q539" s="66"/>
      <c r="R539" s="26">
        <f>Обшая56[Итого реализация]-Обшая56[Наличные]-Обшая56[Терминал]-Обшая56[Безнал]</f>
        <v>0</v>
      </c>
      <c r="S539" s="67"/>
      <c r="T539" s="68"/>
      <c r="U539" s="68"/>
      <c r="V539" s="68"/>
      <c r="W539" s="27"/>
      <c r="X539" s="27"/>
      <c r="Y539" s="30"/>
      <c r="Z539" s="23">
        <f>Обшая56[Стоимость доставки]</f>
        <v>0</v>
      </c>
      <c r="AA539" s="23"/>
      <c r="AB539" s="21">
        <f>Обшая56[Итого реализация]</f>
        <v>0</v>
      </c>
      <c r="AC539" s="21">
        <f t="shared" si="16"/>
        <v>0</v>
      </c>
      <c r="AD53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39" s="21" t="e">
        <f>Обшая56[[#This Row],[Итого маржа]]/(Обшая56[[#This Row],[Сумма реал-и ТМЗ ( за вычетом доставки )]]/100)</f>
        <v>#DIV/0!</v>
      </c>
      <c r="AF539" s="36">
        <f t="shared" si="17"/>
        <v>0</v>
      </c>
      <c r="AG539" s="22">
        <v>529</v>
      </c>
      <c r="AH539" s="28">
        <f>Обшая56[[#This Row],[З/п (%)]]+Обшая56[[#This Row],[Бонус]]</f>
        <v>529</v>
      </c>
      <c r="AI539" s="35">
        <f>Обшая56[[#This Row],[Итого маржа]]-Обшая56[[#This Row],[З/п (%)]]</f>
        <v>0</v>
      </c>
      <c r="AJ539" s="38"/>
    </row>
    <row r="540" spans="1:36" x14ac:dyDescent="0.25">
      <c r="A540" s="62"/>
      <c r="B540" s="29"/>
      <c r="C540" s="63"/>
      <c r="D540" s="64"/>
      <c r="E540" s="65"/>
      <c r="F540" s="25">
        <v>15</v>
      </c>
      <c r="G540" s="160"/>
      <c r="H540" s="24"/>
      <c r="I540" s="41"/>
      <c r="J540" s="41"/>
      <c r="K540" s="34">
        <f>Обшая56[[#This Row],[Итого реализация]]-Обшая56[[#This Row],[Стоимость доставки]]</f>
        <v>0</v>
      </c>
      <c r="L540" s="66"/>
      <c r="M540" s="141"/>
      <c r="N540" s="26"/>
      <c r="O540" s="150"/>
      <c r="P540" s="66"/>
      <c r="Q540" s="66"/>
      <c r="R540" s="26">
        <f>Обшая56[Итого реализация]-Обшая56[Наличные]-Обшая56[Терминал]-Обшая56[Безнал]</f>
        <v>0</v>
      </c>
      <c r="S540" s="67"/>
      <c r="T540" s="68"/>
      <c r="U540" s="68"/>
      <c r="V540" s="68"/>
      <c r="W540" s="27"/>
      <c r="X540" s="27"/>
      <c r="Y540" s="30"/>
      <c r="Z540" s="23">
        <f>Обшая56[Стоимость доставки]</f>
        <v>0</v>
      </c>
      <c r="AA540" s="23"/>
      <c r="AB540" s="21">
        <f>Обшая56[Итого реализация]</f>
        <v>0</v>
      </c>
      <c r="AC540" s="21">
        <f t="shared" si="16"/>
        <v>0</v>
      </c>
      <c r="AD54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0" s="21" t="e">
        <f>Обшая56[[#This Row],[Итого маржа]]/(Обшая56[[#This Row],[Сумма реал-и ТМЗ ( за вычетом доставки )]]/100)</f>
        <v>#DIV/0!</v>
      </c>
      <c r="AF540" s="36">
        <f t="shared" si="17"/>
        <v>0</v>
      </c>
      <c r="AG540" s="22">
        <v>530</v>
      </c>
      <c r="AH540" s="28">
        <f>Обшая56[[#This Row],[З/п (%)]]+Обшая56[[#This Row],[Бонус]]</f>
        <v>530</v>
      </c>
      <c r="AI540" s="35">
        <f>Обшая56[[#This Row],[Итого маржа]]-Обшая56[[#This Row],[З/п (%)]]</f>
        <v>0</v>
      </c>
      <c r="AJ540" s="38"/>
    </row>
    <row r="541" spans="1:36" x14ac:dyDescent="0.25">
      <c r="A541" s="62"/>
      <c r="B541" s="29"/>
      <c r="C541" s="63"/>
      <c r="D541" s="64"/>
      <c r="E541" s="65"/>
      <c r="F541" s="25">
        <v>15</v>
      </c>
      <c r="G541" s="160"/>
      <c r="H541" s="24"/>
      <c r="I541" s="41"/>
      <c r="J541" s="41"/>
      <c r="K541" s="34">
        <f>Обшая56[[#This Row],[Итого реализация]]-Обшая56[[#This Row],[Стоимость доставки]]</f>
        <v>0</v>
      </c>
      <c r="L541" s="66"/>
      <c r="M541" s="141"/>
      <c r="N541" s="26"/>
      <c r="O541" s="150"/>
      <c r="P541" s="66"/>
      <c r="Q541" s="66"/>
      <c r="R541" s="26">
        <f>Обшая56[Итого реализация]-Обшая56[Наличные]-Обшая56[Терминал]-Обшая56[Безнал]</f>
        <v>0</v>
      </c>
      <c r="S541" s="67"/>
      <c r="T541" s="68"/>
      <c r="U541" s="68"/>
      <c r="V541" s="68"/>
      <c r="W541" s="27"/>
      <c r="X541" s="27"/>
      <c r="Y541" s="30"/>
      <c r="Z541" s="23">
        <f>Обшая56[Стоимость доставки]</f>
        <v>0</v>
      </c>
      <c r="AA541" s="23"/>
      <c r="AB541" s="21">
        <f>Обшая56[Итого реализация]</f>
        <v>0</v>
      </c>
      <c r="AC541" s="21">
        <f t="shared" si="16"/>
        <v>0</v>
      </c>
      <c r="AD54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1" s="21" t="e">
        <f>Обшая56[[#This Row],[Итого маржа]]/(Обшая56[[#This Row],[Сумма реал-и ТМЗ ( за вычетом доставки )]]/100)</f>
        <v>#DIV/0!</v>
      </c>
      <c r="AF541" s="36">
        <f t="shared" si="17"/>
        <v>0</v>
      </c>
      <c r="AG541" s="22">
        <v>531</v>
      </c>
      <c r="AH541" s="28">
        <f>Обшая56[[#This Row],[З/п (%)]]+Обшая56[[#This Row],[Бонус]]</f>
        <v>531</v>
      </c>
      <c r="AI541" s="35">
        <f>Обшая56[[#This Row],[Итого маржа]]-Обшая56[[#This Row],[З/п (%)]]</f>
        <v>0</v>
      </c>
      <c r="AJ541" s="38"/>
    </row>
    <row r="542" spans="1:36" x14ac:dyDescent="0.25">
      <c r="A542" s="62"/>
      <c r="B542" s="29"/>
      <c r="C542" s="63"/>
      <c r="D542" s="64"/>
      <c r="E542" s="65"/>
      <c r="F542" s="25">
        <v>15</v>
      </c>
      <c r="G542" s="160"/>
      <c r="H542" s="24"/>
      <c r="I542" s="41"/>
      <c r="J542" s="41"/>
      <c r="K542" s="34">
        <f>Обшая56[[#This Row],[Итого реализация]]-Обшая56[[#This Row],[Стоимость доставки]]</f>
        <v>0</v>
      </c>
      <c r="L542" s="66"/>
      <c r="M542" s="141"/>
      <c r="N542" s="26"/>
      <c r="O542" s="150"/>
      <c r="P542" s="66"/>
      <c r="Q542" s="66"/>
      <c r="R542" s="26">
        <f>Обшая56[Итого реализация]-Обшая56[Наличные]-Обшая56[Терминал]-Обшая56[Безнал]</f>
        <v>0</v>
      </c>
      <c r="S542" s="67"/>
      <c r="T542" s="68"/>
      <c r="U542" s="68"/>
      <c r="V542" s="68"/>
      <c r="W542" s="27"/>
      <c r="X542" s="27"/>
      <c r="Y542" s="30"/>
      <c r="Z542" s="23">
        <f>Обшая56[Стоимость доставки]</f>
        <v>0</v>
      </c>
      <c r="AA542" s="23"/>
      <c r="AB542" s="21">
        <f>Обшая56[Итого реализация]</f>
        <v>0</v>
      </c>
      <c r="AC542" s="21">
        <f t="shared" si="16"/>
        <v>0</v>
      </c>
      <c r="AD54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2" s="21" t="e">
        <f>Обшая56[[#This Row],[Итого маржа]]/(Обшая56[[#This Row],[Сумма реал-и ТМЗ ( за вычетом доставки )]]/100)</f>
        <v>#DIV/0!</v>
      </c>
      <c r="AF542" s="36">
        <f t="shared" si="17"/>
        <v>0</v>
      </c>
      <c r="AG542" s="22">
        <v>532</v>
      </c>
      <c r="AH542" s="28">
        <f>Обшая56[[#This Row],[З/п (%)]]+Обшая56[[#This Row],[Бонус]]</f>
        <v>532</v>
      </c>
      <c r="AI542" s="35">
        <f>Обшая56[[#This Row],[Итого маржа]]-Обшая56[[#This Row],[З/п (%)]]</f>
        <v>0</v>
      </c>
      <c r="AJ542" s="38"/>
    </row>
    <row r="543" spans="1:36" x14ac:dyDescent="0.25">
      <c r="A543" s="62"/>
      <c r="B543" s="29"/>
      <c r="C543" s="63"/>
      <c r="D543" s="64"/>
      <c r="E543" s="65"/>
      <c r="F543" s="25">
        <v>15</v>
      </c>
      <c r="G543" s="160"/>
      <c r="H543" s="24"/>
      <c r="I543" s="41"/>
      <c r="J543" s="41"/>
      <c r="K543" s="34">
        <f>Обшая56[[#This Row],[Итого реализация]]-Обшая56[[#This Row],[Стоимость доставки]]</f>
        <v>0</v>
      </c>
      <c r="L543" s="66"/>
      <c r="M543" s="141"/>
      <c r="N543" s="26"/>
      <c r="O543" s="150"/>
      <c r="P543" s="66"/>
      <c r="Q543" s="66"/>
      <c r="R543" s="26">
        <f>Обшая56[Итого реализация]-Обшая56[Наличные]-Обшая56[Терминал]-Обшая56[Безнал]</f>
        <v>0</v>
      </c>
      <c r="S543" s="67"/>
      <c r="T543" s="68"/>
      <c r="U543" s="68"/>
      <c r="V543" s="68"/>
      <c r="W543" s="27"/>
      <c r="X543" s="27"/>
      <c r="Y543" s="30"/>
      <c r="Z543" s="23">
        <f>Обшая56[Стоимость доставки]</f>
        <v>0</v>
      </c>
      <c r="AA543" s="23"/>
      <c r="AB543" s="21">
        <f>Обшая56[Итого реализация]</f>
        <v>0</v>
      </c>
      <c r="AC543" s="21">
        <f t="shared" si="16"/>
        <v>0</v>
      </c>
      <c r="AD54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3" s="21" t="e">
        <f>Обшая56[[#This Row],[Итого маржа]]/(Обшая56[[#This Row],[Сумма реал-и ТМЗ ( за вычетом доставки )]]/100)</f>
        <v>#DIV/0!</v>
      </c>
      <c r="AF543" s="36">
        <f t="shared" si="17"/>
        <v>0</v>
      </c>
      <c r="AG543" s="22">
        <v>533</v>
      </c>
      <c r="AH543" s="28">
        <f>Обшая56[[#This Row],[З/п (%)]]+Обшая56[[#This Row],[Бонус]]</f>
        <v>533</v>
      </c>
      <c r="AI543" s="35">
        <f>Обшая56[[#This Row],[Итого маржа]]-Обшая56[[#This Row],[З/п (%)]]</f>
        <v>0</v>
      </c>
      <c r="AJ543" s="38"/>
    </row>
    <row r="544" spans="1:36" x14ac:dyDescent="0.25">
      <c r="A544" s="62"/>
      <c r="B544" s="29"/>
      <c r="C544" s="63"/>
      <c r="D544" s="64"/>
      <c r="E544" s="65"/>
      <c r="F544" s="25">
        <v>15</v>
      </c>
      <c r="G544" s="160"/>
      <c r="H544" s="24"/>
      <c r="I544" s="41"/>
      <c r="J544" s="41"/>
      <c r="K544" s="34">
        <f>Обшая56[[#This Row],[Итого реализация]]-Обшая56[[#This Row],[Стоимость доставки]]</f>
        <v>0</v>
      </c>
      <c r="L544" s="66"/>
      <c r="M544" s="141"/>
      <c r="N544" s="26"/>
      <c r="O544" s="150"/>
      <c r="P544" s="66"/>
      <c r="Q544" s="66"/>
      <c r="R544" s="26">
        <f>Обшая56[Итого реализация]-Обшая56[Наличные]-Обшая56[Терминал]-Обшая56[Безнал]</f>
        <v>0</v>
      </c>
      <c r="S544" s="67"/>
      <c r="T544" s="68"/>
      <c r="U544" s="68"/>
      <c r="V544" s="68"/>
      <c r="W544" s="27"/>
      <c r="X544" s="27"/>
      <c r="Y544" s="30"/>
      <c r="Z544" s="23">
        <f>Обшая56[Стоимость доставки]</f>
        <v>0</v>
      </c>
      <c r="AA544" s="23"/>
      <c r="AB544" s="21">
        <f>Обшая56[Итого реализация]</f>
        <v>0</v>
      </c>
      <c r="AC544" s="21">
        <f t="shared" si="16"/>
        <v>0</v>
      </c>
      <c r="AD54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4" s="21" t="e">
        <f>Обшая56[[#This Row],[Итого маржа]]/(Обшая56[[#This Row],[Сумма реал-и ТМЗ ( за вычетом доставки )]]/100)</f>
        <v>#DIV/0!</v>
      </c>
      <c r="AF544" s="36">
        <f t="shared" si="17"/>
        <v>0</v>
      </c>
      <c r="AG544" s="22">
        <v>534</v>
      </c>
      <c r="AH544" s="28">
        <f>Обшая56[[#This Row],[З/п (%)]]+Обшая56[[#This Row],[Бонус]]</f>
        <v>534</v>
      </c>
      <c r="AI544" s="35">
        <f>Обшая56[[#This Row],[Итого маржа]]-Обшая56[[#This Row],[З/п (%)]]</f>
        <v>0</v>
      </c>
      <c r="AJ544" s="38"/>
    </row>
    <row r="545" spans="1:36" x14ac:dyDescent="0.25">
      <c r="A545" s="62"/>
      <c r="B545" s="29"/>
      <c r="C545" s="63"/>
      <c r="D545" s="64"/>
      <c r="E545" s="65"/>
      <c r="F545" s="25">
        <v>15</v>
      </c>
      <c r="G545" s="160"/>
      <c r="H545" s="24"/>
      <c r="I545" s="41"/>
      <c r="J545" s="41"/>
      <c r="K545" s="34">
        <f>Обшая56[[#This Row],[Итого реализация]]-Обшая56[[#This Row],[Стоимость доставки]]</f>
        <v>0</v>
      </c>
      <c r="L545" s="66"/>
      <c r="M545" s="141"/>
      <c r="N545" s="26"/>
      <c r="O545" s="150"/>
      <c r="P545" s="66"/>
      <c r="Q545" s="66"/>
      <c r="R545" s="26">
        <f>Обшая56[Итого реализация]-Обшая56[Наличные]-Обшая56[Терминал]-Обшая56[Безнал]</f>
        <v>0</v>
      </c>
      <c r="S545" s="67"/>
      <c r="T545" s="68"/>
      <c r="U545" s="68"/>
      <c r="V545" s="68"/>
      <c r="W545" s="27"/>
      <c r="X545" s="27"/>
      <c r="Y545" s="30"/>
      <c r="Z545" s="23">
        <f>Обшая56[Стоимость доставки]</f>
        <v>0</v>
      </c>
      <c r="AA545" s="23"/>
      <c r="AB545" s="21">
        <f>Обшая56[Итого реализация]</f>
        <v>0</v>
      </c>
      <c r="AC545" s="21">
        <f t="shared" si="16"/>
        <v>0</v>
      </c>
      <c r="AD54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5" s="21" t="e">
        <f>Обшая56[[#This Row],[Итого маржа]]/(Обшая56[[#This Row],[Сумма реал-и ТМЗ ( за вычетом доставки )]]/100)</f>
        <v>#DIV/0!</v>
      </c>
      <c r="AF545" s="36">
        <f t="shared" si="17"/>
        <v>0</v>
      </c>
      <c r="AG545" s="22">
        <v>535</v>
      </c>
      <c r="AH545" s="28">
        <f>Обшая56[[#This Row],[З/п (%)]]+Обшая56[[#This Row],[Бонус]]</f>
        <v>535</v>
      </c>
      <c r="AI545" s="35">
        <f>Обшая56[[#This Row],[Итого маржа]]-Обшая56[[#This Row],[З/п (%)]]</f>
        <v>0</v>
      </c>
      <c r="AJ545" s="38"/>
    </row>
    <row r="546" spans="1:36" x14ac:dyDescent="0.25">
      <c r="A546" s="62"/>
      <c r="B546" s="29"/>
      <c r="C546" s="63"/>
      <c r="D546" s="64"/>
      <c r="E546" s="65"/>
      <c r="F546" s="25">
        <v>15</v>
      </c>
      <c r="G546" s="160"/>
      <c r="H546" s="24"/>
      <c r="I546" s="41"/>
      <c r="J546" s="41"/>
      <c r="K546" s="34">
        <f>Обшая56[[#This Row],[Итого реализация]]-Обшая56[[#This Row],[Стоимость доставки]]</f>
        <v>0</v>
      </c>
      <c r="L546" s="66"/>
      <c r="M546" s="141"/>
      <c r="N546" s="26"/>
      <c r="O546" s="150"/>
      <c r="P546" s="66"/>
      <c r="Q546" s="66"/>
      <c r="R546" s="26">
        <f>Обшая56[Итого реализация]-Обшая56[Наличные]-Обшая56[Терминал]-Обшая56[Безнал]</f>
        <v>0</v>
      </c>
      <c r="S546" s="67"/>
      <c r="T546" s="68"/>
      <c r="U546" s="68"/>
      <c r="V546" s="68"/>
      <c r="W546" s="27"/>
      <c r="X546" s="27"/>
      <c r="Y546" s="30"/>
      <c r="Z546" s="23">
        <f>Обшая56[Стоимость доставки]</f>
        <v>0</v>
      </c>
      <c r="AA546" s="23"/>
      <c r="AB546" s="21">
        <f>Обшая56[Итого реализация]</f>
        <v>0</v>
      </c>
      <c r="AC546" s="21">
        <f t="shared" si="16"/>
        <v>0</v>
      </c>
      <c r="AD54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6" s="21" t="e">
        <f>Обшая56[[#This Row],[Итого маржа]]/(Обшая56[[#This Row],[Сумма реал-и ТМЗ ( за вычетом доставки )]]/100)</f>
        <v>#DIV/0!</v>
      </c>
      <c r="AF546" s="36">
        <f t="shared" si="17"/>
        <v>0</v>
      </c>
      <c r="AG546" s="22">
        <v>536</v>
      </c>
      <c r="AH546" s="28">
        <f>Обшая56[[#This Row],[З/п (%)]]+Обшая56[[#This Row],[Бонус]]</f>
        <v>536</v>
      </c>
      <c r="AI546" s="35">
        <f>Обшая56[[#This Row],[Итого маржа]]-Обшая56[[#This Row],[З/п (%)]]</f>
        <v>0</v>
      </c>
      <c r="AJ546" s="38"/>
    </row>
    <row r="547" spans="1:36" x14ac:dyDescent="0.25">
      <c r="A547" s="62"/>
      <c r="B547" s="29"/>
      <c r="C547" s="63"/>
      <c r="D547" s="64"/>
      <c r="E547" s="65"/>
      <c r="F547" s="25">
        <v>15</v>
      </c>
      <c r="G547" s="160"/>
      <c r="H547" s="24"/>
      <c r="I547" s="41"/>
      <c r="J547" s="41"/>
      <c r="K547" s="34">
        <f>Обшая56[[#This Row],[Итого реализация]]-Обшая56[[#This Row],[Стоимость доставки]]</f>
        <v>0</v>
      </c>
      <c r="L547" s="66"/>
      <c r="M547" s="141"/>
      <c r="N547" s="26"/>
      <c r="O547" s="150"/>
      <c r="P547" s="66"/>
      <c r="Q547" s="66"/>
      <c r="R547" s="26">
        <f>Обшая56[Итого реализация]-Обшая56[Наличные]-Обшая56[Терминал]-Обшая56[Безнал]</f>
        <v>0</v>
      </c>
      <c r="S547" s="67"/>
      <c r="T547" s="68"/>
      <c r="U547" s="68"/>
      <c r="V547" s="68"/>
      <c r="W547" s="27"/>
      <c r="X547" s="27"/>
      <c r="Y547" s="30"/>
      <c r="Z547" s="23">
        <f>Обшая56[Стоимость доставки]</f>
        <v>0</v>
      </c>
      <c r="AA547" s="23"/>
      <c r="AB547" s="21">
        <f>Обшая56[Итого реализация]</f>
        <v>0</v>
      </c>
      <c r="AC547" s="21">
        <f t="shared" si="16"/>
        <v>0</v>
      </c>
      <c r="AD54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7" s="21" t="e">
        <f>Обшая56[[#This Row],[Итого маржа]]/(Обшая56[[#This Row],[Сумма реал-и ТМЗ ( за вычетом доставки )]]/100)</f>
        <v>#DIV/0!</v>
      </c>
      <c r="AF547" s="36">
        <f t="shared" si="17"/>
        <v>0</v>
      </c>
      <c r="AG547" s="22">
        <v>537</v>
      </c>
      <c r="AH547" s="28">
        <f>Обшая56[[#This Row],[З/п (%)]]+Обшая56[[#This Row],[Бонус]]</f>
        <v>537</v>
      </c>
      <c r="AI547" s="35">
        <f>Обшая56[[#This Row],[Итого маржа]]-Обшая56[[#This Row],[З/п (%)]]</f>
        <v>0</v>
      </c>
      <c r="AJ547" s="38"/>
    </row>
    <row r="548" spans="1:36" x14ac:dyDescent="0.25">
      <c r="A548" s="62"/>
      <c r="B548" s="29"/>
      <c r="C548" s="63"/>
      <c r="D548" s="64"/>
      <c r="E548" s="65"/>
      <c r="F548" s="25">
        <v>15</v>
      </c>
      <c r="G548" s="160"/>
      <c r="H548" s="24"/>
      <c r="I548" s="41"/>
      <c r="J548" s="41"/>
      <c r="K548" s="34">
        <f>Обшая56[[#This Row],[Итого реализация]]-Обшая56[[#This Row],[Стоимость доставки]]</f>
        <v>0</v>
      </c>
      <c r="L548" s="66"/>
      <c r="M548" s="141"/>
      <c r="N548" s="26"/>
      <c r="O548" s="150"/>
      <c r="P548" s="66"/>
      <c r="Q548" s="66"/>
      <c r="R548" s="26">
        <f>Обшая56[Итого реализация]-Обшая56[Наличные]-Обшая56[Терминал]-Обшая56[Безнал]</f>
        <v>0</v>
      </c>
      <c r="S548" s="67"/>
      <c r="T548" s="68"/>
      <c r="U548" s="68"/>
      <c r="V548" s="68"/>
      <c r="W548" s="27"/>
      <c r="X548" s="27"/>
      <c r="Y548" s="30"/>
      <c r="Z548" s="23">
        <f>Обшая56[Стоимость доставки]</f>
        <v>0</v>
      </c>
      <c r="AA548" s="23"/>
      <c r="AB548" s="21">
        <f>Обшая56[Итого реализация]</f>
        <v>0</v>
      </c>
      <c r="AC548" s="21">
        <f t="shared" si="16"/>
        <v>0</v>
      </c>
      <c r="AD54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8" s="21" t="e">
        <f>Обшая56[[#This Row],[Итого маржа]]/(Обшая56[[#This Row],[Сумма реал-и ТМЗ ( за вычетом доставки )]]/100)</f>
        <v>#DIV/0!</v>
      </c>
      <c r="AF548" s="36">
        <f t="shared" si="17"/>
        <v>0</v>
      </c>
      <c r="AG548" s="22">
        <v>538</v>
      </c>
      <c r="AH548" s="28">
        <f>Обшая56[[#This Row],[З/п (%)]]+Обшая56[[#This Row],[Бонус]]</f>
        <v>538</v>
      </c>
      <c r="AI548" s="35">
        <f>Обшая56[[#This Row],[Итого маржа]]-Обшая56[[#This Row],[З/п (%)]]</f>
        <v>0</v>
      </c>
      <c r="AJ548" s="38"/>
    </row>
    <row r="549" spans="1:36" x14ac:dyDescent="0.25">
      <c r="A549" s="62"/>
      <c r="B549" s="29"/>
      <c r="C549" s="63"/>
      <c r="D549" s="64"/>
      <c r="E549" s="65"/>
      <c r="F549" s="25">
        <v>15</v>
      </c>
      <c r="G549" s="160"/>
      <c r="H549" s="24"/>
      <c r="I549" s="41"/>
      <c r="J549" s="41"/>
      <c r="K549" s="34">
        <f>Обшая56[[#This Row],[Итого реализация]]-Обшая56[[#This Row],[Стоимость доставки]]</f>
        <v>0</v>
      </c>
      <c r="L549" s="66"/>
      <c r="M549" s="141"/>
      <c r="N549" s="26"/>
      <c r="O549" s="150"/>
      <c r="P549" s="66"/>
      <c r="Q549" s="66"/>
      <c r="R549" s="26">
        <f>Обшая56[Итого реализация]-Обшая56[Наличные]-Обшая56[Терминал]-Обшая56[Безнал]</f>
        <v>0</v>
      </c>
      <c r="S549" s="67"/>
      <c r="T549" s="68"/>
      <c r="U549" s="68"/>
      <c r="V549" s="68"/>
      <c r="W549" s="27"/>
      <c r="X549" s="27"/>
      <c r="Y549" s="30"/>
      <c r="Z549" s="23">
        <f>Обшая56[Стоимость доставки]</f>
        <v>0</v>
      </c>
      <c r="AA549" s="23"/>
      <c r="AB549" s="21">
        <f>Обшая56[Итого реализация]</f>
        <v>0</v>
      </c>
      <c r="AC549" s="21">
        <f t="shared" si="16"/>
        <v>0</v>
      </c>
      <c r="AD54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49" s="21" t="e">
        <f>Обшая56[[#This Row],[Итого маржа]]/(Обшая56[[#This Row],[Сумма реал-и ТМЗ ( за вычетом доставки )]]/100)</f>
        <v>#DIV/0!</v>
      </c>
      <c r="AF549" s="36">
        <f t="shared" si="17"/>
        <v>0</v>
      </c>
      <c r="AG549" s="22">
        <v>539</v>
      </c>
      <c r="AH549" s="28">
        <f>Обшая56[[#This Row],[З/п (%)]]+Обшая56[[#This Row],[Бонус]]</f>
        <v>539</v>
      </c>
      <c r="AI549" s="35">
        <f>Обшая56[[#This Row],[Итого маржа]]-Обшая56[[#This Row],[З/п (%)]]</f>
        <v>0</v>
      </c>
      <c r="AJ549" s="38"/>
    </row>
    <row r="550" spans="1:36" x14ac:dyDescent="0.25">
      <c r="A550" s="62"/>
      <c r="B550" s="29"/>
      <c r="C550" s="63"/>
      <c r="D550" s="64"/>
      <c r="E550" s="65"/>
      <c r="F550" s="25">
        <v>15</v>
      </c>
      <c r="G550" s="160"/>
      <c r="H550" s="24"/>
      <c r="I550" s="41"/>
      <c r="J550" s="41"/>
      <c r="K550" s="34">
        <f>Обшая56[[#This Row],[Итого реализация]]-Обшая56[[#This Row],[Стоимость доставки]]</f>
        <v>0</v>
      </c>
      <c r="L550" s="66"/>
      <c r="M550" s="141"/>
      <c r="N550" s="26"/>
      <c r="O550" s="150"/>
      <c r="P550" s="66"/>
      <c r="Q550" s="66"/>
      <c r="R550" s="26">
        <f>Обшая56[Итого реализация]-Обшая56[Наличные]-Обшая56[Терминал]-Обшая56[Безнал]</f>
        <v>0</v>
      </c>
      <c r="S550" s="67"/>
      <c r="T550" s="68"/>
      <c r="U550" s="68"/>
      <c r="V550" s="68"/>
      <c r="W550" s="27"/>
      <c r="X550" s="27"/>
      <c r="Y550" s="30"/>
      <c r="Z550" s="23">
        <f>Обшая56[Стоимость доставки]</f>
        <v>0</v>
      </c>
      <c r="AA550" s="23"/>
      <c r="AB550" s="21">
        <f>Обшая56[Итого реализация]</f>
        <v>0</v>
      </c>
      <c r="AC550" s="21">
        <f t="shared" si="16"/>
        <v>0</v>
      </c>
      <c r="AD55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0" s="21" t="e">
        <f>Обшая56[[#This Row],[Итого маржа]]/(Обшая56[[#This Row],[Сумма реал-и ТМЗ ( за вычетом доставки )]]/100)</f>
        <v>#DIV/0!</v>
      </c>
      <c r="AF550" s="36">
        <f t="shared" si="17"/>
        <v>0</v>
      </c>
      <c r="AG550" s="22">
        <v>540</v>
      </c>
      <c r="AH550" s="28">
        <f>Обшая56[[#This Row],[З/п (%)]]+Обшая56[[#This Row],[Бонус]]</f>
        <v>540</v>
      </c>
      <c r="AI550" s="35">
        <f>Обшая56[[#This Row],[Итого маржа]]-Обшая56[[#This Row],[З/п (%)]]</f>
        <v>0</v>
      </c>
      <c r="AJ550" s="38"/>
    </row>
    <row r="551" spans="1:36" x14ac:dyDescent="0.25">
      <c r="A551" s="62"/>
      <c r="B551" s="29"/>
      <c r="C551" s="63"/>
      <c r="D551" s="64"/>
      <c r="E551" s="65"/>
      <c r="F551" s="25">
        <v>15</v>
      </c>
      <c r="G551" s="160"/>
      <c r="H551" s="24"/>
      <c r="I551" s="41"/>
      <c r="J551" s="41"/>
      <c r="K551" s="34">
        <f>Обшая56[[#This Row],[Итого реализация]]-Обшая56[[#This Row],[Стоимость доставки]]</f>
        <v>0</v>
      </c>
      <c r="L551" s="66"/>
      <c r="M551" s="141"/>
      <c r="N551" s="26"/>
      <c r="O551" s="150"/>
      <c r="P551" s="66"/>
      <c r="Q551" s="66"/>
      <c r="R551" s="26">
        <f>Обшая56[Итого реализация]-Обшая56[Наличные]-Обшая56[Терминал]-Обшая56[Безнал]</f>
        <v>0</v>
      </c>
      <c r="S551" s="67"/>
      <c r="T551" s="68"/>
      <c r="U551" s="68"/>
      <c r="V551" s="68"/>
      <c r="W551" s="27"/>
      <c r="X551" s="27"/>
      <c r="Y551" s="30"/>
      <c r="Z551" s="23">
        <f>Обшая56[Стоимость доставки]</f>
        <v>0</v>
      </c>
      <c r="AA551" s="23"/>
      <c r="AB551" s="21">
        <f>Обшая56[Итого реализация]</f>
        <v>0</v>
      </c>
      <c r="AC551" s="21">
        <f t="shared" si="16"/>
        <v>0</v>
      </c>
      <c r="AD55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1" s="21" t="e">
        <f>Обшая56[[#This Row],[Итого маржа]]/(Обшая56[[#This Row],[Сумма реал-и ТМЗ ( за вычетом доставки )]]/100)</f>
        <v>#DIV/0!</v>
      </c>
      <c r="AF551" s="36">
        <f t="shared" si="17"/>
        <v>0</v>
      </c>
      <c r="AG551" s="22">
        <v>541</v>
      </c>
      <c r="AH551" s="28">
        <f>Обшая56[[#This Row],[З/п (%)]]+Обшая56[[#This Row],[Бонус]]</f>
        <v>541</v>
      </c>
      <c r="AI551" s="35">
        <f>Обшая56[[#This Row],[Итого маржа]]-Обшая56[[#This Row],[З/п (%)]]</f>
        <v>0</v>
      </c>
      <c r="AJ551" s="38"/>
    </row>
    <row r="552" spans="1:36" x14ac:dyDescent="0.25">
      <c r="A552" s="62"/>
      <c r="B552" s="29"/>
      <c r="C552" s="63"/>
      <c r="D552" s="64"/>
      <c r="E552" s="65"/>
      <c r="F552" s="25">
        <v>15</v>
      </c>
      <c r="G552" s="160"/>
      <c r="H552" s="24"/>
      <c r="I552" s="41"/>
      <c r="J552" s="41"/>
      <c r="K552" s="34">
        <f>Обшая56[[#This Row],[Итого реализация]]-Обшая56[[#This Row],[Стоимость доставки]]</f>
        <v>0</v>
      </c>
      <c r="L552" s="66"/>
      <c r="M552" s="141"/>
      <c r="N552" s="26"/>
      <c r="O552" s="150"/>
      <c r="P552" s="66"/>
      <c r="Q552" s="66"/>
      <c r="R552" s="26">
        <f>Обшая56[Итого реализация]-Обшая56[Наличные]-Обшая56[Терминал]-Обшая56[Безнал]</f>
        <v>0</v>
      </c>
      <c r="S552" s="67"/>
      <c r="T552" s="68"/>
      <c r="U552" s="68"/>
      <c r="V552" s="68"/>
      <c r="W552" s="27"/>
      <c r="X552" s="27"/>
      <c r="Y552" s="30"/>
      <c r="Z552" s="23">
        <f>Обшая56[Стоимость доставки]</f>
        <v>0</v>
      </c>
      <c r="AA552" s="23"/>
      <c r="AB552" s="21">
        <f>Обшая56[Итого реализация]</f>
        <v>0</v>
      </c>
      <c r="AC552" s="21">
        <f t="shared" si="16"/>
        <v>0</v>
      </c>
      <c r="AD55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2" s="21" t="e">
        <f>Обшая56[[#This Row],[Итого маржа]]/(Обшая56[[#This Row],[Сумма реал-и ТМЗ ( за вычетом доставки )]]/100)</f>
        <v>#DIV/0!</v>
      </c>
      <c r="AF552" s="36">
        <f t="shared" si="17"/>
        <v>0</v>
      </c>
      <c r="AG552" s="22">
        <v>542</v>
      </c>
      <c r="AH552" s="28">
        <f>Обшая56[[#This Row],[З/п (%)]]+Обшая56[[#This Row],[Бонус]]</f>
        <v>542</v>
      </c>
      <c r="AI552" s="35">
        <f>Обшая56[[#This Row],[Итого маржа]]-Обшая56[[#This Row],[З/п (%)]]</f>
        <v>0</v>
      </c>
      <c r="AJ552" s="38"/>
    </row>
    <row r="553" spans="1:36" x14ac:dyDescent="0.25">
      <c r="A553" s="62"/>
      <c r="B553" s="29"/>
      <c r="C553" s="63"/>
      <c r="D553" s="64"/>
      <c r="E553" s="65"/>
      <c r="F553" s="25">
        <v>15</v>
      </c>
      <c r="G553" s="160"/>
      <c r="H553" s="24"/>
      <c r="I553" s="41"/>
      <c r="J553" s="41"/>
      <c r="K553" s="34">
        <f>Обшая56[[#This Row],[Итого реализация]]-Обшая56[[#This Row],[Стоимость доставки]]</f>
        <v>0</v>
      </c>
      <c r="L553" s="66"/>
      <c r="M553" s="141"/>
      <c r="N553" s="26"/>
      <c r="O553" s="150"/>
      <c r="P553" s="66"/>
      <c r="Q553" s="66"/>
      <c r="R553" s="26">
        <f>Обшая56[Итого реализация]-Обшая56[Наличные]-Обшая56[Терминал]-Обшая56[Безнал]</f>
        <v>0</v>
      </c>
      <c r="S553" s="67"/>
      <c r="T553" s="68"/>
      <c r="U553" s="68"/>
      <c r="V553" s="68"/>
      <c r="W553" s="27"/>
      <c r="X553" s="27"/>
      <c r="Y553" s="30"/>
      <c r="Z553" s="23">
        <f>Обшая56[Стоимость доставки]</f>
        <v>0</v>
      </c>
      <c r="AA553" s="23"/>
      <c r="AB553" s="21">
        <f>Обшая56[Итого реализация]</f>
        <v>0</v>
      </c>
      <c r="AC553" s="21">
        <f t="shared" si="16"/>
        <v>0</v>
      </c>
      <c r="AD55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3" s="21" t="e">
        <f>Обшая56[[#This Row],[Итого маржа]]/(Обшая56[[#This Row],[Сумма реал-и ТМЗ ( за вычетом доставки )]]/100)</f>
        <v>#DIV/0!</v>
      </c>
      <c r="AF553" s="36">
        <f t="shared" si="17"/>
        <v>0</v>
      </c>
      <c r="AG553" s="22">
        <v>543</v>
      </c>
      <c r="AH553" s="28">
        <f>Обшая56[[#This Row],[З/п (%)]]+Обшая56[[#This Row],[Бонус]]</f>
        <v>543</v>
      </c>
      <c r="AI553" s="35">
        <f>Обшая56[[#This Row],[Итого маржа]]-Обшая56[[#This Row],[З/п (%)]]</f>
        <v>0</v>
      </c>
      <c r="AJ553" s="38"/>
    </row>
    <row r="554" spans="1:36" x14ac:dyDescent="0.25">
      <c r="A554" s="62"/>
      <c r="B554" s="29"/>
      <c r="C554" s="63"/>
      <c r="D554" s="64"/>
      <c r="E554" s="65"/>
      <c r="F554" s="25">
        <v>15</v>
      </c>
      <c r="G554" s="160"/>
      <c r="H554" s="24"/>
      <c r="I554" s="41"/>
      <c r="J554" s="41"/>
      <c r="K554" s="34">
        <f>Обшая56[[#This Row],[Итого реализация]]-Обшая56[[#This Row],[Стоимость доставки]]</f>
        <v>0</v>
      </c>
      <c r="L554" s="66"/>
      <c r="M554" s="141"/>
      <c r="N554" s="26"/>
      <c r="O554" s="150"/>
      <c r="P554" s="66"/>
      <c r="Q554" s="66"/>
      <c r="R554" s="26">
        <f>Обшая56[Итого реализация]-Обшая56[Наличные]-Обшая56[Терминал]-Обшая56[Безнал]</f>
        <v>0</v>
      </c>
      <c r="S554" s="67"/>
      <c r="T554" s="68"/>
      <c r="U554" s="68"/>
      <c r="V554" s="68"/>
      <c r="W554" s="27"/>
      <c r="X554" s="27"/>
      <c r="Y554" s="30"/>
      <c r="Z554" s="23">
        <f>Обшая56[Стоимость доставки]</f>
        <v>0</v>
      </c>
      <c r="AA554" s="23"/>
      <c r="AB554" s="21">
        <f>Обшая56[Итого реализация]</f>
        <v>0</v>
      </c>
      <c r="AC554" s="21">
        <f t="shared" si="16"/>
        <v>0</v>
      </c>
      <c r="AD55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4" s="21" t="e">
        <f>Обшая56[[#This Row],[Итого маржа]]/(Обшая56[[#This Row],[Сумма реал-и ТМЗ ( за вычетом доставки )]]/100)</f>
        <v>#DIV/0!</v>
      </c>
      <c r="AF554" s="36">
        <f t="shared" si="17"/>
        <v>0</v>
      </c>
      <c r="AG554" s="22">
        <v>544</v>
      </c>
      <c r="AH554" s="28">
        <f>Обшая56[[#This Row],[З/п (%)]]+Обшая56[[#This Row],[Бонус]]</f>
        <v>544</v>
      </c>
      <c r="AI554" s="35">
        <f>Обшая56[[#This Row],[Итого маржа]]-Обшая56[[#This Row],[З/п (%)]]</f>
        <v>0</v>
      </c>
      <c r="AJ554" s="38"/>
    </row>
    <row r="555" spans="1:36" x14ac:dyDescent="0.25">
      <c r="A555" s="62"/>
      <c r="B555" s="29"/>
      <c r="C555" s="63"/>
      <c r="D555" s="64"/>
      <c r="E555" s="65"/>
      <c r="F555" s="25">
        <v>15</v>
      </c>
      <c r="G555" s="160"/>
      <c r="H555" s="24"/>
      <c r="I555" s="41"/>
      <c r="J555" s="41"/>
      <c r="K555" s="34">
        <f>Обшая56[[#This Row],[Итого реализация]]-Обшая56[[#This Row],[Стоимость доставки]]</f>
        <v>0</v>
      </c>
      <c r="L555" s="66"/>
      <c r="M555" s="141"/>
      <c r="N555" s="26"/>
      <c r="O555" s="150"/>
      <c r="P555" s="66"/>
      <c r="Q555" s="66"/>
      <c r="R555" s="26">
        <f>Обшая56[Итого реализация]-Обшая56[Наличные]-Обшая56[Терминал]-Обшая56[Безнал]</f>
        <v>0</v>
      </c>
      <c r="S555" s="67"/>
      <c r="T555" s="68"/>
      <c r="U555" s="68"/>
      <c r="V555" s="68"/>
      <c r="W555" s="27"/>
      <c r="X555" s="27"/>
      <c r="Y555" s="30"/>
      <c r="Z555" s="23">
        <f>Обшая56[Стоимость доставки]</f>
        <v>0</v>
      </c>
      <c r="AA555" s="23"/>
      <c r="AB555" s="21">
        <f>Обшая56[Итого реализация]</f>
        <v>0</v>
      </c>
      <c r="AC555" s="21">
        <f t="shared" si="16"/>
        <v>0</v>
      </c>
      <c r="AD55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5" s="21" t="e">
        <f>Обшая56[[#This Row],[Итого маржа]]/(Обшая56[[#This Row],[Сумма реал-и ТМЗ ( за вычетом доставки )]]/100)</f>
        <v>#DIV/0!</v>
      </c>
      <c r="AF555" s="36">
        <f t="shared" si="17"/>
        <v>0</v>
      </c>
      <c r="AG555" s="22">
        <v>545</v>
      </c>
      <c r="AH555" s="28">
        <f>Обшая56[[#This Row],[З/п (%)]]+Обшая56[[#This Row],[Бонус]]</f>
        <v>545</v>
      </c>
      <c r="AI555" s="35">
        <f>Обшая56[[#This Row],[Итого маржа]]-Обшая56[[#This Row],[З/п (%)]]</f>
        <v>0</v>
      </c>
      <c r="AJ555" s="38"/>
    </row>
    <row r="556" spans="1:36" x14ac:dyDescent="0.25">
      <c r="A556" s="62"/>
      <c r="B556" s="29"/>
      <c r="C556" s="63"/>
      <c r="D556" s="64"/>
      <c r="E556" s="65"/>
      <c r="F556" s="25">
        <v>15</v>
      </c>
      <c r="G556" s="160"/>
      <c r="H556" s="24"/>
      <c r="I556" s="41"/>
      <c r="J556" s="41"/>
      <c r="K556" s="34">
        <f>Обшая56[[#This Row],[Итого реализация]]-Обшая56[[#This Row],[Стоимость доставки]]</f>
        <v>0</v>
      </c>
      <c r="L556" s="66"/>
      <c r="M556" s="141"/>
      <c r="N556" s="26"/>
      <c r="O556" s="150"/>
      <c r="P556" s="66"/>
      <c r="Q556" s="66"/>
      <c r="R556" s="26">
        <f>Обшая56[Итого реализация]-Обшая56[Наличные]-Обшая56[Терминал]-Обшая56[Безнал]</f>
        <v>0</v>
      </c>
      <c r="S556" s="67"/>
      <c r="T556" s="68"/>
      <c r="U556" s="68"/>
      <c r="V556" s="68"/>
      <c r="W556" s="27"/>
      <c r="X556" s="27"/>
      <c r="Y556" s="30"/>
      <c r="Z556" s="23">
        <f>Обшая56[Стоимость доставки]</f>
        <v>0</v>
      </c>
      <c r="AA556" s="23"/>
      <c r="AB556" s="21">
        <f>Обшая56[Итого реализация]</f>
        <v>0</v>
      </c>
      <c r="AC556" s="21">
        <f t="shared" si="16"/>
        <v>0</v>
      </c>
      <c r="AD55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6" s="21" t="e">
        <f>Обшая56[[#This Row],[Итого маржа]]/(Обшая56[[#This Row],[Сумма реал-и ТМЗ ( за вычетом доставки )]]/100)</f>
        <v>#DIV/0!</v>
      </c>
      <c r="AF556" s="36">
        <f t="shared" si="17"/>
        <v>0</v>
      </c>
      <c r="AG556" s="22">
        <v>546</v>
      </c>
      <c r="AH556" s="28">
        <f>Обшая56[[#This Row],[З/п (%)]]+Обшая56[[#This Row],[Бонус]]</f>
        <v>546</v>
      </c>
      <c r="AI556" s="35">
        <f>Обшая56[[#This Row],[Итого маржа]]-Обшая56[[#This Row],[З/п (%)]]</f>
        <v>0</v>
      </c>
      <c r="AJ556" s="38"/>
    </row>
    <row r="557" spans="1:36" x14ac:dyDescent="0.25">
      <c r="A557" s="62"/>
      <c r="B557" s="29"/>
      <c r="C557" s="63"/>
      <c r="D557" s="64"/>
      <c r="E557" s="65"/>
      <c r="F557" s="25">
        <v>15</v>
      </c>
      <c r="G557" s="160"/>
      <c r="H557" s="24"/>
      <c r="I557" s="41"/>
      <c r="J557" s="41"/>
      <c r="K557" s="34">
        <f>Обшая56[[#This Row],[Итого реализация]]-Обшая56[[#This Row],[Стоимость доставки]]</f>
        <v>0</v>
      </c>
      <c r="L557" s="66"/>
      <c r="M557" s="141"/>
      <c r="N557" s="26"/>
      <c r="O557" s="150"/>
      <c r="P557" s="66"/>
      <c r="Q557" s="66"/>
      <c r="R557" s="26">
        <f>Обшая56[Итого реализация]-Обшая56[Наличные]-Обшая56[Терминал]-Обшая56[Безнал]</f>
        <v>0</v>
      </c>
      <c r="S557" s="67"/>
      <c r="T557" s="68"/>
      <c r="U557" s="68"/>
      <c r="V557" s="68"/>
      <c r="W557" s="27"/>
      <c r="X557" s="27"/>
      <c r="Y557" s="30"/>
      <c r="Z557" s="23">
        <f>Обшая56[Стоимость доставки]</f>
        <v>0</v>
      </c>
      <c r="AA557" s="23"/>
      <c r="AB557" s="21">
        <f>Обшая56[Итого реализация]</f>
        <v>0</v>
      </c>
      <c r="AC557" s="21">
        <f t="shared" si="16"/>
        <v>0</v>
      </c>
      <c r="AD55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7" s="21" t="e">
        <f>Обшая56[[#This Row],[Итого маржа]]/(Обшая56[[#This Row],[Сумма реал-и ТМЗ ( за вычетом доставки )]]/100)</f>
        <v>#DIV/0!</v>
      </c>
      <c r="AF557" s="36">
        <f t="shared" si="17"/>
        <v>0</v>
      </c>
      <c r="AG557" s="22">
        <v>547</v>
      </c>
      <c r="AH557" s="28">
        <f>Обшая56[[#This Row],[З/п (%)]]+Обшая56[[#This Row],[Бонус]]</f>
        <v>547</v>
      </c>
      <c r="AI557" s="35">
        <f>Обшая56[[#This Row],[Итого маржа]]-Обшая56[[#This Row],[З/п (%)]]</f>
        <v>0</v>
      </c>
      <c r="AJ557" s="38"/>
    </row>
    <row r="558" spans="1:36" x14ac:dyDescent="0.25">
      <c r="A558" s="62"/>
      <c r="B558" s="29"/>
      <c r="C558" s="63"/>
      <c r="D558" s="64"/>
      <c r="E558" s="65"/>
      <c r="F558" s="25">
        <v>15</v>
      </c>
      <c r="G558" s="160"/>
      <c r="H558" s="24"/>
      <c r="I558" s="41"/>
      <c r="J558" s="41"/>
      <c r="K558" s="34">
        <f>Обшая56[[#This Row],[Итого реализация]]-Обшая56[[#This Row],[Стоимость доставки]]</f>
        <v>0</v>
      </c>
      <c r="L558" s="66"/>
      <c r="M558" s="141"/>
      <c r="N558" s="26"/>
      <c r="O558" s="150"/>
      <c r="P558" s="66"/>
      <c r="Q558" s="66"/>
      <c r="R558" s="26">
        <f>Обшая56[Итого реализация]-Обшая56[Наличные]-Обшая56[Терминал]-Обшая56[Безнал]</f>
        <v>0</v>
      </c>
      <c r="S558" s="67"/>
      <c r="T558" s="68"/>
      <c r="U558" s="68"/>
      <c r="V558" s="68"/>
      <c r="W558" s="27"/>
      <c r="X558" s="27"/>
      <c r="Y558" s="30"/>
      <c r="Z558" s="23">
        <f>Обшая56[Стоимость доставки]</f>
        <v>0</v>
      </c>
      <c r="AA558" s="23"/>
      <c r="AB558" s="21">
        <f>Обшая56[Итого реализация]</f>
        <v>0</v>
      </c>
      <c r="AC558" s="21">
        <f t="shared" si="16"/>
        <v>0</v>
      </c>
      <c r="AD55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8" s="21" t="e">
        <f>Обшая56[[#This Row],[Итого маржа]]/(Обшая56[[#This Row],[Сумма реал-и ТМЗ ( за вычетом доставки )]]/100)</f>
        <v>#DIV/0!</v>
      </c>
      <c r="AF558" s="36">
        <f t="shared" si="17"/>
        <v>0</v>
      </c>
      <c r="AG558" s="22">
        <v>548</v>
      </c>
      <c r="AH558" s="28">
        <f>Обшая56[[#This Row],[З/п (%)]]+Обшая56[[#This Row],[Бонус]]</f>
        <v>548</v>
      </c>
      <c r="AI558" s="35">
        <f>Обшая56[[#This Row],[Итого маржа]]-Обшая56[[#This Row],[З/п (%)]]</f>
        <v>0</v>
      </c>
      <c r="AJ558" s="38"/>
    </row>
    <row r="559" spans="1:36" x14ac:dyDescent="0.25">
      <c r="A559" s="62"/>
      <c r="B559" s="29"/>
      <c r="C559" s="63"/>
      <c r="D559" s="64"/>
      <c r="E559" s="65"/>
      <c r="F559" s="25">
        <v>15</v>
      </c>
      <c r="G559" s="160"/>
      <c r="H559" s="24"/>
      <c r="I559" s="41"/>
      <c r="J559" s="41"/>
      <c r="K559" s="34">
        <f>Обшая56[[#This Row],[Итого реализация]]-Обшая56[[#This Row],[Стоимость доставки]]</f>
        <v>0</v>
      </c>
      <c r="L559" s="66"/>
      <c r="M559" s="141"/>
      <c r="N559" s="26"/>
      <c r="O559" s="150"/>
      <c r="P559" s="66"/>
      <c r="Q559" s="66"/>
      <c r="R559" s="26">
        <f>Обшая56[Итого реализация]-Обшая56[Наличные]-Обшая56[Терминал]-Обшая56[Безнал]</f>
        <v>0</v>
      </c>
      <c r="S559" s="67"/>
      <c r="T559" s="68"/>
      <c r="U559" s="68"/>
      <c r="V559" s="68"/>
      <c r="W559" s="27"/>
      <c r="X559" s="27"/>
      <c r="Y559" s="30"/>
      <c r="Z559" s="23">
        <f>Обшая56[Стоимость доставки]</f>
        <v>0</v>
      </c>
      <c r="AA559" s="23"/>
      <c r="AB559" s="21">
        <f>Обшая56[Итого реализация]</f>
        <v>0</v>
      </c>
      <c r="AC559" s="21">
        <f t="shared" si="16"/>
        <v>0</v>
      </c>
      <c r="AD55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59" s="21" t="e">
        <f>Обшая56[[#This Row],[Итого маржа]]/(Обшая56[[#This Row],[Сумма реал-и ТМЗ ( за вычетом доставки )]]/100)</f>
        <v>#DIV/0!</v>
      </c>
      <c r="AF559" s="36">
        <f t="shared" si="17"/>
        <v>0</v>
      </c>
      <c r="AG559" s="22">
        <v>549</v>
      </c>
      <c r="AH559" s="28">
        <f>Обшая56[[#This Row],[З/п (%)]]+Обшая56[[#This Row],[Бонус]]</f>
        <v>549</v>
      </c>
      <c r="AI559" s="35">
        <f>Обшая56[[#This Row],[Итого маржа]]-Обшая56[[#This Row],[З/п (%)]]</f>
        <v>0</v>
      </c>
      <c r="AJ559" s="38"/>
    </row>
    <row r="560" spans="1:36" x14ac:dyDescent="0.25">
      <c r="A560" s="62"/>
      <c r="B560" s="29"/>
      <c r="C560" s="63"/>
      <c r="D560" s="64"/>
      <c r="E560" s="65"/>
      <c r="F560" s="25">
        <v>15</v>
      </c>
      <c r="G560" s="160"/>
      <c r="H560" s="24"/>
      <c r="I560" s="41"/>
      <c r="J560" s="41"/>
      <c r="K560" s="34">
        <f>Обшая56[[#This Row],[Итого реализация]]-Обшая56[[#This Row],[Стоимость доставки]]</f>
        <v>0</v>
      </c>
      <c r="L560" s="66"/>
      <c r="M560" s="141"/>
      <c r="N560" s="26"/>
      <c r="O560" s="150"/>
      <c r="P560" s="66"/>
      <c r="Q560" s="66"/>
      <c r="R560" s="26">
        <f>Обшая56[Итого реализация]-Обшая56[Наличные]-Обшая56[Терминал]-Обшая56[Безнал]</f>
        <v>0</v>
      </c>
      <c r="S560" s="67"/>
      <c r="T560" s="68"/>
      <c r="U560" s="68"/>
      <c r="V560" s="68"/>
      <c r="W560" s="27"/>
      <c r="X560" s="27"/>
      <c r="Y560" s="30"/>
      <c r="Z560" s="23">
        <f>Обшая56[Стоимость доставки]</f>
        <v>0</v>
      </c>
      <c r="AA560" s="23"/>
      <c r="AB560" s="21">
        <f>Обшая56[Итого реализация]</f>
        <v>0</v>
      </c>
      <c r="AC560" s="21">
        <f t="shared" si="16"/>
        <v>0</v>
      </c>
      <c r="AD56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0" s="21" t="e">
        <f>Обшая56[[#This Row],[Итого маржа]]/(Обшая56[[#This Row],[Сумма реал-и ТМЗ ( за вычетом доставки )]]/100)</f>
        <v>#DIV/0!</v>
      </c>
      <c r="AF560" s="36">
        <f t="shared" si="17"/>
        <v>0</v>
      </c>
      <c r="AG560" s="22">
        <v>550</v>
      </c>
      <c r="AH560" s="28">
        <f>Обшая56[[#This Row],[З/п (%)]]+Обшая56[[#This Row],[Бонус]]</f>
        <v>550</v>
      </c>
      <c r="AI560" s="35">
        <f>Обшая56[[#This Row],[Итого маржа]]-Обшая56[[#This Row],[З/п (%)]]</f>
        <v>0</v>
      </c>
      <c r="AJ560" s="38"/>
    </row>
    <row r="561" spans="1:36" x14ac:dyDescent="0.25">
      <c r="A561" s="62"/>
      <c r="B561" s="29"/>
      <c r="C561" s="63"/>
      <c r="D561" s="64"/>
      <c r="E561" s="65"/>
      <c r="F561" s="25">
        <v>15</v>
      </c>
      <c r="G561" s="160"/>
      <c r="H561" s="24"/>
      <c r="I561" s="41"/>
      <c r="J561" s="41"/>
      <c r="K561" s="34">
        <f>Обшая56[[#This Row],[Итого реализация]]-Обшая56[[#This Row],[Стоимость доставки]]</f>
        <v>0</v>
      </c>
      <c r="L561" s="66"/>
      <c r="M561" s="141"/>
      <c r="N561" s="26"/>
      <c r="O561" s="150"/>
      <c r="P561" s="66"/>
      <c r="Q561" s="66"/>
      <c r="R561" s="26">
        <f>Обшая56[Итого реализация]-Обшая56[Наличные]-Обшая56[Терминал]-Обшая56[Безнал]</f>
        <v>0</v>
      </c>
      <c r="S561" s="67"/>
      <c r="T561" s="68"/>
      <c r="U561" s="68"/>
      <c r="V561" s="68"/>
      <c r="W561" s="27"/>
      <c r="X561" s="27"/>
      <c r="Y561" s="30"/>
      <c r="Z561" s="23">
        <f>Обшая56[Стоимость доставки]</f>
        <v>0</v>
      </c>
      <c r="AA561" s="23"/>
      <c r="AB561" s="21">
        <f>Обшая56[Итого реализация]</f>
        <v>0</v>
      </c>
      <c r="AC561" s="21">
        <f t="shared" si="16"/>
        <v>0</v>
      </c>
      <c r="AD56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1" s="21" t="e">
        <f>Обшая56[[#This Row],[Итого маржа]]/(Обшая56[[#This Row],[Сумма реал-и ТМЗ ( за вычетом доставки )]]/100)</f>
        <v>#DIV/0!</v>
      </c>
      <c r="AF561" s="36">
        <f t="shared" si="17"/>
        <v>0</v>
      </c>
      <c r="AG561" s="22">
        <v>551</v>
      </c>
      <c r="AH561" s="28">
        <f>Обшая56[[#This Row],[З/п (%)]]+Обшая56[[#This Row],[Бонус]]</f>
        <v>551</v>
      </c>
      <c r="AI561" s="35">
        <f>Обшая56[[#This Row],[Итого маржа]]-Обшая56[[#This Row],[З/п (%)]]</f>
        <v>0</v>
      </c>
      <c r="AJ561" s="38"/>
    </row>
    <row r="562" spans="1:36" x14ac:dyDescent="0.25">
      <c r="A562" s="62"/>
      <c r="B562" s="29"/>
      <c r="C562" s="63"/>
      <c r="D562" s="64"/>
      <c r="E562" s="65"/>
      <c r="F562" s="25">
        <v>15</v>
      </c>
      <c r="G562" s="160"/>
      <c r="H562" s="24"/>
      <c r="I562" s="41"/>
      <c r="J562" s="41"/>
      <c r="K562" s="34">
        <f>Обшая56[[#This Row],[Итого реализация]]-Обшая56[[#This Row],[Стоимость доставки]]</f>
        <v>0</v>
      </c>
      <c r="L562" s="66"/>
      <c r="M562" s="141"/>
      <c r="N562" s="26"/>
      <c r="O562" s="150"/>
      <c r="P562" s="66"/>
      <c r="Q562" s="66"/>
      <c r="R562" s="26">
        <f>Обшая56[Итого реализация]-Обшая56[Наличные]-Обшая56[Терминал]-Обшая56[Безнал]</f>
        <v>0</v>
      </c>
      <c r="S562" s="67"/>
      <c r="T562" s="68"/>
      <c r="U562" s="68"/>
      <c r="V562" s="68"/>
      <c r="W562" s="27"/>
      <c r="X562" s="27"/>
      <c r="Y562" s="30"/>
      <c r="Z562" s="23">
        <f>Обшая56[Стоимость доставки]</f>
        <v>0</v>
      </c>
      <c r="AA562" s="23"/>
      <c r="AB562" s="21">
        <f>Обшая56[Итого реализация]</f>
        <v>0</v>
      </c>
      <c r="AC562" s="21">
        <f t="shared" si="16"/>
        <v>0</v>
      </c>
      <c r="AD56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2" s="21" t="e">
        <f>Обшая56[[#This Row],[Итого маржа]]/(Обшая56[[#This Row],[Сумма реал-и ТМЗ ( за вычетом доставки )]]/100)</f>
        <v>#DIV/0!</v>
      </c>
      <c r="AF562" s="36">
        <f t="shared" si="17"/>
        <v>0</v>
      </c>
      <c r="AG562" s="22">
        <v>552</v>
      </c>
      <c r="AH562" s="28">
        <f>Обшая56[[#This Row],[З/п (%)]]+Обшая56[[#This Row],[Бонус]]</f>
        <v>552</v>
      </c>
      <c r="AI562" s="35">
        <f>Обшая56[[#This Row],[Итого маржа]]-Обшая56[[#This Row],[З/п (%)]]</f>
        <v>0</v>
      </c>
      <c r="AJ562" s="38"/>
    </row>
    <row r="563" spans="1:36" x14ac:dyDescent="0.25">
      <c r="A563" s="62"/>
      <c r="B563" s="29"/>
      <c r="C563" s="63"/>
      <c r="D563" s="64"/>
      <c r="E563" s="65"/>
      <c r="F563" s="25">
        <v>15</v>
      </c>
      <c r="G563" s="160"/>
      <c r="H563" s="24"/>
      <c r="I563" s="41"/>
      <c r="J563" s="41"/>
      <c r="K563" s="34">
        <f>Обшая56[[#This Row],[Итого реализация]]-Обшая56[[#This Row],[Стоимость доставки]]</f>
        <v>0</v>
      </c>
      <c r="L563" s="66"/>
      <c r="M563" s="141"/>
      <c r="N563" s="26"/>
      <c r="O563" s="150"/>
      <c r="P563" s="66"/>
      <c r="Q563" s="66"/>
      <c r="R563" s="26">
        <f>Обшая56[Итого реализация]-Обшая56[Наличные]-Обшая56[Терминал]-Обшая56[Безнал]</f>
        <v>0</v>
      </c>
      <c r="S563" s="67"/>
      <c r="T563" s="68"/>
      <c r="U563" s="68"/>
      <c r="V563" s="68"/>
      <c r="W563" s="27"/>
      <c r="X563" s="27"/>
      <c r="Y563" s="30"/>
      <c r="Z563" s="23">
        <f>Обшая56[Стоимость доставки]</f>
        <v>0</v>
      </c>
      <c r="AA563" s="23"/>
      <c r="AB563" s="21">
        <f>Обшая56[Итого реализация]</f>
        <v>0</v>
      </c>
      <c r="AC563" s="21">
        <f t="shared" si="16"/>
        <v>0</v>
      </c>
      <c r="AD56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3" s="21" t="e">
        <f>Обшая56[[#This Row],[Итого маржа]]/(Обшая56[[#This Row],[Сумма реал-и ТМЗ ( за вычетом доставки )]]/100)</f>
        <v>#DIV/0!</v>
      </c>
      <c r="AF563" s="36">
        <f t="shared" si="17"/>
        <v>0</v>
      </c>
      <c r="AG563" s="22">
        <v>553</v>
      </c>
      <c r="AH563" s="28">
        <f>Обшая56[[#This Row],[З/п (%)]]+Обшая56[[#This Row],[Бонус]]</f>
        <v>553</v>
      </c>
      <c r="AI563" s="35">
        <f>Обшая56[[#This Row],[Итого маржа]]-Обшая56[[#This Row],[З/п (%)]]</f>
        <v>0</v>
      </c>
      <c r="AJ563" s="38"/>
    </row>
    <row r="564" spans="1:36" x14ac:dyDescent="0.25">
      <c r="A564" s="62"/>
      <c r="B564" s="29"/>
      <c r="C564" s="63"/>
      <c r="D564" s="64"/>
      <c r="E564" s="65"/>
      <c r="F564" s="25">
        <v>15</v>
      </c>
      <c r="G564" s="160"/>
      <c r="H564" s="24"/>
      <c r="I564" s="41"/>
      <c r="J564" s="41"/>
      <c r="K564" s="34">
        <f>Обшая56[[#This Row],[Итого реализация]]-Обшая56[[#This Row],[Стоимость доставки]]</f>
        <v>0</v>
      </c>
      <c r="L564" s="66"/>
      <c r="M564" s="141"/>
      <c r="N564" s="26"/>
      <c r="O564" s="150"/>
      <c r="P564" s="66"/>
      <c r="Q564" s="66"/>
      <c r="R564" s="26">
        <f>Обшая56[Итого реализация]-Обшая56[Наличные]-Обшая56[Терминал]-Обшая56[Безнал]</f>
        <v>0</v>
      </c>
      <c r="S564" s="67"/>
      <c r="T564" s="68"/>
      <c r="U564" s="68"/>
      <c r="V564" s="68"/>
      <c r="W564" s="27"/>
      <c r="X564" s="27"/>
      <c r="Y564" s="30"/>
      <c r="Z564" s="23">
        <f>Обшая56[Стоимость доставки]</f>
        <v>0</v>
      </c>
      <c r="AA564" s="23"/>
      <c r="AB564" s="21">
        <f>Обшая56[Итого реализация]</f>
        <v>0</v>
      </c>
      <c r="AC564" s="21">
        <f t="shared" si="16"/>
        <v>0</v>
      </c>
      <c r="AD56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4" s="21" t="e">
        <f>Обшая56[[#This Row],[Итого маржа]]/(Обшая56[[#This Row],[Сумма реал-и ТМЗ ( за вычетом доставки )]]/100)</f>
        <v>#DIV/0!</v>
      </c>
      <c r="AF564" s="36">
        <f t="shared" si="17"/>
        <v>0</v>
      </c>
      <c r="AG564" s="22">
        <v>554</v>
      </c>
      <c r="AH564" s="28">
        <f>Обшая56[[#This Row],[З/п (%)]]+Обшая56[[#This Row],[Бонус]]</f>
        <v>554</v>
      </c>
      <c r="AI564" s="35">
        <f>Обшая56[[#This Row],[Итого маржа]]-Обшая56[[#This Row],[З/п (%)]]</f>
        <v>0</v>
      </c>
      <c r="AJ564" s="38"/>
    </row>
    <row r="565" spans="1:36" x14ac:dyDescent="0.25">
      <c r="A565" s="62"/>
      <c r="B565" s="29"/>
      <c r="C565" s="63"/>
      <c r="D565" s="64"/>
      <c r="E565" s="65"/>
      <c r="F565" s="25">
        <v>15</v>
      </c>
      <c r="G565" s="160"/>
      <c r="H565" s="24"/>
      <c r="I565" s="41"/>
      <c r="J565" s="41"/>
      <c r="K565" s="34">
        <f>Обшая56[[#This Row],[Итого реализация]]-Обшая56[[#This Row],[Стоимость доставки]]</f>
        <v>0</v>
      </c>
      <c r="L565" s="66"/>
      <c r="M565" s="141"/>
      <c r="N565" s="26"/>
      <c r="O565" s="150"/>
      <c r="P565" s="66"/>
      <c r="Q565" s="66"/>
      <c r="R565" s="26">
        <f>Обшая56[Итого реализация]-Обшая56[Наличные]-Обшая56[Терминал]-Обшая56[Безнал]</f>
        <v>0</v>
      </c>
      <c r="S565" s="67"/>
      <c r="T565" s="68"/>
      <c r="U565" s="68"/>
      <c r="V565" s="68"/>
      <c r="W565" s="27"/>
      <c r="X565" s="27"/>
      <c r="Y565" s="30"/>
      <c r="Z565" s="23">
        <f>Обшая56[Стоимость доставки]</f>
        <v>0</v>
      </c>
      <c r="AA565" s="23"/>
      <c r="AB565" s="21">
        <f>Обшая56[Итого реализация]</f>
        <v>0</v>
      </c>
      <c r="AC565" s="21">
        <f t="shared" si="16"/>
        <v>0</v>
      </c>
      <c r="AD56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5" s="21" t="e">
        <f>Обшая56[[#This Row],[Итого маржа]]/(Обшая56[[#This Row],[Сумма реал-и ТМЗ ( за вычетом доставки )]]/100)</f>
        <v>#DIV/0!</v>
      </c>
      <c r="AF565" s="36">
        <f t="shared" si="17"/>
        <v>0</v>
      </c>
      <c r="AG565" s="22">
        <v>555</v>
      </c>
      <c r="AH565" s="28">
        <f>Обшая56[[#This Row],[З/п (%)]]+Обшая56[[#This Row],[Бонус]]</f>
        <v>555</v>
      </c>
      <c r="AI565" s="35">
        <f>Обшая56[[#This Row],[Итого маржа]]-Обшая56[[#This Row],[З/п (%)]]</f>
        <v>0</v>
      </c>
      <c r="AJ565" s="38"/>
    </row>
    <row r="566" spans="1:36" x14ac:dyDescent="0.25">
      <c r="A566" s="62"/>
      <c r="B566" s="29"/>
      <c r="C566" s="63"/>
      <c r="D566" s="64"/>
      <c r="E566" s="65"/>
      <c r="F566" s="25">
        <v>15</v>
      </c>
      <c r="G566" s="160"/>
      <c r="H566" s="24"/>
      <c r="I566" s="41"/>
      <c r="J566" s="41"/>
      <c r="K566" s="34">
        <f>Обшая56[[#This Row],[Итого реализация]]-Обшая56[[#This Row],[Стоимость доставки]]</f>
        <v>0</v>
      </c>
      <c r="L566" s="66"/>
      <c r="M566" s="141"/>
      <c r="N566" s="26"/>
      <c r="O566" s="150"/>
      <c r="P566" s="66"/>
      <c r="Q566" s="66"/>
      <c r="R566" s="26">
        <f>Обшая56[Итого реализация]-Обшая56[Наличные]-Обшая56[Терминал]-Обшая56[Безнал]</f>
        <v>0</v>
      </c>
      <c r="S566" s="67"/>
      <c r="T566" s="68"/>
      <c r="U566" s="68"/>
      <c r="V566" s="68"/>
      <c r="W566" s="27"/>
      <c r="X566" s="27"/>
      <c r="Y566" s="30"/>
      <c r="Z566" s="23">
        <f>Обшая56[Стоимость доставки]</f>
        <v>0</v>
      </c>
      <c r="AA566" s="23"/>
      <c r="AB566" s="21">
        <f>Обшая56[Итого реализация]</f>
        <v>0</v>
      </c>
      <c r="AC566" s="21">
        <f t="shared" si="16"/>
        <v>0</v>
      </c>
      <c r="AD56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6" s="21" t="e">
        <f>Обшая56[[#This Row],[Итого маржа]]/(Обшая56[[#This Row],[Сумма реал-и ТМЗ ( за вычетом доставки )]]/100)</f>
        <v>#DIV/0!</v>
      </c>
      <c r="AF566" s="36">
        <f t="shared" si="17"/>
        <v>0</v>
      </c>
      <c r="AG566" s="22">
        <v>556</v>
      </c>
      <c r="AH566" s="28">
        <f>Обшая56[[#This Row],[З/п (%)]]+Обшая56[[#This Row],[Бонус]]</f>
        <v>556</v>
      </c>
      <c r="AI566" s="35">
        <f>Обшая56[[#This Row],[Итого маржа]]-Обшая56[[#This Row],[З/п (%)]]</f>
        <v>0</v>
      </c>
      <c r="AJ566" s="38"/>
    </row>
    <row r="567" spans="1:36" x14ac:dyDescent="0.25">
      <c r="A567" s="62"/>
      <c r="B567" s="29"/>
      <c r="C567" s="63"/>
      <c r="D567" s="64"/>
      <c r="E567" s="65"/>
      <c r="F567" s="25">
        <v>15</v>
      </c>
      <c r="G567" s="160"/>
      <c r="H567" s="24"/>
      <c r="I567" s="41"/>
      <c r="J567" s="41"/>
      <c r="K567" s="34">
        <f>Обшая56[[#This Row],[Итого реализация]]-Обшая56[[#This Row],[Стоимость доставки]]</f>
        <v>0</v>
      </c>
      <c r="L567" s="66"/>
      <c r="M567" s="141"/>
      <c r="N567" s="26"/>
      <c r="O567" s="150"/>
      <c r="P567" s="66"/>
      <c r="Q567" s="66"/>
      <c r="R567" s="26">
        <f>Обшая56[Итого реализация]-Обшая56[Наличные]-Обшая56[Терминал]-Обшая56[Безнал]</f>
        <v>0</v>
      </c>
      <c r="S567" s="67"/>
      <c r="T567" s="68"/>
      <c r="U567" s="68"/>
      <c r="V567" s="68"/>
      <c r="W567" s="27"/>
      <c r="X567" s="27"/>
      <c r="Y567" s="30"/>
      <c r="Z567" s="23">
        <f>Обшая56[Стоимость доставки]</f>
        <v>0</v>
      </c>
      <c r="AA567" s="23"/>
      <c r="AB567" s="21">
        <f>Обшая56[Итого реализация]</f>
        <v>0</v>
      </c>
      <c r="AC567" s="21">
        <f t="shared" si="16"/>
        <v>0</v>
      </c>
      <c r="AD56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7" s="21" t="e">
        <f>Обшая56[[#This Row],[Итого маржа]]/(Обшая56[[#This Row],[Сумма реал-и ТМЗ ( за вычетом доставки )]]/100)</f>
        <v>#DIV/0!</v>
      </c>
      <c r="AF567" s="36">
        <f t="shared" si="17"/>
        <v>0</v>
      </c>
      <c r="AG567" s="22">
        <v>557</v>
      </c>
      <c r="AH567" s="28">
        <f>Обшая56[[#This Row],[З/п (%)]]+Обшая56[[#This Row],[Бонус]]</f>
        <v>557</v>
      </c>
      <c r="AI567" s="35">
        <f>Обшая56[[#This Row],[Итого маржа]]-Обшая56[[#This Row],[З/п (%)]]</f>
        <v>0</v>
      </c>
      <c r="AJ567" s="38"/>
    </row>
    <row r="568" spans="1:36" x14ac:dyDescent="0.25">
      <c r="A568" s="62"/>
      <c r="B568" s="29"/>
      <c r="C568" s="63"/>
      <c r="D568" s="64"/>
      <c r="E568" s="65"/>
      <c r="F568" s="25">
        <v>15</v>
      </c>
      <c r="G568" s="160"/>
      <c r="H568" s="24"/>
      <c r="I568" s="41"/>
      <c r="J568" s="41"/>
      <c r="K568" s="34">
        <f>Обшая56[[#This Row],[Итого реализация]]-Обшая56[[#This Row],[Стоимость доставки]]</f>
        <v>0</v>
      </c>
      <c r="L568" s="66"/>
      <c r="M568" s="141"/>
      <c r="N568" s="26"/>
      <c r="O568" s="150"/>
      <c r="P568" s="66"/>
      <c r="Q568" s="66"/>
      <c r="R568" s="26">
        <f>Обшая56[Итого реализация]-Обшая56[Наличные]-Обшая56[Терминал]-Обшая56[Безнал]</f>
        <v>0</v>
      </c>
      <c r="S568" s="67"/>
      <c r="T568" s="68"/>
      <c r="U568" s="68"/>
      <c r="V568" s="68"/>
      <c r="W568" s="27"/>
      <c r="X568" s="27"/>
      <c r="Y568" s="30"/>
      <c r="Z568" s="23">
        <f>Обшая56[Стоимость доставки]</f>
        <v>0</v>
      </c>
      <c r="AA568" s="23"/>
      <c r="AB568" s="21">
        <f>Обшая56[Итого реализация]</f>
        <v>0</v>
      </c>
      <c r="AC568" s="21">
        <f t="shared" si="16"/>
        <v>0</v>
      </c>
      <c r="AD56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8" s="21" t="e">
        <f>Обшая56[[#This Row],[Итого маржа]]/(Обшая56[[#This Row],[Сумма реал-и ТМЗ ( за вычетом доставки )]]/100)</f>
        <v>#DIV/0!</v>
      </c>
      <c r="AF568" s="36">
        <f t="shared" si="17"/>
        <v>0</v>
      </c>
      <c r="AG568" s="22">
        <v>558</v>
      </c>
      <c r="AH568" s="28">
        <f>Обшая56[[#This Row],[З/п (%)]]+Обшая56[[#This Row],[Бонус]]</f>
        <v>558</v>
      </c>
      <c r="AI568" s="35">
        <f>Обшая56[[#This Row],[Итого маржа]]-Обшая56[[#This Row],[З/п (%)]]</f>
        <v>0</v>
      </c>
      <c r="AJ568" s="38"/>
    </row>
    <row r="569" spans="1:36" x14ac:dyDescent="0.25">
      <c r="A569" s="62"/>
      <c r="B569" s="29"/>
      <c r="C569" s="63"/>
      <c r="D569" s="64"/>
      <c r="E569" s="65"/>
      <c r="F569" s="25">
        <v>15</v>
      </c>
      <c r="G569" s="160"/>
      <c r="H569" s="24"/>
      <c r="I569" s="41"/>
      <c r="J569" s="41"/>
      <c r="K569" s="34">
        <f>Обшая56[[#This Row],[Итого реализация]]-Обшая56[[#This Row],[Стоимость доставки]]</f>
        <v>0</v>
      </c>
      <c r="L569" s="66"/>
      <c r="M569" s="141"/>
      <c r="N569" s="26"/>
      <c r="O569" s="150"/>
      <c r="P569" s="66"/>
      <c r="Q569" s="66"/>
      <c r="R569" s="26">
        <f>Обшая56[Итого реализация]-Обшая56[Наличные]-Обшая56[Терминал]-Обшая56[Безнал]</f>
        <v>0</v>
      </c>
      <c r="S569" s="67"/>
      <c r="T569" s="68"/>
      <c r="U569" s="68"/>
      <c r="V569" s="68"/>
      <c r="W569" s="27"/>
      <c r="X569" s="27"/>
      <c r="Y569" s="30"/>
      <c r="Z569" s="23">
        <f>Обшая56[Стоимость доставки]</f>
        <v>0</v>
      </c>
      <c r="AA569" s="23"/>
      <c r="AB569" s="21">
        <f>Обшая56[Итого реализация]</f>
        <v>0</v>
      </c>
      <c r="AC569" s="21">
        <f t="shared" si="16"/>
        <v>0</v>
      </c>
      <c r="AD56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69" s="21" t="e">
        <f>Обшая56[[#This Row],[Итого маржа]]/(Обшая56[[#This Row],[Сумма реал-и ТМЗ ( за вычетом доставки )]]/100)</f>
        <v>#DIV/0!</v>
      </c>
      <c r="AF569" s="36">
        <f t="shared" si="17"/>
        <v>0</v>
      </c>
      <c r="AG569" s="22">
        <v>559</v>
      </c>
      <c r="AH569" s="28">
        <f>Обшая56[[#This Row],[З/п (%)]]+Обшая56[[#This Row],[Бонус]]</f>
        <v>559</v>
      </c>
      <c r="AI569" s="35">
        <f>Обшая56[[#This Row],[Итого маржа]]-Обшая56[[#This Row],[З/п (%)]]</f>
        <v>0</v>
      </c>
      <c r="AJ569" s="38"/>
    </row>
    <row r="570" spans="1:36" x14ac:dyDescent="0.25">
      <c r="A570" s="62"/>
      <c r="B570" s="29"/>
      <c r="C570" s="63"/>
      <c r="D570" s="64"/>
      <c r="E570" s="65"/>
      <c r="F570" s="25">
        <v>15</v>
      </c>
      <c r="G570" s="160"/>
      <c r="H570" s="24"/>
      <c r="I570" s="41"/>
      <c r="J570" s="41"/>
      <c r="K570" s="34">
        <f>Обшая56[[#This Row],[Итого реализация]]-Обшая56[[#This Row],[Стоимость доставки]]</f>
        <v>0</v>
      </c>
      <c r="L570" s="66"/>
      <c r="M570" s="141"/>
      <c r="N570" s="26"/>
      <c r="O570" s="150"/>
      <c r="P570" s="66"/>
      <c r="Q570" s="66"/>
      <c r="R570" s="26">
        <f>Обшая56[Итого реализация]-Обшая56[Наличные]-Обшая56[Терминал]-Обшая56[Безнал]</f>
        <v>0</v>
      </c>
      <c r="S570" s="67"/>
      <c r="T570" s="68"/>
      <c r="U570" s="68"/>
      <c r="V570" s="68"/>
      <c r="W570" s="27"/>
      <c r="X570" s="27"/>
      <c r="Y570" s="30"/>
      <c r="Z570" s="23">
        <f>Обшая56[Стоимость доставки]</f>
        <v>0</v>
      </c>
      <c r="AA570" s="23"/>
      <c r="AB570" s="21">
        <f>Обшая56[Итого реализация]</f>
        <v>0</v>
      </c>
      <c r="AC570" s="21">
        <f t="shared" si="16"/>
        <v>0</v>
      </c>
      <c r="AD57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0" s="21" t="e">
        <f>Обшая56[[#This Row],[Итого маржа]]/(Обшая56[[#This Row],[Сумма реал-и ТМЗ ( за вычетом доставки )]]/100)</f>
        <v>#DIV/0!</v>
      </c>
      <c r="AF570" s="36">
        <f t="shared" si="17"/>
        <v>0</v>
      </c>
      <c r="AG570" s="22">
        <v>560</v>
      </c>
      <c r="AH570" s="28">
        <f>Обшая56[[#This Row],[З/п (%)]]+Обшая56[[#This Row],[Бонус]]</f>
        <v>560</v>
      </c>
      <c r="AI570" s="35">
        <f>Обшая56[[#This Row],[Итого маржа]]-Обшая56[[#This Row],[З/п (%)]]</f>
        <v>0</v>
      </c>
      <c r="AJ570" s="38"/>
    </row>
    <row r="571" spans="1:36" x14ac:dyDescent="0.25">
      <c r="A571" s="62"/>
      <c r="B571" s="29"/>
      <c r="C571" s="63"/>
      <c r="D571" s="64"/>
      <c r="E571" s="65"/>
      <c r="F571" s="25">
        <v>15</v>
      </c>
      <c r="G571" s="160"/>
      <c r="H571" s="24"/>
      <c r="I571" s="41"/>
      <c r="J571" s="41"/>
      <c r="K571" s="34">
        <f>Обшая56[[#This Row],[Итого реализация]]-Обшая56[[#This Row],[Стоимость доставки]]</f>
        <v>0</v>
      </c>
      <c r="L571" s="66"/>
      <c r="M571" s="141"/>
      <c r="N571" s="26"/>
      <c r="O571" s="150"/>
      <c r="P571" s="66"/>
      <c r="Q571" s="66"/>
      <c r="R571" s="26">
        <f>Обшая56[Итого реализация]-Обшая56[Наличные]-Обшая56[Терминал]-Обшая56[Безнал]</f>
        <v>0</v>
      </c>
      <c r="S571" s="67"/>
      <c r="T571" s="68"/>
      <c r="U571" s="68"/>
      <c r="V571" s="68"/>
      <c r="W571" s="27"/>
      <c r="X571" s="27"/>
      <c r="Y571" s="30"/>
      <c r="Z571" s="23">
        <f>Обшая56[Стоимость доставки]</f>
        <v>0</v>
      </c>
      <c r="AA571" s="23"/>
      <c r="AB571" s="21">
        <f>Обшая56[Итого реализация]</f>
        <v>0</v>
      </c>
      <c r="AC571" s="21">
        <f t="shared" si="16"/>
        <v>0</v>
      </c>
      <c r="AD57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1" s="21" t="e">
        <f>Обшая56[[#This Row],[Итого маржа]]/(Обшая56[[#This Row],[Сумма реал-и ТМЗ ( за вычетом доставки )]]/100)</f>
        <v>#DIV/0!</v>
      </c>
      <c r="AF571" s="36">
        <f t="shared" si="17"/>
        <v>0</v>
      </c>
      <c r="AG571" s="22">
        <v>561</v>
      </c>
      <c r="AH571" s="28">
        <f>Обшая56[[#This Row],[З/п (%)]]+Обшая56[[#This Row],[Бонус]]</f>
        <v>561</v>
      </c>
      <c r="AI571" s="35">
        <f>Обшая56[[#This Row],[Итого маржа]]-Обшая56[[#This Row],[З/п (%)]]</f>
        <v>0</v>
      </c>
      <c r="AJ571" s="38"/>
    </row>
    <row r="572" spans="1:36" x14ac:dyDescent="0.25">
      <c r="A572" s="62"/>
      <c r="B572" s="29"/>
      <c r="C572" s="63"/>
      <c r="D572" s="64"/>
      <c r="E572" s="65"/>
      <c r="F572" s="25">
        <v>15</v>
      </c>
      <c r="G572" s="160"/>
      <c r="H572" s="24"/>
      <c r="I572" s="41"/>
      <c r="J572" s="41"/>
      <c r="K572" s="34">
        <f>Обшая56[[#This Row],[Итого реализация]]-Обшая56[[#This Row],[Стоимость доставки]]</f>
        <v>0</v>
      </c>
      <c r="L572" s="66"/>
      <c r="M572" s="141"/>
      <c r="N572" s="26"/>
      <c r="O572" s="150"/>
      <c r="P572" s="66"/>
      <c r="Q572" s="66"/>
      <c r="R572" s="26">
        <f>Обшая56[Итого реализация]-Обшая56[Наличные]-Обшая56[Терминал]-Обшая56[Безнал]</f>
        <v>0</v>
      </c>
      <c r="S572" s="67"/>
      <c r="T572" s="68"/>
      <c r="U572" s="68"/>
      <c r="V572" s="68"/>
      <c r="W572" s="27"/>
      <c r="X572" s="27"/>
      <c r="Y572" s="30"/>
      <c r="Z572" s="23">
        <f>Обшая56[Стоимость доставки]</f>
        <v>0</v>
      </c>
      <c r="AA572" s="23"/>
      <c r="AB572" s="21">
        <f>Обшая56[Итого реализация]</f>
        <v>0</v>
      </c>
      <c r="AC572" s="21">
        <f t="shared" si="16"/>
        <v>0</v>
      </c>
      <c r="AD57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2" s="21" t="e">
        <f>Обшая56[[#This Row],[Итого маржа]]/(Обшая56[[#This Row],[Сумма реал-и ТМЗ ( за вычетом доставки )]]/100)</f>
        <v>#DIV/0!</v>
      </c>
      <c r="AF572" s="36">
        <f t="shared" si="17"/>
        <v>0</v>
      </c>
      <c r="AG572" s="22">
        <v>562</v>
      </c>
      <c r="AH572" s="28">
        <f>Обшая56[[#This Row],[З/п (%)]]+Обшая56[[#This Row],[Бонус]]</f>
        <v>562</v>
      </c>
      <c r="AI572" s="35">
        <f>Обшая56[[#This Row],[Итого маржа]]-Обшая56[[#This Row],[З/п (%)]]</f>
        <v>0</v>
      </c>
      <c r="AJ572" s="38"/>
    </row>
    <row r="573" spans="1:36" x14ac:dyDescent="0.25">
      <c r="A573" s="62"/>
      <c r="B573" s="29"/>
      <c r="C573" s="63"/>
      <c r="D573" s="64"/>
      <c r="E573" s="65"/>
      <c r="F573" s="25">
        <v>15</v>
      </c>
      <c r="G573" s="160"/>
      <c r="H573" s="24"/>
      <c r="I573" s="41"/>
      <c r="J573" s="41"/>
      <c r="K573" s="34">
        <f>Обшая56[[#This Row],[Итого реализация]]-Обшая56[[#This Row],[Стоимость доставки]]</f>
        <v>0</v>
      </c>
      <c r="L573" s="66"/>
      <c r="M573" s="141"/>
      <c r="N573" s="26"/>
      <c r="O573" s="150"/>
      <c r="P573" s="66"/>
      <c r="Q573" s="66"/>
      <c r="R573" s="26">
        <f>Обшая56[Итого реализация]-Обшая56[Наличные]-Обшая56[Терминал]-Обшая56[Безнал]</f>
        <v>0</v>
      </c>
      <c r="S573" s="67"/>
      <c r="T573" s="68"/>
      <c r="U573" s="68"/>
      <c r="V573" s="68"/>
      <c r="W573" s="27"/>
      <c r="X573" s="27"/>
      <c r="Y573" s="30"/>
      <c r="Z573" s="23">
        <f>Обшая56[Стоимость доставки]</f>
        <v>0</v>
      </c>
      <c r="AA573" s="23"/>
      <c r="AB573" s="21">
        <f>Обшая56[Итого реализация]</f>
        <v>0</v>
      </c>
      <c r="AC573" s="21">
        <f t="shared" si="16"/>
        <v>0</v>
      </c>
      <c r="AD57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3" s="21" t="e">
        <f>Обшая56[[#This Row],[Итого маржа]]/(Обшая56[[#This Row],[Сумма реал-и ТМЗ ( за вычетом доставки )]]/100)</f>
        <v>#DIV/0!</v>
      </c>
      <c r="AF573" s="36">
        <f t="shared" si="17"/>
        <v>0</v>
      </c>
      <c r="AG573" s="22">
        <v>563</v>
      </c>
      <c r="AH573" s="28">
        <f>Обшая56[[#This Row],[З/п (%)]]+Обшая56[[#This Row],[Бонус]]</f>
        <v>563</v>
      </c>
      <c r="AI573" s="35">
        <f>Обшая56[[#This Row],[Итого маржа]]-Обшая56[[#This Row],[З/п (%)]]</f>
        <v>0</v>
      </c>
      <c r="AJ573" s="38"/>
    </row>
    <row r="574" spans="1:36" x14ac:dyDescent="0.25">
      <c r="A574" s="62"/>
      <c r="B574" s="29"/>
      <c r="C574" s="63"/>
      <c r="D574" s="64"/>
      <c r="E574" s="65"/>
      <c r="F574" s="25">
        <v>15</v>
      </c>
      <c r="G574" s="160"/>
      <c r="H574" s="24"/>
      <c r="I574" s="41"/>
      <c r="J574" s="41"/>
      <c r="K574" s="34">
        <f>Обшая56[[#This Row],[Итого реализация]]-Обшая56[[#This Row],[Стоимость доставки]]</f>
        <v>0</v>
      </c>
      <c r="L574" s="66"/>
      <c r="M574" s="141"/>
      <c r="N574" s="26"/>
      <c r="O574" s="150"/>
      <c r="P574" s="66"/>
      <c r="Q574" s="66"/>
      <c r="R574" s="26">
        <f>Обшая56[Итого реализация]-Обшая56[Наличные]-Обшая56[Терминал]-Обшая56[Безнал]</f>
        <v>0</v>
      </c>
      <c r="S574" s="67"/>
      <c r="T574" s="68"/>
      <c r="U574" s="68"/>
      <c r="V574" s="68"/>
      <c r="W574" s="27"/>
      <c r="X574" s="27"/>
      <c r="Y574" s="30"/>
      <c r="Z574" s="23">
        <f>Обшая56[Стоимость доставки]</f>
        <v>0</v>
      </c>
      <c r="AA574" s="23"/>
      <c r="AB574" s="21">
        <f>Обшая56[Итого реализация]</f>
        <v>0</v>
      </c>
      <c r="AC574" s="21">
        <f t="shared" si="16"/>
        <v>0</v>
      </c>
      <c r="AD57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4" s="21" t="e">
        <f>Обшая56[[#This Row],[Итого маржа]]/(Обшая56[[#This Row],[Сумма реал-и ТМЗ ( за вычетом доставки )]]/100)</f>
        <v>#DIV/0!</v>
      </c>
      <c r="AF574" s="36">
        <f t="shared" si="17"/>
        <v>0</v>
      </c>
      <c r="AG574" s="22">
        <v>564</v>
      </c>
      <c r="AH574" s="28">
        <f>Обшая56[[#This Row],[З/п (%)]]+Обшая56[[#This Row],[Бонус]]</f>
        <v>564</v>
      </c>
      <c r="AI574" s="35">
        <f>Обшая56[[#This Row],[Итого маржа]]-Обшая56[[#This Row],[З/п (%)]]</f>
        <v>0</v>
      </c>
      <c r="AJ574" s="38"/>
    </row>
    <row r="575" spans="1:36" x14ac:dyDescent="0.25">
      <c r="A575" s="62"/>
      <c r="B575" s="29"/>
      <c r="C575" s="63"/>
      <c r="D575" s="64"/>
      <c r="E575" s="65"/>
      <c r="F575" s="25">
        <v>15</v>
      </c>
      <c r="G575" s="160"/>
      <c r="H575" s="24"/>
      <c r="I575" s="41"/>
      <c r="J575" s="41"/>
      <c r="K575" s="34">
        <f>Обшая56[[#This Row],[Итого реализация]]-Обшая56[[#This Row],[Стоимость доставки]]</f>
        <v>0</v>
      </c>
      <c r="L575" s="66"/>
      <c r="M575" s="141"/>
      <c r="N575" s="26"/>
      <c r="O575" s="150"/>
      <c r="P575" s="66"/>
      <c r="Q575" s="66"/>
      <c r="R575" s="26">
        <f>Обшая56[Итого реализация]-Обшая56[Наличные]-Обшая56[Терминал]-Обшая56[Безнал]</f>
        <v>0</v>
      </c>
      <c r="S575" s="67"/>
      <c r="T575" s="68"/>
      <c r="U575" s="68"/>
      <c r="V575" s="68"/>
      <c r="W575" s="27"/>
      <c r="X575" s="27"/>
      <c r="Y575" s="30"/>
      <c r="Z575" s="23">
        <f>Обшая56[Стоимость доставки]</f>
        <v>0</v>
      </c>
      <c r="AA575" s="23"/>
      <c r="AB575" s="21">
        <f>Обшая56[Итого реализация]</f>
        <v>0</v>
      </c>
      <c r="AC575" s="21">
        <f t="shared" si="16"/>
        <v>0</v>
      </c>
      <c r="AD57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5" s="21" t="e">
        <f>Обшая56[[#This Row],[Итого маржа]]/(Обшая56[[#This Row],[Сумма реал-и ТМЗ ( за вычетом доставки )]]/100)</f>
        <v>#DIV/0!</v>
      </c>
      <c r="AF575" s="36">
        <f t="shared" si="17"/>
        <v>0</v>
      </c>
      <c r="AG575" s="22">
        <v>565</v>
      </c>
      <c r="AH575" s="28">
        <f>Обшая56[[#This Row],[З/п (%)]]+Обшая56[[#This Row],[Бонус]]</f>
        <v>565</v>
      </c>
      <c r="AI575" s="35">
        <f>Обшая56[[#This Row],[Итого маржа]]-Обшая56[[#This Row],[З/п (%)]]</f>
        <v>0</v>
      </c>
      <c r="AJ575" s="38"/>
    </row>
    <row r="576" spans="1:36" x14ac:dyDescent="0.25">
      <c r="A576" s="62"/>
      <c r="B576" s="29"/>
      <c r="C576" s="63"/>
      <c r="D576" s="64"/>
      <c r="E576" s="65"/>
      <c r="F576" s="25">
        <v>15</v>
      </c>
      <c r="G576" s="160"/>
      <c r="H576" s="24"/>
      <c r="I576" s="41"/>
      <c r="J576" s="41"/>
      <c r="K576" s="34">
        <f>Обшая56[[#This Row],[Итого реализация]]-Обшая56[[#This Row],[Стоимость доставки]]</f>
        <v>0</v>
      </c>
      <c r="L576" s="66"/>
      <c r="M576" s="141"/>
      <c r="N576" s="26"/>
      <c r="O576" s="150"/>
      <c r="P576" s="66"/>
      <c r="Q576" s="66"/>
      <c r="R576" s="26">
        <f>Обшая56[Итого реализация]-Обшая56[Наличные]-Обшая56[Терминал]-Обшая56[Безнал]</f>
        <v>0</v>
      </c>
      <c r="S576" s="67"/>
      <c r="T576" s="68"/>
      <c r="U576" s="68"/>
      <c r="V576" s="68"/>
      <c r="W576" s="27"/>
      <c r="X576" s="27"/>
      <c r="Y576" s="30"/>
      <c r="Z576" s="23">
        <f>Обшая56[Стоимость доставки]</f>
        <v>0</v>
      </c>
      <c r="AA576" s="23"/>
      <c r="AB576" s="21">
        <f>Обшая56[Итого реализация]</f>
        <v>0</v>
      </c>
      <c r="AC576" s="21">
        <f t="shared" si="16"/>
        <v>0</v>
      </c>
      <c r="AD57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6" s="21" t="e">
        <f>Обшая56[[#This Row],[Итого маржа]]/(Обшая56[[#This Row],[Сумма реал-и ТМЗ ( за вычетом доставки )]]/100)</f>
        <v>#DIV/0!</v>
      </c>
      <c r="AF576" s="36">
        <f t="shared" si="17"/>
        <v>0</v>
      </c>
      <c r="AG576" s="22">
        <v>566</v>
      </c>
      <c r="AH576" s="28">
        <f>Обшая56[[#This Row],[З/п (%)]]+Обшая56[[#This Row],[Бонус]]</f>
        <v>566</v>
      </c>
      <c r="AI576" s="35">
        <f>Обшая56[[#This Row],[Итого маржа]]-Обшая56[[#This Row],[З/п (%)]]</f>
        <v>0</v>
      </c>
      <c r="AJ576" s="38"/>
    </row>
    <row r="577" spans="1:36" x14ac:dyDescent="0.25">
      <c r="A577" s="62"/>
      <c r="B577" s="29"/>
      <c r="C577" s="63"/>
      <c r="D577" s="64"/>
      <c r="E577" s="65"/>
      <c r="F577" s="25">
        <v>15</v>
      </c>
      <c r="G577" s="160"/>
      <c r="H577" s="24"/>
      <c r="I577" s="41"/>
      <c r="J577" s="41"/>
      <c r="K577" s="34">
        <f>Обшая56[[#This Row],[Итого реализация]]-Обшая56[[#This Row],[Стоимость доставки]]</f>
        <v>0</v>
      </c>
      <c r="L577" s="66"/>
      <c r="M577" s="141"/>
      <c r="N577" s="26"/>
      <c r="O577" s="150"/>
      <c r="P577" s="66"/>
      <c r="Q577" s="66"/>
      <c r="R577" s="26">
        <f>Обшая56[Итого реализация]-Обшая56[Наличные]-Обшая56[Терминал]-Обшая56[Безнал]</f>
        <v>0</v>
      </c>
      <c r="S577" s="67"/>
      <c r="T577" s="68"/>
      <c r="U577" s="68"/>
      <c r="V577" s="68"/>
      <c r="W577" s="27"/>
      <c r="X577" s="27"/>
      <c r="Y577" s="30"/>
      <c r="Z577" s="23">
        <f>Обшая56[Стоимость доставки]</f>
        <v>0</v>
      </c>
      <c r="AA577" s="23"/>
      <c r="AB577" s="21">
        <f>Обшая56[Итого реализация]</f>
        <v>0</v>
      </c>
      <c r="AC577" s="21">
        <f t="shared" si="16"/>
        <v>0</v>
      </c>
      <c r="AD57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7" s="21" t="e">
        <f>Обшая56[[#This Row],[Итого маржа]]/(Обшая56[[#This Row],[Сумма реал-и ТМЗ ( за вычетом доставки )]]/100)</f>
        <v>#DIV/0!</v>
      </c>
      <c r="AF577" s="36">
        <f t="shared" si="17"/>
        <v>0</v>
      </c>
      <c r="AG577" s="22">
        <v>567</v>
      </c>
      <c r="AH577" s="28">
        <f>Обшая56[[#This Row],[З/п (%)]]+Обшая56[[#This Row],[Бонус]]</f>
        <v>567</v>
      </c>
      <c r="AI577" s="35">
        <f>Обшая56[[#This Row],[Итого маржа]]-Обшая56[[#This Row],[З/п (%)]]</f>
        <v>0</v>
      </c>
      <c r="AJ577" s="38"/>
    </row>
    <row r="578" spans="1:36" x14ac:dyDescent="0.25">
      <c r="A578" s="62"/>
      <c r="B578" s="29"/>
      <c r="C578" s="63"/>
      <c r="D578" s="64"/>
      <c r="E578" s="65"/>
      <c r="F578" s="25">
        <v>15</v>
      </c>
      <c r="G578" s="160"/>
      <c r="H578" s="24"/>
      <c r="I578" s="41"/>
      <c r="J578" s="41"/>
      <c r="K578" s="34">
        <f>Обшая56[[#This Row],[Итого реализация]]-Обшая56[[#This Row],[Стоимость доставки]]</f>
        <v>0</v>
      </c>
      <c r="L578" s="66"/>
      <c r="M578" s="141"/>
      <c r="N578" s="26"/>
      <c r="O578" s="150"/>
      <c r="P578" s="66"/>
      <c r="Q578" s="66"/>
      <c r="R578" s="26">
        <f>Обшая56[Итого реализация]-Обшая56[Наличные]-Обшая56[Терминал]-Обшая56[Безнал]</f>
        <v>0</v>
      </c>
      <c r="S578" s="67"/>
      <c r="T578" s="68"/>
      <c r="U578" s="68"/>
      <c r="V578" s="68"/>
      <c r="W578" s="27"/>
      <c r="X578" s="27"/>
      <c r="Y578" s="30"/>
      <c r="Z578" s="23">
        <f>Обшая56[Стоимость доставки]</f>
        <v>0</v>
      </c>
      <c r="AA578" s="23"/>
      <c r="AB578" s="21">
        <f>Обшая56[Итого реализация]</f>
        <v>0</v>
      </c>
      <c r="AC578" s="21">
        <f t="shared" si="16"/>
        <v>0</v>
      </c>
      <c r="AD57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8" s="21" t="e">
        <f>Обшая56[[#This Row],[Итого маржа]]/(Обшая56[[#This Row],[Сумма реал-и ТМЗ ( за вычетом доставки )]]/100)</f>
        <v>#DIV/0!</v>
      </c>
      <c r="AF578" s="36">
        <f t="shared" si="17"/>
        <v>0</v>
      </c>
      <c r="AG578" s="22">
        <v>568</v>
      </c>
      <c r="AH578" s="28">
        <f>Обшая56[[#This Row],[З/п (%)]]+Обшая56[[#This Row],[Бонус]]</f>
        <v>568</v>
      </c>
      <c r="AI578" s="35">
        <f>Обшая56[[#This Row],[Итого маржа]]-Обшая56[[#This Row],[З/п (%)]]</f>
        <v>0</v>
      </c>
      <c r="AJ578" s="38"/>
    </row>
    <row r="579" spans="1:36" x14ac:dyDescent="0.25">
      <c r="A579" s="62"/>
      <c r="B579" s="29"/>
      <c r="C579" s="63"/>
      <c r="D579" s="64"/>
      <c r="E579" s="65"/>
      <c r="F579" s="25">
        <v>15</v>
      </c>
      <c r="G579" s="160"/>
      <c r="H579" s="24"/>
      <c r="I579" s="41"/>
      <c r="J579" s="41"/>
      <c r="K579" s="34">
        <f>Обшая56[[#This Row],[Итого реализация]]-Обшая56[[#This Row],[Стоимость доставки]]</f>
        <v>0</v>
      </c>
      <c r="L579" s="66"/>
      <c r="M579" s="141"/>
      <c r="N579" s="26"/>
      <c r="O579" s="150"/>
      <c r="P579" s="66"/>
      <c r="Q579" s="66"/>
      <c r="R579" s="26">
        <f>Обшая56[Итого реализация]-Обшая56[Наличные]-Обшая56[Терминал]-Обшая56[Безнал]</f>
        <v>0</v>
      </c>
      <c r="S579" s="67"/>
      <c r="T579" s="68"/>
      <c r="U579" s="68"/>
      <c r="V579" s="68"/>
      <c r="W579" s="27"/>
      <c r="X579" s="27"/>
      <c r="Y579" s="30"/>
      <c r="Z579" s="23">
        <f>Обшая56[Стоимость доставки]</f>
        <v>0</v>
      </c>
      <c r="AA579" s="23"/>
      <c r="AB579" s="21">
        <f>Обшая56[Итого реализация]</f>
        <v>0</v>
      </c>
      <c r="AC579" s="21">
        <f t="shared" si="16"/>
        <v>0</v>
      </c>
      <c r="AD57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79" s="21" t="e">
        <f>Обшая56[[#This Row],[Итого маржа]]/(Обшая56[[#This Row],[Сумма реал-и ТМЗ ( за вычетом доставки )]]/100)</f>
        <v>#DIV/0!</v>
      </c>
      <c r="AF579" s="36">
        <f t="shared" si="17"/>
        <v>0</v>
      </c>
      <c r="AG579" s="22">
        <v>569</v>
      </c>
      <c r="AH579" s="28">
        <f>Обшая56[[#This Row],[З/п (%)]]+Обшая56[[#This Row],[Бонус]]</f>
        <v>569</v>
      </c>
      <c r="AI579" s="35">
        <f>Обшая56[[#This Row],[Итого маржа]]-Обшая56[[#This Row],[З/п (%)]]</f>
        <v>0</v>
      </c>
      <c r="AJ579" s="38"/>
    </row>
    <row r="580" spans="1:36" x14ac:dyDescent="0.25">
      <c r="A580" s="62"/>
      <c r="B580" s="29"/>
      <c r="C580" s="63"/>
      <c r="D580" s="64"/>
      <c r="E580" s="65"/>
      <c r="F580" s="25">
        <v>15</v>
      </c>
      <c r="G580" s="160"/>
      <c r="H580" s="24"/>
      <c r="I580" s="41"/>
      <c r="J580" s="41"/>
      <c r="K580" s="34">
        <f>Обшая56[[#This Row],[Итого реализация]]-Обшая56[[#This Row],[Стоимость доставки]]</f>
        <v>0</v>
      </c>
      <c r="L580" s="66"/>
      <c r="M580" s="141"/>
      <c r="N580" s="26"/>
      <c r="O580" s="150"/>
      <c r="P580" s="66"/>
      <c r="Q580" s="66"/>
      <c r="R580" s="26">
        <f>Обшая56[Итого реализация]-Обшая56[Наличные]-Обшая56[Терминал]-Обшая56[Безнал]</f>
        <v>0</v>
      </c>
      <c r="S580" s="67"/>
      <c r="T580" s="68"/>
      <c r="U580" s="68"/>
      <c r="V580" s="68"/>
      <c r="W580" s="27"/>
      <c r="X580" s="27"/>
      <c r="Y580" s="30"/>
      <c r="Z580" s="23">
        <f>Обшая56[Стоимость доставки]</f>
        <v>0</v>
      </c>
      <c r="AA580" s="23"/>
      <c r="AB580" s="21">
        <f>Обшая56[Итого реализация]</f>
        <v>0</v>
      </c>
      <c r="AC580" s="21">
        <f t="shared" si="16"/>
        <v>0</v>
      </c>
      <c r="AD58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0" s="21" t="e">
        <f>Обшая56[[#This Row],[Итого маржа]]/(Обшая56[[#This Row],[Сумма реал-и ТМЗ ( за вычетом доставки )]]/100)</f>
        <v>#DIV/0!</v>
      </c>
      <c r="AF580" s="36">
        <f t="shared" si="17"/>
        <v>0</v>
      </c>
      <c r="AG580" s="22">
        <v>570</v>
      </c>
      <c r="AH580" s="28">
        <f>Обшая56[[#This Row],[З/п (%)]]+Обшая56[[#This Row],[Бонус]]</f>
        <v>570</v>
      </c>
      <c r="AI580" s="35">
        <f>Обшая56[[#This Row],[Итого маржа]]-Обшая56[[#This Row],[З/п (%)]]</f>
        <v>0</v>
      </c>
      <c r="AJ580" s="38"/>
    </row>
    <row r="581" spans="1:36" x14ac:dyDescent="0.25">
      <c r="A581" s="62"/>
      <c r="B581" s="29"/>
      <c r="C581" s="63"/>
      <c r="D581" s="64"/>
      <c r="E581" s="65"/>
      <c r="F581" s="25">
        <v>15</v>
      </c>
      <c r="G581" s="160"/>
      <c r="H581" s="24"/>
      <c r="I581" s="41"/>
      <c r="J581" s="41"/>
      <c r="K581" s="34">
        <f>Обшая56[[#This Row],[Итого реализация]]-Обшая56[[#This Row],[Стоимость доставки]]</f>
        <v>0</v>
      </c>
      <c r="L581" s="66"/>
      <c r="M581" s="141"/>
      <c r="N581" s="26"/>
      <c r="O581" s="150"/>
      <c r="P581" s="66"/>
      <c r="Q581" s="66"/>
      <c r="R581" s="26">
        <f>Обшая56[Итого реализация]-Обшая56[Наличные]-Обшая56[Терминал]-Обшая56[Безнал]</f>
        <v>0</v>
      </c>
      <c r="S581" s="67"/>
      <c r="T581" s="68"/>
      <c r="U581" s="68"/>
      <c r="V581" s="68"/>
      <c r="W581" s="27"/>
      <c r="X581" s="27"/>
      <c r="Y581" s="30"/>
      <c r="Z581" s="23">
        <f>Обшая56[Стоимость доставки]</f>
        <v>0</v>
      </c>
      <c r="AA581" s="23"/>
      <c r="AB581" s="21">
        <f>Обшая56[Итого реализация]</f>
        <v>0</v>
      </c>
      <c r="AC581" s="21">
        <f t="shared" si="16"/>
        <v>0</v>
      </c>
      <c r="AD58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1" s="21" t="e">
        <f>Обшая56[[#This Row],[Итого маржа]]/(Обшая56[[#This Row],[Сумма реал-и ТМЗ ( за вычетом доставки )]]/100)</f>
        <v>#DIV/0!</v>
      </c>
      <c r="AF581" s="36">
        <f t="shared" si="17"/>
        <v>0</v>
      </c>
      <c r="AG581" s="22">
        <v>571</v>
      </c>
      <c r="AH581" s="28">
        <f>Обшая56[[#This Row],[З/п (%)]]+Обшая56[[#This Row],[Бонус]]</f>
        <v>571</v>
      </c>
      <c r="AI581" s="35">
        <f>Обшая56[[#This Row],[Итого маржа]]-Обшая56[[#This Row],[З/п (%)]]</f>
        <v>0</v>
      </c>
      <c r="AJ581" s="38"/>
    </row>
    <row r="582" spans="1:36" x14ac:dyDescent="0.25">
      <c r="A582" s="62"/>
      <c r="B582" s="29"/>
      <c r="C582" s="63"/>
      <c r="D582" s="64"/>
      <c r="E582" s="65"/>
      <c r="F582" s="25">
        <v>15</v>
      </c>
      <c r="G582" s="160"/>
      <c r="H582" s="24"/>
      <c r="I582" s="41"/>
      <c r="J582" s="41"/>
      <c r="K582" s="34">
        <f>Обшая56[[#This Row],[Итого реализация]]-Обшая56[[#This Row],[Стоимость доставки]]</f>
        <v>0</v>
      </c>
      <c r="L582" s="66"/>
      <c r="M582" s="141"/>
      <c r="N582" s="26"/>
      <c r="O582" s="150"/>
      <c r="P582" s="66"/>
      <c r="Q582" s="66"/>
      <c r="R582" s="26">
        <f>Обшая56[Итого реализация]-Обшая56[Наличные]-Обшая56[Терминал]-Обшая56[Безнал]</f>
        <v>0</v>
      </c>
      <c r="S582" s="67"/>
      <c r="T582" s="68"/>
      <c r="U582" s="68"/>
      <c r="V582" s="68"/>
      <c r="W582" s="27"/>
      <c r="X582" s="27"/>
      <c r="Y582" s="30"/>
      <c r="Z582" s="23">
        <f>Обшая56[Стоимость доставки]</f>
        <v>0</v>
      </c>
      <c r="AA582" s="23"/>
      <c r="AB582" s="21">
        <f>Обшая56[Итого реализация]</f>
        <v>0</v>
      </c>
      <c r="AC582" s="21">
        <f t="shared" si="16"/>
        <v>0</v>
      </c>
      <c r="AD58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2" s="21" t="e">
        <f>Обшая56[[#This Row],[Итого маржа]]/(Обшая56[[#This Row],[Сумма реал-и ТМЗ ( за вычетом доставки )]]/100)</f>
        <v>#DIV/0!</v>
      </c>
      <c r="AF582" s="36">
        <f t="shared" si="17"/>
        <v>0</v>
      </c>
      <c r="AG582" s="22">
        <v>572</v>
      </c>
      <c r="AH582" s="28">
        <f>Обшая56[[#This Row],[З/п (%)]]+Обшая56[[#This Row],[Бонус]]</f>
        <v>572</v>
      </c>
      <c r="AI582" s="35">
        <f>Обшая56[[#This Row],[Итого маржа]]-Обшая56[[#This Row],[З/п (%)]]</f>
        <v>0</v>
      </c>
      <c r="AJ582" s="38"/>
    </row>
    <row r="583" spans="1:36" x14ac:dyDescent="0.25">
      <c r="A583" s="62"/>
      <c r="B583" s="29"/>
      <c r="C583" s="63"/>
      <c r="D583" s="64"/>
      <c r="E583" s="65"/>
      <c r="F583" s="25">
        <v>15</v>
      </c>
      <c r="G583" s="160"/>
      <c r="H583" s="24"/>
      <c r="I583" s="41"/>
      <c r="J583" s="41"/>
      <c r="K583" s="34">
        <f>Обшая56[[#This Row],[Итого реализация]]-Обшая56[[#This Row],[Стоимость доставки]]</f>
        <v>0</v>
      </c>
      <c r="L583" s="66"/>
      <c r="M583" s="141"/>
      <c r="N583" s="26"/>
      <c r="O583" s="150"/>
      <c r="P583" s="66"/>
      <c r="Q583" s="66"/>
      <c r="R583" s="26">
        <f>Обшая56[Итого реализация]-Обшая56[Наличные]-Обшая56[Терминал]-Обшая56[Безнал]</f>
        <v>0</v>
      </c>
      <c r="S583" s="67"/>
      <c r="T583" s="68"/>
      <c r="U583" s="68"/>
      <c r="V583" s="68"/>
      <c r="W583" s="27"/>
      <c r="X583" s="27"/>
      <c r="Y583" s="30"/>
      <c r="Z583" s="23">
        <f>Обшая56[Стоимость доставки]</f>
        <v>0</v>
      </c>
      <c r="AA583" s="23"/>
      <c r="AB583" s="21">
        <f>Обшая56[Итого реализация]</f>
        <v>0</v>
      </c>
      <c r="AC583" s="21">
        <f t="shared" si="16"/>
        <v>0</v>
      </c>
      <c r="AD58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3" s="21" t="e">
        <f>Обшая56[[#This Row],[Итого маржа]]/(Обшая56[[#This Row],[Сумма реал-и ТМЗ ( за вычетом доставки )]]/100)</f>
        <v>#DIV/0!</v>
      </c>
      <c r="AF583" s="36">
        <f t="shared" si="17"/>
        <v>0</v>
      </c>
      <c r="AG583" s="22">
        <v>573</v>
      </c>
      <c r="AH583" s="28">
        <f>Обшая56[[#This Row],[З/п (%)]]+Обшая56[[#This Row],[Бонус]]</f>
        <v>573</v>
      </c>
      <c r="AI583" s="35">
        <f>Обшая56[[#This Row],[Итого маржа]]-Обшая56[[#This Row],[З/п (%)]]</f>
        <v>0</v>
      </c>
      <c r="AJ583" s="38"/>
    </row>
    <row r="584" spans="1:36" x14ac:dyDescent="0.25">
      <c r="A584" s="62"/>
      <c r="B584" s="29"/>
      <c r="C584" s="63"/>
      <c r="D584" s="64"/>
      <c r="E584" s="65"/>
      <c r="F584" s="25">
        <v>15</v>
      </c>
      <c r="G584" s="160"/>
      <c r="H584" s="24"/>
      <c r="I584" s="41"/>
      <c r="J584" s="41"/>
      <c r="K584" s="34">
        <f>Обшая56[[#This Row],[Итого реализация]]-Обшая56[[#This Row],[Стоимость доставки]]</f>
        <v>0</v>
      </c>
      <c r="L584" s="66"/>
      <c r="M584" s="141"/>
      <c r="N584" s="26"/>
      <c r="O584" s="150"/>
      <c r="P584" s="66"/>
      <c r="Q584" s="66"/>
      <c r="R584" s="26">
        <f>Обшая56[Итого реализация]-Обшая56[Наличные]-Обшая56[Терминал]-Обшая56[Безнал]</f>
        <v>0</v>
      </c>
      <c r="S584" s="67"/>
      <c r="T584" s="68"/>
      <c r="U584" s="68"/>
      <c r="V584" s="68"/>
      <c r="W584" s="27"/>
      <c r="X584" s="27"/>
      <c r="Y584" s="30"/>
      <c r="Z584" s="23">
        <f>Обшая56[Стоимость доставки]</f>
        <v>0</v>
      </c>
      <c r="AA584" s="23"/>
      <c r="AB584" s="21">
        <f>Обшая56[Итого реализация]</f>
        <v>0</v>
      </c>
      <c r="AC584" s="21">
        <f t="shared" si="16"/>
        <v>0</v>
      </c>
      <c r="AD58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4" s="21" t="e">
        <f>Обшая56[[#This Row],[Итого маржа]]/(Обшая56[[#This Row],[Сумма реал-и ТМЗ ( за вычетом доставки )]]/100)</f>
        <v>#DIV/0!</v>
      </c>
      <c r="AF584" s="36">
        <f t="shared" si="17"/>
        <v>0</v>
      </c>
      <c r="AG584" s="22">
        <v>574</v>
      </c>
      <c r="AH584" s="28">
        <f>Обшая56[[#This Row],[З/п (%)]]+Обшая56[[#This Row],[Бонус]]</f>
        <v>574</v>
      </c>
      <c r="AI584" s="35">
        <f>Обшая56[[#This Row],[Итого маржа]]-Обшая56[[#This Row],[З/п (%)]]</f>
        <v>0</v>
      </c>
      <c r="AJ584" s="38"/>
    </row>
    <row r="585" spans="1:36" x14ac:dyDescent="0.25">
      <c r="A585" s="62"/>
      <c r="B585" s="29"/>
      <c r="C585" s="63"/>
      <c r="D585" s="64"/>
      <c r="E585" s="65"/>
      <c r="F585" s="25">
        <v>15</v>
      </c>
      <c r="G585" s="160"/>
      <c r="H585" s="24"/>
      <c r="I585" s="41"/>
      <c r="J585" s="41"/>
      <c r="K585" s="34">
        <f>Обшая56[[#This Row],[Итого реализация]]-Обшая56[[#This Row],[Стоимость доставки]]</f>
        <v>0</v>
      </c>
      <c r="L585" s="66"/>
      <c r="M585" s="141"/>
      <c r="N585" s="26"/>
      <c r="O585" s="150"/>
      <c r="P585" s="66"/>
      <c r="Q585" s="66"/>
      <c r="R585" s="26">
        <f>Обшая56[Итого реализация]-Обшая56[Наличные]-Обшая56[Терминал]-Обшая56[Безнал]</f>
        <v>0</v>
      </c>
      <c r="S585" s="67"/>
      <c r="T585" s="68"/>
      <c r="U585" s="68"/>
      <c r="V585" s="68"/>
      <c r="W585" s="27"/>
      <c r="X585" s="27"/>
      <c r="Y585" s="30"/>
      <c r="Z585" s="23">
        <f>Обшая56[Стоимость доставки]</f>
        <v>0</v>
      </c>
      <c r="AA585" s="23"/>
      <c r="AB585" s="21">
        <f>Обшая56[Итого реализация]</f>
        <v>0</v>
      </c>
      <c r="AC585" s="21">
        <f t="shared" si="16"/>
        <v>0</v>
      </c>
      <c r="AD58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5" s="21" t="e">
        <f>Обшая56[[#This Row],[Итого маржа]]/(Обшая56[[#This Row],[Сумма реал-и ТМЗ ( за вычетом доставки )]]/100)</f>
        <v>#DIV/0!</v>
      </c>
      <c r="AF585" s="36">
        <f t="shared" si="17"/>
        <v>0</v>
      </c>
      <c r="AG585" s="22">
        <v>575</v>
      </c>
      <c r="AH585" s="28">
        <f>Обшая56[[#This Row],[З/п (%)]]+Обшая56[[#This Row],[Бонус]]</f>
        <v>575</v>
      </c>
      <c r="AI585" s="35">
        <f>Обшая56[[#This Row],[Итого маржа]]-Обшая56[[#This Row],[З/п (%)]]</f>
        <v>0</v>
      </c>
      <c r="AJ585" s="38"/>
    </row>
    <row r="586" spans="1:36" x14ac:dyDescent="0.25">
      <c r="A586" s="62"/>
      <c r="B586" s="29"/>
      <c r="C586" s="63"/>
      <c r="D586" s="64"/>
      <c r="E586" s="65"/>
      <c r="F586" s="25">
        <v>15</v>
      </c>
      <c r="G586" s="160"/>
      <c r="H586" s="24"/>
      <c r="I586" s="41"/>
      <c r="J586" s="41"/>
      <c r="K586" s="34">
        <f>Обшая56[[#This Row],[Итого реализация]]-Обшая56[[#This Row],[Стоимость доставки]]</f>
        <v>0</v>
      </c>
      <c r="L586" s="66"/>
      <c r="M586" s="141"/>
      <c r="N586" s="26"/>
      <c r="O586" s="150"/>
      <c r="P586" s="66"/>
      <c r="Q586" s="66"/>
      <c r="R586" s="26">
        <f>Обшая56[Итого реализация]-Обшая56[Наличные]-Обшая56[Терминал]-Обшая56[Безнал]</f>
        <v>0</v>
      </c>
      <c r="S586" s="67"/>
      <c r="T586" s="68"/>
      <c r="U586" s="68"/>
      <c r="V586" s="68"/>
      <c r="W586" s="27"/>
      <c r="X586" s="27"/>
      <c r="Y586" s="30"/>
      <c r="Z586" s="23">
        <f>Обшая56[Стоимость доставки]</f>
        <v>0</v>
      </c>
      <c r="AA586" s="23"/>
      <c r="AB586" s="21">
        <f>Обшая56[Итого реализация]</f>
        <v>0</v>
      </c>
      <c r="AC586" s="21">
        <f t="shared" si="16"/>
        <v>0</v>
      </c>
      <c r="AD58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6" s="21" t="e">
        <f>Обшая56[[#This Row],[Итого маржа]]/(Обшая56[[#This Row],[Сумма реал-и ТМЗ ( за вычетом доставки )]]/100)</f>
        <v>#DIV/0!</v>
      </c>
      <c r="AF586" s="36">
        <f t="shared" si="17"/>
        <v>0</v>
      </c>
      <c r="AG586" s="22">
        <v>576</v>
      </c>
      <c r="AH586" s="28">
        <f>Обшая56[[#This Row],[З/п (%)]]+Обшая56[[#This Row],[Бонус]]</f>
        <v>576</v>
      </c>
      <c r="AI586" s="35">
        <f>Обшая56[[#This Row],[Итого маржа]]-Обшая56[[#This Row],[З/п (%)]]</f>
        <v>0</v>
      </c>
      <c r="AJ586" s="38"/>
    </row>
    <row r="587" spans="1:36" x14ac:dyDescent="0.25">
      <c r="A587" s="62"/>
      <c r="B587" s="29"/>
      <c r="C587" s="63"/>
      <c r="D587" s="64"/>
      <c r="E587" s="65"/>
      <c r="F587" s="25">
        <v>15</v>
      </c>
      <c r="G587" s="160"/>
      <c r="H587" s="24"/>
      <c r="I587" s="41"/>
      <c r="J587" s="41"/>
      <c r="K587" s="34">
        <f>Обшая56[[#This Row],[Итого реализация]]-Обшая56[[#This Row],[Стоимость доставки]]</f>
        <v>0</v>
      </c>
      <c r="L587" s="66"/>
      <c r="M587" s="141"/>
      <c r="N587" s="26"/>
      <c r="O587" s="150"/>
      <c r="P587" s="66"/>
      <c r="Q587" s="66"/>
      <c r="R587" s="26">
        <f>Обшая56[Итого реализация]-Обшая56[Наличные]-Обшая56[Терминал]-Обшая56[Безнал]</f>
        <v>0</v>
      </c>
      <c r="S587" s="67"/>
      <c r="T587" s="68"/>
      <c r="U587" s="68"/>
      <c r="V587" s="68"/>
      <c r="W587" s="27"/>
      <c r="X587" s="27"/>
      <c r="Y587" s="30"/>
      <c r="Z587" s="23">
        <f>Обшая56[Стоимость доставки]</f>
        <v>0</v>
      </c>
      <c r="AA587" s="23"/>
      <c r="AB587" s="21">
        <f>Обшая56[Итого реализация]</f>
        <v>0</v>
      </c>
      <c r="AC587" s="21">
        <f t="shared" ref="AC587:AC650" si="18">S587</f>
        <v>0</v>
      </c>
      <c r="AD58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7" s="21" t="e">
        <f>Обшая56[[#This Row],[Итого маржа]]/(Обшая56[[#This Row],[Сумма реал-и ТМЗ ( за вычетом доставки )]]/100)</f>
        <v>#DIV/0!</v>
      </c>
      <c r="AF587" s="36">
        <f t="shared" ref="AF587:AF650" si="19">AD587*F587/100</f>
        <v>0</v>
      </c>
      <c r="AG587" s="22">
        <v>577</v>
      </c>
      <c r="AH587" s="28">
        <f>Обшая56[[#This Row],[З/п (%)]]+Обшая56[[#This Row],[Бонус]]</f>
        <v>577</v>
      </c>
      <c r="AI587" s="35">
        <f>Обшая56[[#This Row],[Итого маржа]]-Обшая56[[#This Row],[З/п (%)]]</f>
        <v>0</v>
      </c>
      <c r="AJ587" s="38"/>
    </row>
    <row r="588" spans="1:36" x14ac:dyDescent="0.25">
      <c r="A588" s="62"/>
      <c r="B588" s="29"/>
      <c r="C588" s="63"/>
      <c r="D588" s="64"/>
      <c r="E588" s="65"/>
      <c r="F588" s="25">
        <v>15</v>
      </c>
      <c r="G588" s="160"/>
      <c r="H588" s="24"/>
      <c r="I588" s="41"/>
      <c r="J588" s="41"/>
      <c r="K588" s="34">
        <f>Обшая56[[#This Row],[Итого реализация]]-Обшая56[[#This Row],[Стоимость доставки]]</f>
        <v>0</v>
      </c>
      <c r="L588" s="66"/>
      <c r="M588" s="141"/>
      <c r="N588" s="26"/>
      <c r="O588" s="150"/>
      <c r="P588" s="66"/>
      <c r="Q588" s="66"/>
      <c r="R588" s="26">
        <f>Обшая56[Итого реализация]-Обшая56[Наличные]-Обшая56[Терминал]-Обшая56[Безнал]</f>
        <v>0</v>
      </c>
      <c r="S588" s="67"/>
      <c r="T588" s="68"/>
      <c r="U588" s="68"/>
      <c r="V588" s="68"/>
      <c r="W588" s="27"/>
      <c r="X588" s="27"/>
      <c r="Y588" s="30"/>
      <c r="Z588" s="23">
        <f>Обшая56[Стоимость доставки]</f>
        <v>0</v>
      </c>
      <c r="AA588" s="23"/>
      <c r="AB588" s="21">
        <f>Обшая56[Итого реализация]</f>
        <v>0</v>
      </c>
      <c r="AC588" s="21">
        <f t="shared" si="18"/>
        <v>0</v>
      </c>
      <c r="AD58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8" s="21" t="e">
        <f>Обшая56[[#This Row],[Итого маржа]]/(Обшая56[[#This Row],[Сумма реал-и ТМЗ ( за вычетом доставки )]]/100)</f>
        <v>#DIV/0!</v>
      </c>
      <c r="AF588" s="36">
        <f t="shared" si="19"/>
        <v>0</v>
      </c>
      <c r="AG588" s="22">
        <v>578</v>
      </c>
      <c r="AH588" s="28">
        <f>Обшая56[[#This Row],[З/п (%)]]+Обшая56[[#This Row],[Бонус]]</f>
        <v>578</v>
      </c>
      <c r="AI588" s="35">
        <f>Обшая56[[#This Row],[Итого маржа]]-Обшая56[[#This Row],[З/п (%)]]</f>
        <v>0</v>
      </c>
      <c r="AJ588" s="38"/>
    </row>
    <row r="589" spans="1:36" x14ac:dyDescent="0.25">
      <c r="A589" s="62"/>
      <c r="B589" s="29"/>
      <c r="C589" s="63"/>
      <c r="D589" s="64"/>
      <c r="E589" s="65"/>
      <c r="F589" s="25">
        <v>15</v>
      </c>
      <c r="G589" s="160"/>
      <c r="H589" s="24"/>
      <c r="I589" s="41"/>
      <c r="J589" s="41"/>
      <c r="K589" s="34">
        <f>Обшая56[[#This Row],[Итого реализация]]-Обшая56[[#This Row],[Стоимость доставки]]</f>
        <v>0</v>
      </c>
      <c r="L589" s="66"/>
      <c r="M589" s="141"/>
      <c r="N589" s="26"/>
      <c r="O589" s="150"/>
      <c r="P589" s="66"/>
      <c r="Q589" s="66"/>
      <c r="R589" s="26">
        <f>Обшая56[Итого реализация]-Обшая56[Наличные]-Обшая56[Терминал]-Обшая56[Безнал]</f>
        <v>0</v>
      </c>
      <c r="S589" s="67"/>
      <c r="T589" s="68"/>
      <c r="U589" s="68"/>
      <c r="V589" s="68"/>
      <c r="W589" s="27"/>
      <c r="X589" s="27"/>
      <c r="Y589" s="30"/>
      <c r="Z589" s="23">
        <f>Обшая56[Стоимость доставки]</f>
        <v>0</v>
      </c>
      <c r="AA589" s="23"/>
      <c r="AB589" s="21">
        <f>Обшая56[Итого реализация]</f>
        <v>0</v>
      </c>
      <c r="AC589" s="21">
        <f t="shared" si="18"/>
        <v>0</v>
      </c>
      <c r="AD58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89" s="21" t="e">
        <f>Обшая56[[#This Row],[Итого маржа]]/(Обшая56[[#This Row],[Сумма реал-и ТМЗ ( за вычетом доставки )]]/100)</f>
        <v>#DIV/0!</v>
      </c>
      <c r="AF589" s="36">
        <f t="shared" si="19"/>
        <v>0</v>
      </c>
      <c r="AG589" s="22">
        <v>579</v>
      </c>
      <c r="AH589" s="28">
        <f>Обшая56[[#This Row],[З/п (%)]]+Обшая56[[#This Row],[Бонус]]</f>
        <v>579</v>
      </c>
      <c r="AI589" s="35">
        <f>Обшая56[[#This Row],[Итого маржа]]-Обшая56[[#This Row],[З/п (%)]]</f>
        <v>0</v>
      </c>
      <c r="AJ589" s="38"/>
    </row>
    <row r="590" spans="1:36" x14ac:dyDescent="0.25">
      <c r="A590" s="62"/>
      <c r="B590" s="29"/>
      <c r="C590" s="63"/>
      <c r="D590" s="64"/>
      <c r="E590" s="65"/>
      <c r="F590" s="25">
        <v>15</v>
      </c>
      <c r="G590" s="160"/>
      <c r="H590" s="24"/>
      <c r="I590" s="41"/>
      <c r="J590" s="41"/>
      <c r="K590" s="34">
        <f>Обшая56[[#This Row],[Итого реализация]]-Обшая56[[#This Row],[Стоимость доставки]]</f>
        <v>0</v>
      </c>
      <c r="L590" s="66"/>
      <c r="M590" s="141"/>
      <c r="N590" s="26"/>
      <c r="O590" s="150"/>
      <c r="P590" s="66"/>
      <c r="Q590" s="66"/>
      <c r="R590" s="26">
        <f>Обшая56[Итого реализация]-Обшая56[Наличные]-Обшая56[Терминал]-Обшая56[Безнал]</f>
        <v>0</v>
      </c>
      <c r="S590" s="67"/>
      <c r="T590" s="68"/>
      <c r="U590" s="68"/>
      <c r="V590" s="68"/>
      <c r="W590" s="27"/>
      <c r="X590" s="27"/>
      <c r="Y590" s="30"/>
      <c r="Z590" s="23">
        <f>Обшая56[Стоимость доставки]</f>
        <v>0</v>
      </c>
      <c r="AA590" s="23"/>
      <c r="AB590" s="21">
        <f>Обшая56[Итого реализация]</f>
        <v>0</v>
      </c>
      <c r="AC590" s="21">
        <f t="shared" si="18"/>
        <v>0</v>
      </c>
      <c r="AD59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0" s="21" t="e">
        <f>Обшая56[[#This Row],[Итого маржа]]/(Обшая56[[#This Row],[Сумма реал-и ТМЗ ( за вычетом доставки )]]/100)</f>
        <v>#DIV/0!</v>
      </c>
      <c r="AF590" s="36">
        <f t="shared" si="19"/>
        <v>0</v>
      </c>
      <c r="AG590" s="22">
        <v>580</v>
      </c>
      <c r="AH590" s="28">
        <f>Обшая56[[#This Row],[З/п (%)]]+Обшая56[[#This Row],[Бонус]]</f>
        <v>580</v>
      </c>
      <c r="AI590" s="35">
        <f>Обшая56[[#This Row],[Итого маржа]]-Обшая56[[#This Row],[З/п (%)]]</f>
        <v>0</v>
      </c>
      <c r="AJ590" s="38"/>
    </row>
    <row r="591" spans="1:36" x14ac:dyDescent="0.25">
      <c r="A591" s="62"/>
      <c r="B591" s="29"/>
      <c r="C591" s="63"/>
      <c r="D591" s="64"/>
      <c r="E591" s="65"/>
      <c r="F591" s="25">
        <v>15</v>
      </c>
      <c r="G591" s="160"/>
      <c r="H591" s="24"/>
      <c r="I591" s="41"/>
      <c r="J591" s="41"/>
      <c r="K591" s="34">
        <f>Обшая56[[#This Row],[Итого реализация]]-Обшая56[[#This Row],[Стоимость доставки]]</f>
        <v>0</v>
      </c>
      <c r="L591" s="66"/>
      <c r="M591" s="141"/>
      <c r="N591" s="26"/>
      <c r="O591" s="150"/>
      <c r="P591" s="66"/>
      <c r="Q591" s="66"/>
      <c r="R591" s="26">
        <f>Обшая56[Итого реализация]-Обшая56[Наличные]-Обшая56[Терминал]-Обшая56[Безнал]</f>
        <v>0</v>
      </c>
      <c r="S591" s="67"/>
      <c r="T591" s="68"/>
      <c r="U591" s="68"/>
      <c r="V591" s="68"/>
      <c r="W591" s="27"/>
      <c r="X591" s="27"/>
      <c r="Y591" s="30"/>
      <c r="Z591" s="23">
        <f>Обшая56[Стоимость доставки]</f>
        <v>0</v>
      </c>
      <c r="AA591" s="23"/>
      <c r="AB591" s="21">
        <f>Обшая56[Итого реализация]</f>
        <v>0</v>
      </c>
      <c r="AC591" s="21">
        <f t="shared" si="18"/>
        <v>0</v>
      </c>
      <c r="AD59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1" s="21" t="e">
        <f>Обшая56[[#This Row],[Итого маржа]]/(Обшая56[[#This Row],[Сумма реал-и ТМЗ ( за вычетом доставки )]]/100)</f>
        <v>#DIV/0!</v>
      </c>
      <c r="AF591" s="36">
        <f t="shared" si="19"/>
        <v>0</v>
      </c>
      <c r="AG591" s="22">
        <v>581</v>
      </c>
      <c r="AH591" s="28">
        <f>Обшая56[[#This Row],[З/п (%)]]+Обшая56[[#This Row],[Бонус]]</f>
        <v>581</v>
      </c>
      <c r="AI591" s="35">
        <f>Обшая56[[#This Row],[Итого маржа]]-Обшая56[[#This Row],[З/п (%)]]</f>
        <v>0</v>
      </c>
      <c r="AJ591" s="38"/>
    </row>
    <row r="592" spans="1:36" x14ac:dyDescent="0.25">
      <c r="A592" s="62"/>
      <c r="B592" s="29"/>
      <c r="C592" s="63"/>
      <c r="D592" s="64"/>
      <c r="E592" s="65"/>
      <c r="F592" s="25">
        <v>15</v>
      </c>
      <c r="G592" s="160"/>
      <c r="H592" s="24"/>
      <c r="I592" s="41"/>
      <c r="J592" s="41"/>
      <c r="K592" s="34">
        <f>Обшая56[[#This Row],[Итого реализация]]-Обшая56[[#This Row],[Стоимость доставки]]</f>
        <v>0</v>
      </c>
      <c r="L592" s="66"/>
      <c r="M592" s="141"/>
      <c r="N592" s="26"/>
      <c r="O592" s="150"/>
      <c r="P592" s="66"/>
      <c r="Q592" s="66"/>
      <c r="R592" s="26">
        <f>Обшая56[Итого реализация]-Обшая56[Наличные]-Обшая56[Терминал]-Обшая56[Безнал]</f>
        <v>0</v>
      </c>
      <c r="S592" s="67"/>
      <c r="T592" s="68"/>
      <c r="U592" s="68"/>
      <c r="V592" s="68"/>
      <c r="W592" s="27"/>
      <c r="X592" s="27"/>
      <c r="Y592" s="30"/>
      <c r="Z592" s="23">
        <f>Обшая56[Стоимость доставки]</f>
        <v>0</v>
      </c>
      <c r="AA592" s="23"/>
      <c r="AB592" s="21">
        <f>Обшая56[Итого реализация]</f>
        <v>0</v>
      </c>
      <c r="AC592" s="21">
        <f t="shared" si="18"/>
        <v>0</v>
      </c>
      <c r="AD59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2" s="21" t="e">
        <f>Обшая56[[#This Row],[Итого маржа]]/(Обшая56[[#This Row],[Сумма реал-и ТМЗ ( за вычетом доставки )]]/100)</f>
        <v>#DIV/0!</v>
      </c>
      <c r="AF592" s="36">
        <f t="shared" si="19"/>
        <v>0</v>
      </c>
      <c r="AG592" s="22">
        <v>582</v>
      </c>
      <c r="AH592" s="28">
        <f>Обшая56[[#This Row],[З/п (%)]]+Обшая56[[#This Row],[Бонус]]</f>
        <v>582</v>
      </c>
      <c r="AI592" s="35">
        <f>Обшая56[[#This Row],[Итого маржа]]-Обшая56[[#This Row],[З/п (%)]]</f>
        <v>0</v>
      </c>
      <c r="AJ592" s="38"/>
    </row>
    <row r="593" spans="1:36" x14ac:dyDescent="0.25">
      <c r="A593" s="62"/>
      <c r="B593" s="29"/>
      <c r="C593" s="63"/>
      <c r="D593" s="64"/>
      <c r="E593" s="65"/>
      <c r="F593" s="25">
        <v>15</v>
      </c>
      <c r="G593" s="160"/>
      <c r="H593" s="24"/>
      <c r="I593" s="41"/>
      <c r="J593" s="41"/>
      <c r="K593" s="34">
        <f>Обшая56[[#This Row],[Итого реализация]]-Обшая56[[#This Row],[Стоимость доставки]]</f>
        <v>0</v>
      </c>
      <c r="L593" s="66"/>
      <c r="M593" s="141"/>
      <c r="N593" s="26"/>
      <c r="O593" s="150"/>
      <c r="P593" s="66"/>
      <c r="Q593" s="66"/>
      <c r="R593" s="26">
        <f>Обшая56[Итого реализация]-Обшая56[Наличные]-Обшая56[Терминал]-Обшая56[Безнал]</f>
        <v>0</v>
      </c>
      <c r="S593" s="67"/>
      <c r="T593" s="68"/>
      <c r="U593" s="68"/>
      <c r="V593" s="68"/>
      <c r="W593" s="27"/>
      <c r="X593" s="27"/>
      <c r="Y593" s="30"/>
      <c r="Z593" s="23">
        <f>Обшая56[Стоимость доставки]</f>
        <v>0</v>
      </c>
      <c r="AA593" s="23"/>
      <c r="AB593" s="21">
        <f>Обшая56[Итого реализация]</f>
        <v>0</v>
      </c>
      <c r="AC593" s="21">
        <f t="shared" si="18"/>
        <v>0</v>
      </c>
      <c r="AD59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3" s="21" t="e">
        <f>Обшая56[[#This Row],[Итого маржа]]/(Обшая56[[#This Row],[Сумма реал-и ТМЗ ( за вычетом доставки )]]/100)</f>
        <v>#DIV/0!</v>
      </c>
      <c r="AF593" s="36">
        <f t="shared" si="19"/>
        <v>0</v>
      </c>
      <c r="AG593" s="22">
        <v>583</v>
      </c>
      <c r="AH593" s="28">
        <f>Обшая56[[#This Row],[З/п (%)]]+Обшая56[[#This Row],[Бонус]]</f>
        <v>583</v>
      </c>
      <c r="AI593" s="35">
        <f>Обшая56[[#This Row],[Итого маржа]]-Обшая56[[#This Row],[З/п (%)]]</f>
        <v>0</v>
      </c>
      <c r="AJ593" s="38"/>
    </row>
    <row r="594" spans="1:36" x14ac:dyDescent="0.25">
      <c r="A594" s="62"/>
      <c r="B594" s="29"/>
      <c r="C594" s="63"/>
      <c r="D594" s="64"/>
      <c r="E594" s="65"/>
      <c r="F594" s="25">
        <v>15</v>
      </c>
      <c r="G594" s="160"/>
      <c r="H594" s="24"/>
      <c r="I594" s="41"/>
      <c r="J594" s="41"/>
      <c r="K594" s="34">
        <f>Обшая56[[#This Row],[Итого реализация]]-Обшая56[[#This Row],[Стоимость доставки]]</f>
        <v>0</v>
      </c>
      <c r="L594" s="66"/>
      <c r="M594" s="141"/>
      <c r="N594" s="26"/>
      <c r="O594" s="150"/>
      <c r="P594" s="66"/>
      <c r="Q594" s="66"/>
      <c r="R594" s="26">
        <f>Обшая56[Итого реализация]-Обшая56[Наличные]-Обшая56[Терминал]-Обшая56[Безнал]</f>
        <v>0</v>
      </c>
      <c r="S594" s="67"/>
      <c r="T594" s="68"/>
      <c r="U594" s="68"/>
      <c r="V594" s="68"/>
      <c r="W594" s="27"/>
      <c r="X594" s="27"/>
      <c r="Y594" s="30"/>
      <c r="Z594" s="23">
        <f>Обшая56[Стоимость доставки]</f>
        <v>0</v>
      </c>
      <c r="AA594" s="23"/>
      <c r="AB594" s="21">
        <f>Обшая56[Итого реализация]</f>
        <v>0</v>
      </c>
      <c r="AC594" s="21">
        <f t="shared" si="18"/>
        <v>0</v>
      </c>
      <c r="AD59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4" s="21" t="e">
        <f>Обшая56[[#This Row],[Итого маржа]]/(Обшая56[[#This Row],[Сумма реал-и ТМЗ ( за вычетом доставки )]]/100)</f>
        <v>#DIV/0!</v>
      </c>
      <c r="AF594" s="36">
        <f t="shared" si="19"/>
        <v>0</v>
      </c>
      <c r="AG594" s="22">
        <v>584</v>
      </c>
      <c r="AH594" s="28">
        <f>Обшая56[[#This Row],[З/п (%)]]+Обшая56[[#This Row],[Бонус]]</f>
        <v>584</v>
      </c>
      <c r="AI594" s="35">
        <f>Обшая56[[#This Row],[Итого маржа]]-Обшая56[[#This Row],[З/п (%)]]</f>
        <v>0</v>
      </c>
      <c r="AJ594" s="38"/>
    </row>
    <row r="595" spans="1:36" x14ac:dyDescent="0.25">
      <c r="A595" s="62"/>
      <c r="B595" s="29"/>
      <c r="C595" s="63"/>
      <c r="D595" s="64"/>
      <c r="E595" s="65"/>
      <c r="F595" s="25">
        <v>15</v>
      </c>
      <c r="G595" s="160"/>
      <c r="H595" s="24"/>
      <c r="I595" s="41"/>
      <c r="J595" s="41"/>
      <c r="K595" s="34">
        <f>Обшая56[[#This Row],[Итого реализация]]-Обшая56[[#This Row],[Стоимость доставки]]</f>
        <v>0</v>
      </c>
      <c r="L595" s="66"/>
      <c r="M595" s="141"/>
      <c r="N595" s="26"/>
      <c r="O595" s="150"/>
      <c r="P595" s="66"/>
      <c r="Q595" s="66"/>
      <c r="R595" s="26">
        <f>Обшая56[Итого реализация]-Обшая56[Наличные]-Обшая56[Терминал]-Обшая56[Безнал]</f>
        <v>0</v>
      </c>
      <c r="S595" s="67"/>
      <c r="T595" s="68"/>
      <c r="U595" s="68"/>
      <c r="V595" s="68"/>
      <c r="W595" s="27"/>
      <c r="X595" s="27"/>
      <c r="Y595" s="30"/>
      <c r="Z595" s="23">
        <f>Обшая56[Стоимость доставки]</f>
        <v>0</v>
      </c>
      <c r="AA595" s="23"/>
      <c r="AB595" s="21">
        <f>Обшая56[Итого реализация]</f>
        <v>0</v>
      </c>
      <c r="AC595" s="21">
        <f t="shared" si="18"/>
        <v>0</v>
      </c>
      <c r="AD59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5" s="21" t="e">
        <f>Обшая56[[#This Row],[Итого маржа]]/(Обшая56[[#This Row],[Сумма реал-и ТМЗ ( за вычетом доставки )]]/100)</f>
        <v>#DIV/0!</v>
      </c>
      <c r="AF595" s="36">
        <f t="shared" si="19"/>
        <v>0</v>
      </c>
      <c r="AG595" s="22">
        <v>585</v>
      </c>
      <c r="AH595" s="28">
        <f>Обшая56[[#This Row],[З/п (%)]]+Обшая56[[#This Row],[Бонус]]</f>
        <v>585</v>
      </c>
      <c r="AI595" s="35">
        <f>Обшая56[[#This Row],[Итого маржа]]-Обшая56[[#This Row],[З/п (%)]]</f>
        <v>0</v>
      </c>
      <c r="AJ595" s="38"/>
    </row>
    <row r="596" spans="1:36" x14ac:dyDescent="0.25">
      <c r="A596" s="62"/>
      <c r="B596" s="29"/>
      <c r="C596" s="63"/>
      <c r="D596" s="64"/>
      <c r="E596" s="65"/>
      <c r="F596" s="25">
        <v>15</v>
      </c>
      <c r="G596" s="160"/>
      <c r="H596" s="24"/>
      <c r="I596" s="41"/>
      <c r="J596" s="41"/>
      <c r="K596" s="34">
        <f>Обшая56[[#This Row],[Итого реализация]]-Обшая56[[#This Row],[Стоимость доставки]]</f>
        <v>0</v>
      </c>
      <c r="L596" s="66"/>
      <c r="M596" s="141"/>
      <c r="N596" s="26"/>
      <c r="O596" s="150"/>
      <c r="P596" s="66"/>
      <c r="Q596" s="66"/>
      <c r="R596" s="26">
        <f>Обшая56[Итого реализация]-Обшая56[Наличные]-Обшая56[Терминал]-Обшая56[Безнал]</f>
        <v>0</v>
      </c>
      <c r="S596" s="67"/>
      <c r="T596" s="68"/>
      <c r="U596" s="68"/>
      <c r="V596" s="68"/>
      <c r="W596" s="27"/>
      <c r="X596" s="27"/>
      <c r="Y596" s="30"/>
      <c r="Z596" s="23">
        <f>Обшая56[Стоимость доставки]</f>
        <v>0</v>
      </c>
      <c r="AA596" s="23"/>
      <c r="AB596" s="21">
        <f>Обшая56[Итого реализация]</f>
        <v>0</v>
      </c>
      <c r="AC596" s="21">
        <f t="shared" si="18"/>
        <v>0</v>
      </c>
      <c r="AD59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6" s="21" t="e">
        <f>Обшая56[[#This Row],[Итого маржа]]/(Обшая56[[#This Row],[Сумма реал-и ТМЗ ( за вычетом доставки )]]/100)</f>
        <v>#DIV/0!</v>
      </c>
      <c r="AF596" s="36">
        <f t="shared" si="19"/>
        <v>0</v>
      </c>
      <c r="AG596" s="22">
        <v>586</v>
      </c>
      <c r="AH596" s="28">
        <f>Обшая56[[#This Row],[З/п (%)]]+Обшая56[[#This Row],[Бонус]]</f>
        <v>586</v>
      </c>
      <c r="AI596" s="35">
        <f>Обшая56[[#This Row],[Итого маржа]]-Обшая56[[#This Row],[З/п (%)]]</f>
        <v>0</v>
      </c>
      <c r="AJ596" s="38"/>
    </row>
    <row r="597" spans="1:36" x14ac:dyDescent="0.25">
      <c r="A597" s="62"/>
      <c r="B597" s="29"/>
      <c r="C597" s="63"/>
      <c r="D597" s="64"/>
      <c r="E597" s="65"/>
      <c r="F597" s="25">
        <v>15</v>
      </c>
      <c r="G597" s="160"/>
      <c r="H597" s="24"/>
      <c r="I597" s="41"/>
      <c r="J597" s="41"/>
      <c r="K597" s="34">
        <f>Обшая56[[#This Row],[Итого реализация]]-Обшая56[[#This Row],[Стоимость доставки]]</f>
        <v>0</v>
      </c>
      <c r="L597" s="66"/>
      <c r="M597" s="141"/>
      <c r="N597" s="26"/>
      <c r="O597" s="150"/>
      <c r="P597" s="66"/>
      <c r="Q597" s="66"/>
      <c r="R597" s="26">
        <f>Обшая56[Итого реализация]-Обшая56[Наличные]-Обшая56[Терминал]-Обшая56[Безнал]</f>
        <v>0</v>
      </c>
      <c r="S597" s="67"/>
      <c r="T597" s="68"/>
      <c r="U597" s="68"/>
      <c r="V597" s="68"/>
      <c r="W597" s="27"/>
      <c r="X597" s="27"/>
      <c r="Y597" s="30"/>
      <c r="Z597" s="23">
        <f>Обшая56[Стоимость доставки]</f>
        <v>0</v>
      </c>
      <c r="AA597" s="23"/>
      <c r="AB597" s="21">
        <f>Обшая56[Итого реализация]</f>
        <v>0</v>
      </c>
      <c r="AC597" s="21">
        <f t="shared" si="18"/>
        <v>0</v>
      </c>
      <c r="AD59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7" s="21" t="e">
        <f>Обшая56[[#This Row],[Итого маржа]]/(Обшая56[[#This Row],[Сумма реал-и ТМЗ ( за вычетом доставки )]]/100)</f>
        <v>#DIV/0!</v>
      </c>
      <c r="AF597" s="36">
        <f t="shared" si="19"/>
        <v>0</v>
      </c>
      <c r="AG597" s="22">
        <v>587</v>
      </c>
      <c r="AH597" s="28">
        <f>Обшая56[[#This Row],[З/п (%)]]+Обшая56[[#This Row],[Бонус]]</f>
        <v>587</v>
      </c>
      <c r="AI597" s="35">
        <f>Обшая56[[#This Row],[Итого маржа]]-Обшая56[[#This Row],[З/п (%)]]</f>
        <v>0</v>
      </c>
      <c r="AJ597" s="38"/>
    </row>
    <row r="598" spans="1:36" x14ac:dyDescent="0.25">
      <c r="A598" s="62"/>
      <c r="B598" s="29"/>
      <c r="C598" s="63"/>
      <c r="D598" s="64"/>
      <c r="E598" s="65"/>
      <c r="F598" s="25">
        <v>15</v>
      </c>
      <c r="G598" s="160"/>
      <c r="H598" s="24"/>
      <c r="I598" s="41"/>
      <c r="J598" s="41"/>
      <c r="K598" s="34">
        <f>Обшая56[[#This Row],[Итого реализация]]-Обшая56[[#This Row],[Стоимость доставки]]</f>
        <v>0</v>
      </c>
      <c r="L598" s="66"/>
      <c r="M598" s="141"/>
      <c r="N598" s="26"/>
      <c r="O598" s="150"/>
      <c r="P598" s="66"/>
      <c r="Q598" s="66"/>
      <c r="R598" s="26">
        <f>Обшая56[Итого реализация]-Обшая56[Наличные]-Обшая56[Терминал]-Обшая56[Безнал]</f>
        <v>0</v>
      </c>
      <c r="S598" s="67"/>
      <c r="T598" s="68"/>
      <c r="U598" s="68"/>
      <c r="V598" s="68"/>
      <c r="W598" s="27"/>
      <c r="X598" s="27"/>
      <c r="Y598" s="30"/>
      <c r="Z598" s="23">
        <f>Обшая56[Стоимость доставки]</f>
        <v>0</v>
      </c>
      <c r="AA598" s="23"/>
      <c r="AB598" s="21">
        <f>Обшая56[Итого реализация]</f>
        <v>0</v>
      </c>
      <c r="AC598" s="21">
        <f t="shared" si="18"/>
        <v>0</v>
      </c>
      <c r="AD59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8" s="21" t="e">
        <f>Обшая56[[#This Row],[Итого маржа]]/(Обшая56[[#This Row],[Сумма реал-и ТМЗ ( за вычетом доставки )]]/100)</f>
        <v>#DIV/0!</v>
      </c>
      <c r="AF598" s="36">
        <f t="shared" si="19"/>
        <v>0</v>
      </c>
      <c r="AG598" s="22">
        <v>588</v>
      </c>
      <c r="AH598" s="28">
        <f>Обшая56[[#This Row],[З/п (%)]]+Обшая56[[#This Row],[Бонус]]</f>
        <v>588</v>
      </c>
      <c r="AI598" s="35">
        <f>Обшая56[[#This Row],[Итого маржа]]-Обшая56[[#This Row],[З/п (%)]]</f>
        <v>0</v>
      </c>
      <c r="AJ598" s="38"/>
    </row>
    <row r="599" spans="1:36" x14ac:dyDescent="0.25">
      <c r="A599" s="62"/>
      <c r="B599" s="29"/>
      <c r="C599" s="63"/>
      <c r="D599" s="64"/>
      <c r="E599" s="65"/>
      <c r="F599" s="25">
        <v>15</v>
      </c>
      <c r="G599" s="160"/>
      <c r="H599" s="24"/>
      <c r="I599" s="41"/>
      <c r="J599" s="41"/>
      <c r="K599" s="34">
        <f>Обшая56[[#This Row],[Итого реализация]]-Обшая56[[#This Row],[Стоимость доставки]]</f>
        <v>0</v>
      </c>
      <c r="L599" s="66"/>
      <c r="M599" s="141"/>
      <c r="N599" s="26"/>
      <c r="O599" s="150"/>
      <c r="P599" s="66"/>
      <c r="Q599" s="66"/>
      <c r="R599" s="26">
        <f>Обшая56[Итого реализация]-Обшая56[Наличные]-Обшая56[Терминал]-Обшая56[Безнал]</f>
        <v>0</v>
      </c>
      <c r="S599" s="67"/>
      <c r="T599" s="68"/>
      <c r="U599" s="68"/>
      <c r="V599" s="68"/>
      <c r="W599" s="27"/>
      <c r="X599" s="27"/>
      <c r="Y599" s="30"/>
      <c r="Z599" s="23">
        <f>Обшая56[Стоимость доставки]</f>
        <v>0</v>
      </c>
      <c r="AA599" s="23"/>
      <c r="AB599" s="21">
        <f>Обшая56[Итого реализация]</f>
        <v>0</v>
      </c>
      <c r="AC599" s="21">
        <f t="shared" si="18"/>
        <v>0</v>
      </c>
      <c r="AD59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599" s="21" t="e">
        <f>Обшая56[[#This Row],[Итого маржа]]/(Обшая56[[#This Row],[Сумма реал-и ТМЗ ( за вычетом доставки )]]/100)</f>
        <v>#DIV/0!</v>
      </c>
      <c r="AF599" s="36">
        <f t="shared" si="19"/>
        <v>0</v>
      </c>
      <c r="AG599" s="22">
        <v>589</v>
      </c>
      <c r="AH599" s="28">
        <f>Обшая56[[#This Row],[З/п (%)]]+Обшая56[[#This Row],[Бонус]]</f>
        <v>589</v>
      </c>
      <c r="AI599" s="35">
        <f>Обшая56[[#This Row],[Итого маржа]]-Обшая56[[#This Row],[З/п (%)]]</f>
        <v>0</v>
      </c>
      <c r="AJ599" s="38"/>
    </row>
    <row r="600" spans="1:36" x14ac:dyDescent="0.25">
      <c r="A600" s="62"/>
      <c r="B600" s="29"/>
      <c r="C600" s="63"/>
      <c r="D600" s="64"/>
      <c r="E600" s="65"/>
      <c r="F600" s="25">
        <v>15</v>
      </c>
      <c r="G600" s="160"/>
      <c r="H600" s="24"/>
      <c r="I600" s="41"/>
      <c r="J600" s="41"/>
      <c r="K600" s="34">
        <f>Обшая56[[#This Row],[Итого реализация]]-Обшая56[[#This Row],[Стоимость доставки]]</f>
        <v>0</v>
      </c>
      <c r="L600" s="66"/>
      <c r="M600" s="141"/>
      <c r="N600" s="26"/>
      <c r="O600" s="150"/>
      <c r="P600" s="66"/>
      <c r="Q600" s="66"/>
      <c r="R600" s="26">
        <f>Обшая56[Итого реализация]-Обшая56[Наличные]-Обшая56[Терминал]-Обшая56[Безнал]</f>
        <v>0</v>
      </c>
      <c r="S600" s="67"/>
      <c r="T600" s="68"/>
      <c r="U600" s="68"/>
      <c r="V600" s="68"/>
      <c r="W600" s="27"/>
      <c r="X600" s="27"/>
      <c r="Y600" s="30"/>
      <c r="Z600" s="23">
        <f>Обшая56[Стоимость доставки]</f>
        <v>0</v>
      </c>
      <c r="AA600" s="23"/>
      <c r="AB600" s="21">
        <f>Обшая56[Итого реализация]</f>
        <v>0</v>
      </c>
      <c r="AC600" s="21">
        <f t="shared" si="18"/>
        <v>0</v>
      </c>
      <c r="AD60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0" s="21" t="e">
        <f>Обшая56[[#This Row],[Итого маржа]]/(Обшая56[[#This Row],[Сумма реал-и ТМЗ ( за вычетом доставки )]]/100)</f>
        <v>#DIV/0!</v>
      </c>
      <c r="AF600" s="36">
        <f t="shared" si="19"/>
        <v>0</v>
      </c>
      <c r="AG600" s="22">
        <v>590</v>
      </c>
      <c r="AH600" s="28">
        <f>Обшая56[[#This Row],[З/п (%)]]+Обшая56[[#This Row],[Бонус]]</f>
        <v>590</v>
      </c>
      <c r="AI600" s="35">
        <f>Обшая56[[#This Row],[Итого маржа]]-Обшая56[[#This Row],[З/п (%)]]</f>
        <v>0</v>
      </c>
      <c r="AJ600" s="38"/>
    </row>
    <row r="601" spans="1:36" x14ac:dyDescent="0.25">
      <c r="A601" s="62"/>
      <c r="B601" s="29"/>
      <c r="C601" s="63"/>
      <c r="D601" s="64"/>
      <c r="E601" s="65"/>
      <c r="F601" s="25">
        <v>15</v>
      </c>
      <c r="G601" s="160"/>
      <c r="H601" s="24"/>
      <c r="I601" s="41"/>
      <c r="J601" s="41"/>
      <c r="K601" s="34">
        <f>Обшая56[[#This Row],[Итого реализация]]-Обшая56[[#This Row],[Стоимость доставки]]</f>
        <v>0</v>
      </c>
      <c r="L601" s="66"/>
      <c r="M601" s="141"/>
      <c r="N601" s="26"/>
      <c r="O601" s="150"/>
      <c r="P601" s="66"/>
      <c r="Q601" s="66"/>
      <c r="R601" s="26">
        <f>Обшая56[Итого реализация]-Обшая56[Наличные]-Обшая56[Терминал]-Обшая56[Безнал]</f>
        <v>0</v>
      </c>
      <c r="S601" s="67"/>
      <c r="T601" s="68"/>
      <c r="U601" s="68"/>
      <c r="V601" s="68"/>
      <c r="W601" s="27"/>
      <c r="X601" s="27"/>
      <c r="Y601" s="30"/>
      <c r="Z601" s="23">
        <f>Обшая56[Стоимость доставки]</f>
        <v>0</v>
      </c>
      <c r="AA601" s="23"/>
      <c r="AB601" s="21">
        <f>Обшая56[Итого реализация]</f>
        <v>0</v>
      </c>
      <c r="AC601" s="21">
        <f t="shared" si="18"/>
        <v>0</v>
      </c>
      <c r="AD60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1" s="21" t="e">
        <f>Обшая56[[#This Row],[Итого маржа]]/(Обшая56[[#This Row],[Сумма реал-и ТМЗ ( за вычетом доставки )]]/100)</f>
        <v>#DIV/0!</v>
      </c>
      <c r="AF601" s="36">
        <f t="shared" si="19"/>
        <v>0</v>
      </c>
      <c r="AG601" s="22">
        <v>591</v>
      </c>
      <c r="AH601" s="28">
        <f>Обшая56[[#This Row],[З/п (%)]]+Обшая56[[#This Row],[Бонус]]</f>
        <v>591</v>
      </c>
      <c r="AI601" s="35">
        <f>Обшая56[[#This Row],[Итого маржа]]-Обшая56[[#This Row],[З/п (%)]]</f>
        <v>0</v>
      </c>
      <c r="AJ601" s="38"/>
    </row>
    <row r="602" spans="1:36" x14ac:dyDescent="0.25">
      <c r="A602" s="62"/>
      <c r="B602" s="29"/>
      <c r="C602" s="63"/>
      <c r="D602" s="64"/>
      <c r="E602" s="65"/>
      <c r="F602" s="25">
        <v>15</v>
      </c>
      <c r="G602" s="160"/>
      <c r="H602" s="24"/>
      <c r="I602" s="41"/>
      <c r="J602" s="41"/>
      <c r="K602" s="34">
        <f>Обшая56[[#This Row],[Итого реализация]]-Обшая56[[#This Row],[Стоимость доставки]]</f>
        <v>0</v>
      </c>
      <c r="L602" s="66"/>
      <c r="M602" s="141"/>
      <c r="N602" s="26"/>
      <c r="O602" s="150"/>
      <c r="P602" s="66"/>
      <c r="Q602" s="66"/>
      <c r="R602" s="26">
        <f>Обшая56[Итого реализация]-Обшая56[Наличные]-Обшая56[Терминал]-Обшая56[Безнал]</f>
        <v>0</v>
      </c>
      <c r="S602" s="67"/>
      <c r="T602" s="68"/>
      <c r="U602" s="68"/>
      <c r="V602" s="68"/>
      <c r="W602" s="27"/>
      <c r="X602" s="27"/>
      <c r="Y602" s="30"/>
      <c r="Z602" s="23">
        <f>Обшая56[Стоимость доставки]</f>
        <v>0</v>
      </c>
      <c r="AA602" s="23"/>
      <c r="AB602" s="21">
        <f>Обшая56[Итого реализация]</f>
        <v>0</v>
      </c>
      <c r="AC602" s="21">
        <f t="shared" si="18"/>
        <v>0</v>
      </c>
      <c r="AD60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2" s="21" t="e">
        <f>Обшая56[[#This Row],[Итого маржа]]/(Обшая56[[#This Row],[Сумма реал-и ТМЗ ( за вычетом доставки )]]/100)</f>
        <v>#DIV/0!</v>
      </c>
      <c r="AF602" s="36">
        <f t="shared" si="19"/>
        <v>0</v>
      </c>
      <c r="AG602" s="22">
        <v>592</v>
      </c>
      <c r="AH602" s="28">
        <f>Обшая56[[#This Row],[З/п (%)]]+Обшая56[[#This Row],[Бонус]]</f>
        <v>592</v>
      </c>
      <c r="AI602" s="35">
        <f>Обшая56[[#This Row],[Итого маржа]]-Обшая56[[#This Row],[З/п (%)]]</f>
        <v>0</v>
      </c>
      <c r="AJ602" s="38"/>
    </row>
    <row r="603" spans="1:36" x14ac:dyDescent="0.25">
      <c r="A603" s="62"/>
      <c r="B603" s="29"/>
      <c r="C603" s="63"/>
      <c r="D603" s="64"/>
      <c r="E603" s="65"/>
      <c r="F603" s="25">
        <v>15</v>
      </c>
      <c r="G603" s="160"/>
      <c r="H603" s="24"/>
      <c r="I603" s="41"/>
      <c r="J603" s="41"/>
      <c r="K603" s="34">
        <f>Обшая56[[#This Row],[Итого реализация]]-Обшая56[[#This Row],[Стоимость доставки]]</f>
        <v>0</v>
      </c>
      <c r="L603" s="66"/>
      <c r="M603" s="141"/>
      <c r="N603" s="26"/>
      <c r="O603" s="150"/>
      <c r="P603" s="66"/>
      <c r="Q603" s="66"/>
      <c r="R603" s="26">
        <f>Обшая56[Итого реализация]-Обшая56[Наличные]-Обшая56[Терминал]-Обшая56[Безнал]</f>
        <v>0</v>
      </c>
      <c r="S603" s="67"/>
      <c r="T603" s="68"/>
      <c r="U603" s="68"/>
      <c r="V603" s="68"/>
      <c r="W603" s="27"/>
      <c r="X603" s="27"/>
      <c r="Y603" s="30"/>
      <c r="Z603" s="23">
        <f>Обшая56[Стоимость доставки]</f>
        <v>0</v>
      </c>
      <c r="AA603" s="23"/>
      <c r="AB603" s="21">
        <f>Обшая56[Итого реализация]</f>
        <v>0</v>
      </c>
      <c r="AC603" s="21">
        <f t="shared" si="18"/>
        <v>0</v>
      </c>
      <c r="AD60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3" s="21" t="e">
        <f>Обшая56[[#This Row],[Итого маржа]]/(Обшая56[[#This Row],[Сумма реал-и ТМЗ ( за вычетом доставки )]]/100)</f>
        <v>#DIV/0!</v>
      </c>
      <c r="AF603" s="36">
        <f t="shared" si="19"/>
        <v>0</v>
      </c>
      <c r="AG603" s="22">
        <v>593</v>
      </c>
      <c r="AH603" s="28">
        <f>Обшая56[[#This Row],[З/п (%)]]+Обшая56[[#This Row],[Бонус]]</f>
        <v>593</v>
      </c>
      <c r="AI603" s="35">
        <f>Обшая56[[#This Row],[Итого маржа]]-Обшая56[[#This Row],[З/п (%)]]</f>
        <v>0</v>
      </c>
      <c r="AJ603" s="38"/>
    </row>
    <row r="604" spans="1:36" x14ac:dyDescent="0.25">
      <c r="A604" s="62"/>
      <c r="B604" s="29"/>
      <c r="C604" s="63"/>
      <c r="D604" s="64"/>
      <c r="E604" s="65"/>
      <c r="F604" s="25">
        <v>15</v>
      </c>
      <c r="G604" s="160"/>
      <c r="H604" s="24"/>
      <c r="I604" s="41"/>
      <c r="J604" s="41"/>
      <c r="K604" s="34">
        <f>Обшая56[[#This Row],[Итого реализация]]-Обшая56[[#This Row],[Стоимость доставки]]</f>
        <v>0</v>
      </c>
      <c r="L604" s="66"/>
      <c r="M604" s="141"/>
      <c r="N604" s="26"/>
      <c r="O604" s="150"/>
      <c r="P604" s="66"/>
      <c r="Q604" s="66"/>
      <c r="R604" s="26">
        <f>Обшая56[Итого реализация]-Обшая56[Наличные]-Обшая56[Терминал]-Обшая56[Безнал]</f>
        <v>0</v>
      </c>
      <c r="S604" s="67"/>
      <c r="T604" s="68"/>
      <c r="U604" s="68"/>
      <c r="V604" s="68"/>
      <c r="W604" s="27"/>
      <c r="X604" s="27"/>
      <c r="Y604" s="30"/>
      <c r="Z604" s="23">
        <f>Обшая56[Стоимость доставки]</f>
        <v>0</v>
      </c>
      <c r="AA604" s="23"/>
      <c r="AB604" s="21">
        <f>Обшая56[Итого реализация]</f>
        <v>0</v>
      </c>
      <c r="AC604" s="21">
        <f t="shared" si="18"/>
        <v>0</v>
      </c>
      <c r="AD60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4" s="21" t="e">
        <f>Обшая56[[#This Row],[Итого маржа]]/(Обшая56[[#This Row],[Сумма реал-и ТМЗ ( за вычетом доставки )]]/100)</f>
        <v>#DIV/0!</v>
      </c>
      <c r="AF604" s="36">
        <f t="shared" si="19"/>
        <v>0</v>
      </c>
      <c r="AG604" s="22">
        <v>594</v>
      </c>
      <c r="AH604" s="28">
        <f>Обшая56[[#This Row],[З/п (%)]]+Обшая56[[#This Row],[Бонус]]</f>
        <v>594</v>
      </c>
      <c r="AI604" s="35">
        <f>Обшая56[[#This Row],[Итого маржа]]-Обшая56[[#This Row],[З/п (%)]]</f>
        <v>0</v>
      </c>
      <c r="AJ604" s="38"/>
    </row>
    <row r="605" spans="1:36" x14ac:dyDescent="0.25">
      <c r="A605" s="62"/>
      <c r="B605" s="29"/>
      <c r="C605" s="63"/>
      <c r="D605" s="64"/>
      <c r="E605" s="65"/>
      <c r="F605" s="25">
        <v>15</v>
      </c>
      <c r="G605" s="160"/>
      <c r="H605" s="24"/>
      <c r="I605" s="41"/>
      <c r="J605" s="41"/>
      <c r="K605" s="34">
        <f>Обшая56[[#This Row],[Итого реализация]]-Обшая56[[#This Row],[Стоимость доставки]]</f>
        <v>0</v>
      </c>
      <c r="L605" s="66"/>
      <c r="M605" s="141"/>
      <c r="N605" s="26"/>
      <c r="O605" s="150"/>
      <c r="P605" s="66"/>
      <c r="Q605" s="66"/>
      <c r="R605" s="26">
        <f>Обшая56[Итого реализация]-Обшая56[Наличные]-Обшая56[Терминал]-Обшая56[Безнал]</f>
        <v>0</v>
      </c>
      <c r="S605" s="67"/>
      <c r="T605" s="68"/>
      <c r="U605" s="68"/>
      <c r="V605" s="68"/>
      <c r="W605" s="27"/>
      <c r="X605" s="27"/>
      <c r="Y605" s="30"/>
      <c r="Z605" s="23">
        <f>Обшая56[Стоимость доставки]</f>
        <v>0</v>
      </c>
      <c r="AA605" s="23"/>
      <c r="AB605" s="21">
        <f>Обшая56[Итого реализация]</f>
        <v>0</v>
      </c>
      <c r="AC605" s="21">
        <f t="shared" si="18"/>
        <v>0</v>
      </c>
      <c r="AD60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5" s="21" t="e">
        <f>Обшая56[[#This Row],[Итого маржа]]/(Обшая56[[#This Row],[Сумма реал-и ТМЗ ( за вычетом доставки )]]/100)</f>
        <v>#DIV/0!</v>
      </c>
      <c r="AF605" s="36">
        <f t="shared" si="19"/>
        <v>0</v>
      </c>
      <c r="AG605" s="22">
        <v>595</v>
      </c>
      <c r="AH605" s="28">
        <f>Обшая56[[#This Row],[З/п (%)]]+Обшая56[[#This Row],[Бонус]]</f>
        <v>595</v>
      </c>
      <c r="AI605" s="35">
        <f>Обшая56[[#This Row],[Итого маржа]]-Обшая56[[#This Row],[З/п (%)]]</f>
        <v>0</v>
      </c>
      <c r="AJ605" s="38"/>
    </row>
    <row r="606" spans="1:36" x14ac:dyDescent="0.25">
      <c r="A606" s="62"/>
      <c r="B606" s="29"/>
      <c r="C606" s="63"/>
      <c r="D606" s="64"/>
      <c r="E606" s="65"/>
      <c r="F606" s="25">
        <v>15</v>
      </c>
      <c r="G606" s="160"/>
      <c r="H606" s="24"/>
      <c r="I606" s="41"/>
      <c r="J606" s="41"/>
      <c r="K606" s="34">
        <f>Обшая56[[#This Row],[Итого реализация]]-Обшая56[[#This Row],[Стоимость доставки]]</f>
        <v>0</v>
      </c>
      <c r="L606" s="66"/>
      <c r="M606" s="141"/>
      <c r="N606" s="26"/>
      <c r="O606" s="150"/>
      <c r="P606" s="66"/>
      <c r="Q606" s="66"/>
      <c r="R606" s="26">
        <f>Обшая56[Итого реализация]-Обшая56[Наличные]-Обшая56[Терминал]-Обшая56[Безнал]</f>
        <v>0</v>
      </c>
      <c r="S606" s="67"/>
      <c r="T606" s="68"/>
      <c r="U606" s="68"/>
      <c r="V606" s="68"/>
      <c r="W606" s="27"/>
      <c r="X606" s="27"/>
      <c r="Y606" s="30"/>
      <c r="Z606" s="23">
        <f>Обшая56[Стоимость доставки]</f>
        <v>0</v>
      </c>
      <c r="AA606" s="23"/>
      <c r="AB606" s="21">
        <f>Обшая56[Итого реализация]</f>
        <v>0</v>
      </c>
      <c r="AC606" s="21">
        <f t="shared" si="18"/>
        <v>0</v>
      </c>
      <c r="AD60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6" s="21" t="e">
        <f>Обшая56[[#This Row],[Итого маржа]]/(Обшая56[[#This Row],[Сумма реал-и ТМЗ ( за вычетом доставки )]]/100)</f>
        <v>#DIV/0!</v>
      </c>
      <c r="AF606" s="36">
        <f t="shared" si="19"/>
        <v>0</v>
      </c>
      <c r="AG606" s="22">
        <v>596</v>
      </c>
      <c r="AH606" s="28">
        <f>Обшая56[[#This Row],[З/п (%)]]+Обшая56[[#This Row],[Бонус]]</f>
        <v>596</v>
      </c>
      <c r="AI606" s="35">
        <f>Обшая56[[#This Row],[Итого маржа]]-Обшая56[[#This Row],[З/п (%)]]</f>
        <v>0</v>
      </c>
      <c r="AJ606" s="38"/>
    </row>
    <row r="607" spans="1:36" x14ac:dyDescent="0.25">
      <c r="A607" s="62"/>
      <c r="B607" s="29"/>
      <c r="C607" s="63"/>
      <c r="D607" s="64"/>
      <c r="E607" s="65"/>
      <c r="F607" s="25">
        <v>15</v>
      </c>
      <c r="G607" s="160"/>
      <c r="H607" s="24"/>
      <c r="I607" s="41"/>
      <c r="J607" s="41"/>
      <c r="K607" s="34">
        <f>Обшая56[[#This Row],[Итого реализация]]-Обшая56[[#This Row],[Стоимость доставки]]</f>
        <v>0</v>
      </c>
      <c r="L607" s="66"/>
      <c r="M607" s="141"/>
      <c r="N607" s="26"/>
      <c r="O607" s="150"/>
      <c r="P607" s="66"/>
      <c r="Q607" s="66"/>
      <c r="R607" s="26">
        <f>Обшая56[Итого реализация]-Обшая56[Наличные]-Обшая56[Терминал]-Обшая56[Безнал]</f>
        <v>0</v>
      </c>
      <c r="S607" s="67"/>
      <c r="T607" s="68"/>
      <c r="U607" s="68"/>
      <c r="V607" s="68"/>
      <c r="W607" s="27"/>
      <c r="X607" s="27"/>
      <c r="Y607" s="30"/>
      <c r="Z607" s="23">
        <f>Обшая56[Стоимость доставки]</f>
        <v>0</v>
      </c>
      <c r="AA607" s="23"/>
      <c r="AB607" s="21">
        <f>Обшая56[Итого реализация]</f>
        <v>0</v>
      </c>
      <c r="AC607" s="21">
        <f t="shared" si="18"/>
        <v>0</v>
      </c>
      <c r="AD60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7" s="21" t="e">
        <f>Обшая56[[#This Row],[Итого маржа]]/(Обшая56[[#This Row],[Сумма реал-и ТМЗ ( за вычетом доставки )]]/100)</f>
        <v>#DIV/0!</v>
      </c>
      <c r="AF607" s="36">
        <f t="shared" si="19"/>
        <v>0</v>
      </c>
      <c r="AG607" s="22">
        <v>597</v>
      </c>
      <c r="AH607" s="28">
        <f>Обшая56[[#This Row],[З/п (%)]]+Обшая56[[#This Row],[Бонус]]</f>
        <v>597</v>
      </c>
      <c r="AI607" s="35">
        <f>Обшая56[[#This Row],[Итого маржа]]-Обшая56[[#This Row],[З/п (%)]]</f>
        <v>0</v>
      </c>
      <c r="AJ607" s="38"/>
    </row>
    <row r="608" spans="1:36" x14ac:dyDescent="0.25">
      <c r="A608" s="62"/>
      <c r="B608" s="29"/>
      <c r="C608" s="63"/>
      <c r="D608" s="64"/>
      <c r="E608" s="65"/>
      <c r="F608" s="25">
        <v>15</v>
      </c>
      <c r="G608" s="160"/>
      <c r="H608" s="24"/>
      <c r="I608" s="41"/>
      <c r="J608" s="41"/>
      <c r="K608" s="34">
        <f>Обшая56[[#This Row],[Итого реализация]]-Обшая56[[#This Row],[Стоимость доставки]]</f>
        <v>0</v>
      </c>
      <c r="L608" s="66"/>
      <c r="M608" s="141"/>
      <c r="N608" s="26"/>
      <c r="O608" s="150"/>
      <c r="P608" s="66"/>
      <c r="Q608" s="66"/>
      <c r="R608" s="26">
        <f>Обшая56[Итого реализация]-Обшая56[Наличные]-Обшая56[Терминал]-Обшая56[Безнал]</f>
        <v>0</v>
      </c>
      <c r="S608" s="67"/>
      <c r="T608" s="68"/>
      <c r="U608" s="68"/>
      <c r="V608" s="68"/>
      <c r="W608" s="27"/>
      <c r="X608" s="27"/>
      <c r="Y608" s="30"/>
      <c r="Z608" s="23">
        <f>Обшая56[Стоимость доставки]</f>
        <v>0</v>
      </c>
      <c r="AA608" s="23"/>
      <c r="AB608" s="21">
        <f>Обшая56[Итого реализация]</f>
        <v>0</v>
      </c>
      <c r="AC608" s="21">
        <f t="shared" si="18"/>
        <v>0</v>
      </c>
      <c r="AD60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8" s="21" t="e">
        <f>Обшая56[[#This Row],[Итого маржа]]/(Обшая56[[#This Row],[Сумма реал-и ТМЗ ( за вычетом доставки )]]/100)</f>
        <v>#DIV/0!</v>
      </c>
      <c r="AF608" s="36">
        <f t="shared" si="19"/>
        <v>0</v>
      </c>
      <c r="AG608" s="22">
        <v>598</v>
      </c>
      <c r="AH608" s="28">
        <f>Обшая56[[#This Row],[З/п (%)]]+Обшая56[[#This Row],[Бонус]]</f>
        <v>598</v>
      </c>
      <c r="AI608" s="35">
        <f>Обшая56[[#This Row],[Итого маржа]]-Обшая56[[#This Row],[З/п (%)]]</f>
        <v>0</v>
      </c>
      <c r="AJ608" s="38"/>
    </row>
    <row r="609" spans="1:36" x14ac:dyDescent="0.25">
      <c r="A609" s="62"/>
      <c r="B609" s="29"/>
      <c r="C609" s="63"/>
      <c r="D609" s="64"/>
      <c r="E609" s="65"/>
      <c r="F609" s="25">
        <v>15</v>
      </c>
      <c r="G609" s="160"/>
      <c r="H609" s="24"/>
      <c r="I609" s="41"/>
      <c r="J609" s="41"/>
      <c r="K609" s="34">
        <f>Обшая56[[#This Row],[Итого реализация]]-Обшая56[[#This Row],[Стоимость доставки]]</f>
        <v>0</v>
      </c>
      <c r="L609" s="66"/>
      <c r="M609" s="141"/>
      <c r="N609" s="26"/>
      <c r="O609" s="150"/>
      <c r="P609" s="66"/>
      <c r="Q609" s="66"/>
      <c r="R609" s="26">
        <f>Обшая56[Итого реализация]-Обшая56[Наличные]-Обшая56[Терминал]-Обшая56[Безнал]</f>
        <v>0</v>
      </c>
      <c r="S609" s="67"/>
      <c r="T609" s="68"/>
      <c r="U609" s="68"/>
      <c r="V609" s="68"/>
      <c r="W609" s="27"/>
      <c r="X609" s="27"/>
      <c r="Y609" s="30"/>
      <c r="Z609" s="23">
        <f>Обшая56[Стоимость доставки]</f>
        <v>0</v>
      </c>
      <c r="AA609" s="23"/>
      <c r="AB609" s="21">
        <f>Обшая56[Итого реализация]</f>
        <v>0</v>
      </c>
      <c r="AC609" s="21">
        <f t="shared" si="18"/>
        <v>0</v>
      </c>
      <c r="AD60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09" s="21" t="e">
        <f>Обшая56[[#This Row],[Итого маржа]]/(Обшая56[[#This Row],[Сумма реал-и ТМЗ ( за вычетом доставки )]]/100)</f>
        <v>#DIV/0!</v>
      </c>
      <c r="AF609" s="36">
        <f t="shared" si="19"/>
        <v>0</v>
      </c>
      <c r="AG609" s="22">
        <v>599</v>
      </c>
      <c r="AH609" s="28">
        <f>Обшая56[[#This Row],[З/п (%)]]+Обшая56[[#This Row],[Бонус]]</f>
        <v>599</v>
      </c>
      <c r="AI609" s="35">
        <f>Обшая56[[#This Row],[Итого маржа]]-Обшая56[[#This Row],[З/п (%)]]</f>
        <v>0</v>
      </c>
      <c r="AJ609" s="38"/>
    </row>
    <row r="610" spans="1:36" x14ac:dyDescent="0.25">
      <c r="A610" s="62"/>
      <c r="B610" s="29"/>
      <c r="C610" s="63"/>
      <c r="D610" s="64"/>
      <c r="E610" s="65"/>
      <c r="F610" s="25">
        <v>15</v>
      </c>
      <c r="G610" s="160"/>
      <c r="H610" s="24"/>
      <c r="I610" s="41"/>
      <c r="J610" s="41"/>
      <c r="K610" s="34">
        <f>Обшая56[[#This Row],[Итого реализация]]-Обшая56[[#This Row],[Стоимость доставки]]</f>
        <v>0</v>
      </c>
      <c r="L610" s="66"/>
      <c r="M610" s="141"/>
      <c r="N610" s="26"/>
      <c r="O610" s="150"/>
      <c r="P610" s="66"/>
      <c r="Q610" s="66"/>
      <c r="R610" s="26">
        <f>Обшая56[Итого реализация]-Обшая56[Наличные]-Обшая56[Терминал]-Обшая56[Безнал]</f>
        <v>0</v>
      </c>
      <c r="S610" s="67"/>
      <c r="T610" s="68"/>
      <c r="U610" s="68"/>
      <c r="V610" s="68"/>
      <c r="W610" s="27"/>
      <c r="X610" s="27"/>
      <c r="Y610" s="30"/>
      <c r="Z610" s="23">
        <f>Обшая56[Стоимость доставки]</f>
        <v>0</v>
      </c>
      <c r="AA610" s="23"/>
      <c r="AB610" s="21">
        <f>Обшая56[Итого реализация]</f>
        <v>0</v>
      </c>
      <c r="AC610" s="21">
        <f t="shared" si="18"/>
        <v>0</v>
      </c>
      <c r="AD61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0" s="21" t="e">
        <f>Обшая56[[#This Row],[Итого маржа]]/(Обшая56[[#This Row],[Сумма реал-и ТМЗ ( за вычетом доставки )]]/100)</f>
        <v>#DIV/0!</v>
      </c>
      <c r="AF610" s="36">
        <f t="shared" si="19"/>
        <v>0</v>
      </c>
      <c r="AG610" s="22">
        <v>600</v>
      </c>
      <c r="AH610" s="28">
        <f>Обшая56[[#This Row],[З/п (%)]]+Обшая56[[#This Row],[Бонус]]</f>
        <v>600</v>
      </c>
      <c r="AI610" s="35">
        <f>Обшая56[[#This Row],[Итого маржа]]-Обшая56[[#This Row],[З/п (%)]]</f>
        <v>0</v>
      </c>
      <c r="AJ610" s="38"/>
    </row>
    <row r="611" spans="1:36" x14ac:dyDescent="0.25">
      <c r="A611" s="62"/>
      <c r="B611" s="29"/>
      <c r="C611" s="63"/>
      <c r="D611" s="64"/>
      <c r="E611" s="65"/>
      <c r="F611" s="25">
        <v>15</v>
      </c>
      <c r="G611" s="160"/>
      <c r="H611" s="24"/>
      <c r="I611" s="41"/>
      <c r="J611" s="41"/>
      <c r="K611" s="34">
        <f>Обшая56[[#This Row],[Итого реализация]]-Обшая56[[#This Row],[Стоимость доставки]]</f>
        <v>0</v>
      </c>
      <c r="L611" s="66"/>
      <c r="M611" s="141"/>
      <c r="N611" s="26"/>
      <c r="O611" s="150"/>
      <c r="P611" s="66"/>
      <c r="Q611" s="66"/>
      <c r="R611" s="26">
        <f>Обшая56[Итого реализация]-Обшая56[Наличные]-Обшая56[Терминал]-Обшая56[Безнал]</f>
        <v>0</v>
      </c>
      <c r="S611" s="67"/>
      <c r="T611" s="68"/>
      <c r="U611" s="68"/>
      <c r="V611" s="68"/>
      <c r="W611" s="27"/>
      <c r="X611" s="27"/>
      <c r="Y611" s="30"/>
      <c r="Z611" s="23">
        <f>Обшая56[Стоимость доставки]</f>
        <v>0</v>
      </c>
      <c r="AA611" s="23"/>
      <c r="AB611" s="21">
        <f>Обшая56[Итого реализация]</f>
        <v>0</v>
      </c>
      <c r="AC611" s="21">
        <f t="shared" si="18"/>
        <v>0</v>
      </c>
      <c r="AD61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1" s="21" t="e">
        <f>Обшая56[[#This Row],[Итого маржа]]/(Обшая56[[#This Row],[Сумма реал-и ТМЗ ( за вычетом доставки )]]/100)</f>
        <v>#DIV/0!</v>
      </c>
      <c r="AF611" s="36">
        <f t="shared" si="19"/>
        <v>0</v>
      </c>
      <c r="AG611" s="22">
        <v>601</v>
      </c>
      <c r="AH611" s="28">
        <f>Обшая56[[#This Row],[З/п (%)]]+Обшая56[[#This Row],[Бонус]]</f>
        <v>601</v>
      </c>
      <c r="AI611" s="35">
        <f>Обшая56[[#This Row],[Итого маржа]]-Обшая56[[#This Row],[З/п (%)]]</f>
        <v>0</v>
      </c>
      <c r="AJ611" s="38"/>
    </row>
    <row r="612" spans="1:36" x14ac:dyDescent="0.25">
      <c r="A612" s="62"/>
      <c r="B612" s="29"/>
      <c r="C612" s="63"/>
      <c r="D612" s="64"/>
      <c r="E612" s="65"/>
      <c r="F612" s="25">
        <v>15</v>
      </c>
      <c r="G612" s="160"/>
      <c r="H612" s="24"/>
      <c r="I612" s="41"/>
      <c r="J612" s="41"/>
      <c r="K612" s="34">
        <f>Обшая56[[#This Row],[Итого реализация]]-Обшая56[[#This Row],[Стоимость доставки]]</f>
        <v>0</v>
      </c>
      <c r="L612" s="66"/>
      <c r="M612" s="141"/>
      <c r="N612" s="26"/>
      <c r="O612" s="150"/>
      <c r="P612" s="66"/>
      <c r="Q612" s="66"/>
      <c r="R612" s="26">
        <f>Обшая56[Итого реализация]-Обшая56[Наличные]-Обшая56[Терминал]-Обшая56[Безнал]</f>
        <v>0</v>
      </c>
      <c r="S612" s="67"/>
      <c r="T612" s="68"/>
      <c r="U612" s="68"/>
      <c r="V612" s="68"/>
      <c r="W612" s="27"/>
      <c r="X612" s="27"/>
      <c r="Y612" s="30"/>
      <c r="Z612" s="23">
        <f>Обшая56[Стоимость доставки]</f>
        <v>0</v>
      </c>
      <c r="AA612" s="23"/>
      <c r="AB612" s="21">
        <f>Обшая56[Итого реализация]</f>
        <v>0</v>
      </c>
      <c r="AC612" s="21">
        <f t="shared" si="18"/>
        <v>0</v>
      </c>
      <c r="AD61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2" s="21" t="e">
        <f>Обшая56[[#This Row],[Итого маржа]]/(Обшая56[[#This Row],[Сумма реал-и ТМЗ ( за вычетом доставки )]]/100)</f>
        <v>#DIV/0!</v>
      </c>
      <c r="AF612" s="36">
        <f t="shared" si="19"/>
        <v>0</v>
      </c>
      <c r="AG612" s="22">
        <v>602</v>
      </c>
      <c r="AH612" s="28">
        <f>Обшая56[[#This Row],[З/п (%)]]+Обшая56[[#This Row],[Бонус]]</f>
        <v>602</v>
      </c>
      <c r="AI612" s="35">
        <f>Обшая56[[#This Row],[Итого маржа]]-Обшая56[[#This Row],[З/п (%)]]</f>
        <v>0</v>
      </c>
      <c r="AJ612" s="38"/>
    </row>
    <row r="613" spans="1:36" x14ac:dyDescent="0.25">
      <c r="A613" s="62"/>
      <c r="B613" s="29"/>
      <c r="C613" s="63"/>
      <c r="D613" s="64"/>
      <c r="E613" s="65"/>
      <c r="F613" s="25">
        <v>15</v>
      </c>
      <c r="G613" s="160"/>
      <c r="H613" s="24"/>
      <c r="I613" s="41"/>
      <c r="J613" s="41"/>
      <c r="K613" s="34">
        <f>Обшая56[[#This Row],[Итого реализация]]-Обшая56[[#This Row],[Стоимость доставки]]</f>
        <v>0</v>
      </c>
      <c r="L613" s="66"/>
      <c r="M613" s="141"/>
      <c r="N613" s="26"/>
      <c r="O613" s="150"/>
      <c r="P613" s="66"/>
      <c r="Q613" s="66"/>
      <c r="R613" s="26">
        <f>Обшая56[Итого реализация]-Обшая56[Наличные]-Обшая56[Терминал]-Обшая56[Безнал]</f>
        <v>0</v>
      </c>
      <c r="S613" s="67"/>
      <c r="T613" s="68"/>
      <c r="U613" s="68"/>
      <c r="V613" s="68"/>
      <c r="W613" s="27"/>
      <c r="X613" s="27"/>
      <c r="Y613" s="30"/>
      <c r="Z613" s="23">
        <f>Обшая56[Стоимость доставки]</f>
        <v>0</v>
      </c>
      <c r="AA613" s="23"/>
      <c r="AB613" s="21">
        <f>Обшая56[Итого реализация]</f>
        <v>0</v>
      </c>
      <c r="AC613" s="21">
        <f t="shared" si="18"/>
        <v>0</v>
      </c>
      <c r="AD61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3" s="21" t="e">
        <f>Обшая56[[#This Row],[Итого маржа]]/(Обшая56[[#This Row],[Сумма реал-и ТМЗ ( за вычетом доставки )]]/100)</f>
        <v>#DIV/0!</v>
      </c>
      <c r="AF613" s="36">
        <f t="shared" si="19"/>
        <v>0</v>
      </c>
      <c r="AG613" s="22">
        <v>603</v>
      </c>
      <c r="AH613" s="28">
        <f>Обшая56[[#This Row],[З/п (%)]]+Обшая56[[#This Row],[Бонус]]</f>
        <v>603</v>
      </c>
      <c r="AI613" s="35">
        <f>Обшая56[[#This Row],[Итого маржа]]-Обшая56[[#This Row],[З/п (%)]]</f>
        <v>0</v>
      </c>
      <c r="AJ613" s="38"/>
    </row>
    <row r="614" spans="1:36" x14ac:dyDescent="0.25">
      <c r="A614" s="62"/>
      <c r="B614" s="29"/>
      <c r="C614" s="63"/>
      <c r="D614" s="64"/>
      <c r="E614" s="65"/>
      <c r="F614" s="25">
        <v>15</v>
      </c>
      <c r="G614" s="160"/>
      <c r="H614" s="24"/>
      <c r="I614" s="41"/>
      <c r="J614" s="41"/>
      <c r="K614" s="34">
        <f>Обшая56[[#This Row],[Итого реализация]]-Обшая56[[#This Row],[Стоимость доставки]]</f>
        <v>0</v>
      </c>
      <c r="L614" s="66"/>
      <c r="M614" s="141"/>
      <c r="N614" s="26"/>
      <c r="O614" s="150"/>
      <c r="P614" s="66"/>
      <c r="Q614" s="66"/>
      <c r="R614" s="26">
        <f>Обшая56[Итого реализация]-Обшая56[Наличные]-Обшая56[Терминал]-Обшая56[Безнал]</f>
        <v>0</v>
      </c>
      <c r="S614" s="67"/>
      <c r="T614" s="68"/>
      <c r="U614" s="68"/>
      <c r="V614" s="68"/>
      <c r="W614" s="27"/>
      <c r="X614" s="27"/>
      <c r="Y614" s="30"/>
      <c r="Z614" s="23">
        <f>Обшая56[Стоимость доставки]</f>
        <v>0</v>
      </c>
      <c r="AA614" s="23"/>
      <c r="AB614" s="21">
        <f>Обшая56[Итого реализация]</f>
        <v>0</v>
      </c>
      <c r="AC614" s="21">
        <f t="shared" si="18"/>
        <v>0</v>
      </c>
      <c r="AD61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4" s="21" t="e">
        <f>Обшая56[[#This Row],[Итого маржа]]/(Обшая56[[#This Row],[Сумма реал-и ТМЗ ( за вычетом доставки )]]/100)</f>
        <v>#DIV/0!</v>
      </c>
      <c r="AF614" s="36">
        <f t="shared" si="19"/>
        <v>0</v>
      </c>
      <c r="AG614" s="22">
        <v>604</v>
      </c>
      <c r="AH614" s="28">
        <f>Обшая56[[#This Row],[З/п (%)]]+Обшая56[[#This Row],[Бонус]]</f>
        <v>604</v>
      </c>
      <c r="AI614" s="35">
        <f>Обшая56[[#This Row],[Итого маржа]]-Обшая56[[#This Row],[З/п (%)]]</f>
        <v>0</v>
      </c>
      <c r="AJ614" s="38"/>
    </row>
    <row r="615" spans="1:36" x14ac:dyDescent="0.25">
      <c r="A615" s="62"/>
      <c r="B615" s="29"/>
      <c r="C615" s="63"/>
      <c r="D615" s="64"/>
      <c r="E615" s="65"/>
      <c r="F615" s="25">
        <v>15</v>
      </c>
      <c r="G615" s="160"/>
      <c r="H615" s="24"/>
      <c r="I615" s="41"/>
      <c r="J615" s="41"/>
      <c r="K615" s="34">
        <f>Обшая56[[#This Row],[Итого реализация]]-Обшая56[[#This Row],[Стоимость доставки]]</f>
        <v>0</v>
      </c>
      <c r="L615" s="66"/>
      <c r="M615" s="141"/>
      <c r="N615" s="26"/>
      <c r="O615" s="150"/>
      <c r="P615" s="66"/>
      <c r="Q615" s="66"/>
      <c r="R615" s="26">
        <f>Обшая56[Итого реализация]-Обшая56[Наличные]-Обшая56[Терминал]-Обшая56[Безнал]</f>
        <v>0</v>
      </c>
      <c r="S615" s="67"/>
      <c r="T615" s="68"/>
      <c r="U615" s="68"/>
      <c r="V615" s="68"/>
      <c r="W615" s="27"/>
      <c r="X615" s="27"/>
      <c r="Y615" s="30"/>
      <c r="Z615" s="23">
        <f>Обшая56[Стоимость доставки]</f>
        <v>0</v>
      </c>
      <c r="AA615" s="23"/>
      <c r="AB615" s="21">
        <f>Обшая56[Итого реализация]</f>
        <v>0</v>
      </c>
      <c r="AC615" s="21">
        <f t="shared" si="18"/>
        <v>0</v>
      </c>
      <c r="AD61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5" s="21" t="e">
        <f>Обшая56[[#This Row],[Итого маржа]]/(Обшая56[[#This Row],[Сумма реал-и ТМЗ ( за вычетом доставки )]]/100)</f>
        <v>#DIV/0!</v>
      </c>
      <c r="AF615" s="36">
        <f t="shared" si="19"/>
        <v>0</v>
      </c>
      <c r="AG615" s="22">
        <v>605</v>
      </c>
      <c r="AH615" s="28">
        <f>Обшая56[[#This Row],[З/п (%)]]+Обшая56[[#This Row],[Бонус]]</f>
        <v>605</v>
      </c>
      <c r="AI615" s="35">
        <f>Обшая56[[#This Row],[Итого маржа]]-Обшая56[[#This Row],[З/п (%)]]</f>
        <v>0</v>
      </c>
      <c r="AJ615" s="38"/>
    </row>
    <row r="616" spans="1:36" x14ac:dyDescent="0.25">
      <c r="A616" s="62"/>
      <c r="B616" s="29"/>
      <c r="C616" s="63"/>
      <c r="D616" s="64"/>
      <c r="E616" s="65"/>
      <c r="F616" s="25">
        <v>15</v>
      </c>
      <c r="G616" s="160"/>
      <c r="H616" s="24"/>
      <c r="I616" s="41"/>
      <c r="J616" s="41"/>
      <c r="K616" s="34">
        <f>Обшая56[[#This Row],[Итого реализация]]-Обшая56[[#This Row],[Стоимость доставки]]</f>
        <v>0</v>
      </c>
      <c r="L616" s="66"/>
      <c r="M616" s="141"/>
      <c r="N616" s="26"/>
      <c r="O616" s="150"/>
      <c r="P616" s="66"/>
      <c r="Q616" s="66"/>
      <c r="R616" s="26">
        <f>Обшая56[Итого реализация]-Обшая56[Наличные]-Обшая56[Терминал]-Обшая56[Безнал]</f>
        <v>0</v>
      </c>
      <c r="S616" s="67"/>
      <c r="T616" s="68"/>
      <c r="U616" s="68"/>
      <c r="V616" s="68"/>
      <c r="W616" s="27"/>
      <c r="X616" s="27"/>
      <c r="Y616" s="30"/>
      <c r="Z616" s="23">
        <f>Обшая56[Стоимость доставки]</f>
        <v>0</v>
      </c>
      <c r="AA616" s="23"/>
      <c r="AB616" s="21">
        <f>Обшая56[Итого реализация]</f>
        <v>0</v>
      </c>
      <c r="AC616" s="21">
        <f t="shared" si="18"/>
        <v>0</v>
      </c>
      <c r="AD61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6" s="21" t="e">
        <f>Обшая56[[#This Row],[Итого маржа]]/(Обшая56[[#This Row],[Сумма реал-и ТМЗ ( за вычетом доставки )]]/100)</f>
        <v>#DIV/0!</v>
      </c>
      <c r="AF616" s="36">
        <f t="shared" si="19"/>
        <v>0</v>
      </c>
      <c r="AG616" s="22">
        <v>606</v>
      </c>
      <c r="AH616" s="28">
        <f>Обшая56[[#This Row],[З/п (%)]]+Обшая56[[#This Row],[Бонус]]</f>
        <v>606</v>
      </c>
      <c r="AI616" s="35">
        <f>Обшая56[[#This Row],[Итого маржа]]-Обшая56[[#This Row],[З/п (%)]]</f>
        <v>0</v>
      </c>
      <c r="AJ616" s="38"/>
    </row>
    <row r="617" spans="1:36" x14ac:dyDescent="0.25">
      <c r="A617" s="62"/>
      <c r="B617" s="29"/>
      <c r="C617" s="63"/>
      <c r="D617" s="64"/>
      <c r="E617" s="65"/>
      <c r="F617" s="25">
        <v>15</v>
      </c>
      <c r="G617" s="160"/>
      <c r="H617" s="24"/>
      <c r="I617" s="41"/>
      <c r="J617" s="41"/>
      <c r="K617" s="34">
        <f>Обшая56[[#This Row],[Итого реализация]]-Обшая56[[#This Row],[Стоимость доставки]]</f>
        <v>0</v>
      </c>
      <c r="L617" s="66"/>
      <c r="M617" s="141"/>
      <c r="N617" s="26"/>
      <c r="O617" s="150"/>
      <c r="P617" s="66"/>
      <c r="Q617" s="66"/>
      <c r="R617" s="26">
        <f>Обшая56[Итого реализация]-Обшая56[Наличные]-Обшая56[Терминал]-Обшая56[Безнал]</f>
        <v>0</v>
      </c>
      <c r="S617" s="67"/>
      <c r="T617" s="68"/>
      <c r="U617" s="68"/>
      <c r="V617" s="68"/>
      <c r="W617" s="27"/>
      <c r="X617" s="27"/>
      <c r="Y617" s="30"/>
      <c r="Z617" s="23">
        <f>Обшая56[Стоимость доставки]</f>
        <v>0</v>
      </c>
      <c r="AA617" s="23"/>
      <c r="AB617" s="21">
        <f>Обшая56[Итого реализация]</f>
        <v>0</v>
      </c>
      <c r="AC617" s="21">
        <f t="shared" si="18"/>
        <v>0</v>
      </c>
      <c r="AD61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7" s="21" t="e">
        <f>Обшая56[[#This Row],[Итого маржа]]/(Обшая56[[#This Row],[Сумма реал-и ТМЗ ( за вычетом доставки )]]/100)</f>
        <v>#DIV/0!</v>
      </c>
      <c r="AF617" s="36">
        <f t="shared" si="19"/>
        <v>0</v>
      </c>
      <c r="AG617" s="22">
        <v>607</v>
      </c>
      <c r="AH617" s="28">
        <f>Обшая56[[#This Row],[З/п (%)]]+Обшая56[[#This Row],[Бонус]]</f>
        <v>607</v>
      </c>
      <c r="AI617" s="35">
        <f>Обшая56[[#This Row],[Итого маржа]]-Обшая56[[#This Row],[З/п (%)]]</f>
        <v>0</v>
      </c>
      <c r="AJ617" s="38"/>
    </row>
    <row r="618" spans="1:36" x14ac:dyDescent="0.25">
      <c r="A618" s="62"/>
      <c r="B618" s="29"/>
      <c r="C618" s="63"/>
      <c r="D618" s="64"/>
      <c r="E618" s="65"/>
      <c r="F618" s="25">
        <v>15</v>
      </c>
      <c r="G618" s="160"/>
      <c r="H618" s="24"/>
      <c r="I618" s="41"/>
      <c r="J618" s="41"/>
      <c r="K618" s="34">
        <f>Обшая56[[#This Row],[Итого реализация]]-Обшая56[[#This Row],[Стоимость доставки]]</f>
        <v>0</v>
      </c>
      <c r="L618" s="66"/>
      <c r="M618" s="141"/>
      <c r="N618" s="26"/>
      <c r="O618" s="150"/>
      <c r="P618" s="66"/>
      <c r="Q618" s="66"/>
      <c r="R618" s="26">
        <f>Обшая56[Итого реализация]-Обшая56[Наличные]-Обшая56[Терминал]-Обшая56[Безнал]</f>
        <v>0</v>
      </c>
      <c r="S618" s="67"/>
      <c r="T618" s="68"/>
      <c r="U618" s="68"/>
      <c r="V618" s="68"/>
      <c r="W618" s="27"/>
      <c r="X618" s="27"/>
      <c r="Y618" s="30"/>
      <c r="Z618" s="23">
        <f>Обшая56[Стоимость доставки]</f>
        <v>0</v>
      </c>
      <c r="AA618" s="23"/>
      <c r="AB618" s="21">
        <f>Обшая56[Итого реализация]</f>
        <v>0</v>
      </c>
      <c r="AC618" s="21">
        <f t="shared" si="18"/>
        <v>0</v>
      </c>
      <c r="AD61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8" s="21" t="e">
        <f>Обшая56[[#This Row],[Итого маржа]]/(Обшая56[[#This Row],[Сумма реал-и ТМЗ ( за вычетом доставки )]]/100)</f>
        <v>#DIV/0!</v>
      </c>
      <c r="AF618" s="36">
        <f t="shared" si="19"/>
        <v>0</v>
      </c>
      <c r="AG618" s="22">
        <v>608</v>
      </c>
      <c r="AH618" s="28">
        <f>Обшая56[[#This Row],[З/п (%)]]+Обшая56[[#This Row],[Бонус]]</f>
        <v>608</v>
      </c>
      <c r="AI618" s="35">
        <f>Обшая56[[#This Row],[Итого маржа]]-Обшая56[[#This Row],[З/п (%)]]</f>
        <v>0</v>
      </c>
      <c r="AJ618" s="38"/>
    </row>
    <row r="619" spans="1:36" x14ac:dyDescent="0.25">
      <c r="A619" s="62"/>
      <c r="B619" s="29"/>
      <c r="C619" s="63"/>
      <c r="D619" s="64"/>
      <c r="E619" s="65"/>
      <c r="F619" s="25">
        <v>15</v>
      </c>
      <c r="G619" s="160"/>
      <c r="H619" s="24"/>
      <c r="I619" s="41"/>
      <c r="J619" s="41"/>
      <c r="K619" s="34">
        <f>Обшая56[[#This Row],[Итого реализация]]-Обшая56[[#This Row],[Стоимость доставки]]</f>
        <v>0</v>
      </c>
      <c r="L619" s="66"/>
      <c r="M619" s="141"/>
      <c r="N619" s="26"/>
      <c r="O619" s="150"/>
      <c r="P619" s="66"/>
      <c r="Q619" s="66"/>
      <c r="R619" s="26">
        <f>Обшая56[Итого реализация]-Обшая56[Наличные]-Обшая56[Терминал]-Обшая56[Безнал]</f>
        <v>0</v>
      </c>
      <c r="S619" s="67"/>
      <c r="T619" s="68"/>
      <c r="U619" s="68"/>
      <c r="V619" s="68"/>
      <c r="W619" s="27"/>
      <c r="X619" s="27"/>
      <c r="Y619" s="30"/>
      <c r="Z619" s="23">
        <f>Обшая56[Стоимость доставки]</f>
        <v>0</v>
      </c>
      <c r="AA619" s="23"/>
      <c r="AB619" s="21">
        <f>Обшая56[Итого реализация]</f>
        <v>0</v>
      </c>
      <c r="AC619" s="21">
        <f t="shared" si="18"/>
        <v>0</v>
      </c>
      <c r="AD61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19" s="21" t="e">
        <f>Обшая56[[#This Row],[Итого маржа]]/(Обшая56[[#This Row],[Сумма реал-и ТМЗ ( за вычетом доставки )]]/100)</f>
        <v>#DIV/0!</v>
      </c>
      <c r="AF619" s="36">
        <f t="shared" si="19"/>
        <v>0</v>
      </c>
      <c r="AG619" s="22">
        <v>609</v>
      </c>
      <c r="AH619" s="28">
        <f>Обшая56[[#This Row],[З/п (%)]]+Обшая56[[#This Row],[Бонус]]</f>
        <v>609</v>
      </c>
      <c r="AI619" s="35">
        <f>Обшая56[[#This Row],[Итого маржа]]-Обшая56[[#This Row],[З/п (%)]]</f>
        <v>0</v>
      </c>
      <c r="AJ619" s="38"/>
    </row>
    <row r="620" spans="1:36" x14ac:dyDescent="0.25">
      <c r="A620" s="62"/>
      <c r="B620" s="29"/>
      <c r="C620" s="63"/>
      <c r="D620" s="64"/>
      <c r="E620" s="65"/>
      <c r="F620" s="25">
        <v>15</v>
      </c>
      <c r="G620" s="160"/>
      <c r="H620" s="24"/>
      <c r="I620" s="41"/>
      <c r="J620" s="41"/>
      <c r="K620" s="34">
        <f>Обшая56[[#This Row],[Итого реализация]]-Обшая56[[#This Row],[Стоимость доставки]]</f>
        <v>0</v>
      </c>
      <c r="L620" s="66"/>
      <c r="M620" s="141"/>
      <c r="N620" s="26"/>
      <c r="O620" s="150"/>
      <c r="P620" s="66"/>
      <c r="Q620" s="66"/>
      <c r="R620" s="26">
        <f>Обшая56[Итого реализация]-Обшая56[Наличные]-Обшая56[Терминал]-Обшая56[Безнал]</f>
        <v>0</v>
      </c>
      <c r="S620" s="67"/>
      <c r="T620" s="68"/>
      <c r="U620" s="68"/>
      <c r="V620" s="68"/>
      <c r="W620" s="27"/>
      <c r="X620" s="27"/>
      <c r="Y620" s="30"/>
      <c r="Z620" s="23">
        <f>Обшая56[Стоимость доставки]</f>
        <v>0</v>
      </c>
      <c r="AA620" s="23"/>
      <c r="AB620" s="21">
        <f>Обшая56[Итого реализация]</f>
        <v>0</v>
      </c>
      <c r="AC620" s="21">
        <f t="shared" si="18"/>
        <v>0</v>
      </c>
      <c r="AD62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0" s="21" t="e">
        <f>Обшая56[[#This Row],[Итого маржа]]/(Обшая56[[#This Row],[Сумма реал-и ТМЗ ( за вычетом доставки )]]/100)</f>
        <v>#DIV/0!</v>
      </c>
      <c r="AF620" s="36">
        <f t="shared" si="19"/>
        <v>0</v>
      </c>
      <c r="AG620" s="22">
        <v>610</v>
      </c>
      <c r="AH620" s="28">
        <f>Обшая56[[#This Row],[З/п (%)]]+Обшая56[[#This Row],[Бонус]]</f>
        <v>610</v>
      </c>
      <c r="AI620" s="35">
        <f>Обшая56[[#This Row],[Итого маржа]]-Обшая56[[#This Row],[З/п (%)]]</f>
        <v>0</v>
      </c>
      <c r="AJ620" s="38"/>
    </row>
    <row r="621" spans="1:36" x14ac:dyDescent="0.25">
      <c r="A621" s="62"/>
      <c r="B621" s="29"/>
      <c r="C621" s="63"/>
      <c r="D621" s="64"/>
      <c r="E621" s="65"/>
      <c r="F621" s="25">
        <v>15</v>
      </c>
      <c r="G621" s="160"/>
      <c r="H621" s="24"/>
      <c r="I621" s="41"/>
      <c r="J621" s="41"/>
      <c r="K621" s="34">
        <f>Обшая56[[#This Row],[Итого реализация]]-Обшая56[[#This Row],[Стоимость доставки]]</f>
        <v>0</v>
      </c>
      <c r="L621" s="66"/>
      <c r="M621" s="141"/>
      <c r="N621" s="26"/>
      <c r="O621" s="150"/>
      <c r="P621" s="66"/>
      <c r="Q621" s="66"/>
      <c r="R621" s="26">
        <f>Обшая56[Итого реализация]-Обшая56[Наличные]-Обшая56[Терминал]-Обшая56[Безнал]</f>
        <v>0</v>
      </c>
      <c r="S621" s="67"/>
      <c r="T621" s="68"/>
      <c r="U621" s="68"/>
      <c r="V621" s="68"/>
      <c r="W621" s="27"/>
      <c r="X621" s="27"/>
      <c r="Y621" s="30"/>
      <c r="Z621" s="23">
        <f>Обшая56[Стоимость доставки]</f>
        <v>0</v>
      </c>
      <c r="AA621" s="23"/>
      <c r="AB621" s="21">
        <f>Обшая56[Итого реализация]</f>
        <v>0</v>
      </c>
      <c r="AC621" s="21">
        <f t="shared" si="18"/>
        <v>0</v>
      </c>
      <c r="AD62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1" s="21" t="e">
        <f>Обшая56[[#This Row],[Итого маржа]]/(Обшая56[[#This Row],[Сумма реал-и ТМЗ ( за вычетом доставки )]]/100)</f>
        <v>#DIV/0!</v>
      </c>
      <c r="AF621" s="36">
        <f t="shared" si="19"/>
        <v>0</v>
      </c>
      <c r="AG621" s="22">
        <v>611</v>
      </c>
      <c r="AH621" s="28">
        <f>Обшая56[[#This Row],[З/п (%)]]+Обшая56[[#This Row],[Бонус]]</f>
        <v>611</v>
      </c>
      <c r="AI621" s="35">
        <f>Обшая56[[#This Row],[Итого маржа]]-Обшая56[[#This Row],[З/п (%)]]</f>
        <v>0</v>
      </c>
      <c r="AJ621" s="38"/>
    </row>
    <row r="622" spans="1:36" x14ac:dyDescent="0.25">
      <c r="A622" s="62"/>
      <c r="B622" s="29"/>
      <c r="C622" s="63"/>
      <c r="D622" s="64"/>
      <c r="E622" s="65"/>
      <c r="F622" s="25">
        <v>15</v>
      </c>
      <c r="G622" s="160"/>
      <c r="H622" s="24"/>
      <c r="I622" s="41"/>
      <c r="J622" s="41"/>
      <c r="K622" s="34">
        <f>Обшая56[[#This Row],[Итого реализация]]-Обшая56[[#This Row],[Стоимость доставки]]</f>
        <v>0</v>
      </c>
      <c r="L622" s="66"/>
      <c r="M622" s="141"/>
      <c r="N622" s="26"/>
      <c r="O622" s="150"/>
      <c r="P622" s="66"/>
      <c r="Q622" s="66"/>
      <c r="R622" s="26">
        <f>Обшая56[Итого реализация]-Обшая56[Наличные]-Обшая56[Терминал]-Обшая56[Безнал]</f>
        <v>0</v>
      </c>
      <c r="S622" s="67"/>
      <c r="T622" s="68"/>
      <c r="U622" s="68"/>
      <c r="V622" s="68"/>
      <c r="W622" s="27"/>
      <c r="X622" s="27"/>
      <c r="Y622" s="30"/>
      <c r="Z622" s="23">
        <f>Обшая56[Стоимость доставки]</f>
        <v>0</v>
      </c>
      <c r="AA622" s="23"/>
      <c r="AB622" s="21">
        <f>Обшая56[Итого реализация]</f>
        <v>0</v>
      </c>
      <c r="AC622" s="21">
        <f t="shared" si="18"/>
        <v>0</v>
      </c>
      <c r="AD62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2" s="21" t="e">
        <f>Обшая56[[#This Row],[Итого маржа]]/(Обшая56[[#This Row],[Сумма реал-и ТМЗ ( за вычетом доставки )]]/100)</f>
        <v>#DIV/0!</v>
      </c>
      <c r="AF622" s="36">
        <f t="shared" si="19"/>
        <v>0</v>
      </c>
      <c r="AG622" s="22">
        <v>612</v>
      </c>
      <c r="AH622" s="28">
        <f>Обшая56[[#This Row],[З/п (%)]]+Обшая56[[#This Row],[Бонус]]</f>
        <v>612</v>
      </c>
      <c r="AI622" s="35">
        <f>Обшая56[[#This Row],[Итого маржа]]-Обшая56[[#This Row],[З/п (%)]]</f>
        <v>0</v>
      </c>
      <c r="AJ622" s="38"/>
    </row>
    <row r="623" spans="1:36" x14ac:dyDescent="0.25">
      <c r="A623" s="62"/>
      <c r="B623" s="29"/>
      <c r="C623" s="63"/>
      <c r="D623" s="64"/>
      <c r="E623" s="65"/>
      <c r="F623" s="25">
        <v>15</v>
      </c>
      <c r="G623" s="160"/>
      <c r="H623" s="24"/>
      <c r="I623" s="41"/>
      <c r="J623" s="41"/>
      <c r="K623" s="34">
        <f>Обшая56[[#This Row],[Итого реализация]]-Обшая56[[#This Row],[Стоимость доставки]]</f>
        <v>0</v>
      </c>
      <c r="L623" s="66"/>
      <c r="M623" s="141"/>
      <c r="N623" s="26"/>
      <c r="O623" s="150"/>
      <c r="P623" s="66"/>
      <c r="Q623" s="66"/>
      <c r="R623" s="26">
        <f>Обшая56[Итого реализация]-Обшая56[Наличные]-Обшая56[Терминал]-Обшая56[Безнал]</f>
        <v>0</v>
      </c>
      <c r="S623" s="67"/>
      <c r="T623" s="68"/>
      <c r="U623" s="68"/>
      <c r="V623" s="68"/>
      <c r="W623" s="27"/>
      <c r="X623" s="27"/>
      <c r="Y623" s="30"/>
      <c r="Z623" s="23">
        <f>Обшая56[Стоимость доставки]</f>
        <v>0</v>
      </c>
      <c r="AA623" s="23"/>
      <c r="AB623" s="21">
        <f>Обшая56[Итого реализация]</f>
        <v>0</v>
      </c>
      <c r="AC623" s="21">
        <f t="shared" si="18"/>
        <v>0</v>
      </c>
      <c r="AD62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3" s="21" t="e">
        <f>Обшая56[[#This Row],[Итого маржа]]/(Обшая56[[#This Row],[Сумма реал-и ТМЗ ( за вычетом доставки )]]/100)</f>
        <v>#DIV/0!</v>
      </c>
      <c r="AF623" s="36">
        <f t="shared" si="19"/>
        <v>0</v>
      </c>
      <c r="AG623" s="22">
        <v>613</v>
      </c>
      <c r="AH623" s="28">
        <f>Обшая56[[#This Row],[З/п (%)]]+Обшая56[[#This Row],[Бонус]]</f>
        <v>613</v>
      </c>
      <c r="AI623" s="35">
        <f>Обшая56[[#This Row],[Итого маржа]]-Обшая56[[#This Row],[З/п (%)]]</f>
        <v>0</v>
      </c>
      <c r="AJ623" s="38"/>
    </row>
    <row r="624" spans="1:36" x14ac:dyDescent="0.25">
      <c r="A624" s="62"/>
      <c r="B624" s="29"/>
      <c r="C624" s="63"/>
      <c r="D624" s="64"/>
      <c r="E624" s="65"/>
      <c r="F624" s="25">
        <v>15</v>
      </c>
      <c r="G624" s="160"/>
      <c r="H624" s="24"/>
      <c r="I624" s="41"/>
      <c r="J624" s="41"/>
      <c r="K624" s="34">
        <f>Обшая56[[#This Row],[Итого реализация]]-Обшая56[[#This Row],[Стоимость доставки]]</f>
        <v>0</v>
      </c>
      <c r="L624" s="66"/>
      <c r="M624" s="141"/>
      <c r="N624" s="26"/>
      <c r="O624" s="150"/>
      <c r="P624" s="66"/>
      <c r="Q624" s="66"/>
      <c r="R624" s="26">
        <f>Обшая56[Итого реализация]-Обшая56[Наличные]-Обшая56[Терминал]-Обшая56[Безнал]</f>
        <v>0</v>
      </c>
      <c r="S624" s="67"/>
      <c r="T624" s="68"/>
      <c r="U624" s="68"/>
      <c r="V624" s="68"/>
      <c r="W624" s="27"/>
      <c r="X624" s="27"/>
      <c r="Y624" s="30"/>
      <c r="Z624" s="23">
        <f>Обшая56[Стоимость доставки]</f>
        <v>0</v>
      </c>
      <c r="AA624" s="23"/>
      <c r="AB624" s="21">
        <f>Обшая56[Итого реализация]</f>
        <v>0</v>
      </c>
      <c r="AC624" s="21">
        <f t="shared" si="18"/>
        <v>0</v>
      </c>
      <c r="AD62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4" s="21" t="e">
        <f>Обшая56[[#This Row],[Итого маржа]]/(Обшая56[[#This Row],[Сумма реал-и ТМЗ ( за вычетом доставки )]]/100)</f>
        <v>#DIV/0!</v>
      </c>
      <c r="AF624" s="36">
        <f t="shared" si="19"/>
        <v>0</v>
      </c>
      <c r="AG624" s="22">
        <v>614</v>
      </c>
      <c r="AH624" s="28">
        <f>Обшая56[[#This Row],[З/п (%)]]+Обшая56[[#This Row],[Бонус]]</f>
        <v>614</v>
      </c>
      <c r="AI624" s="35">
        <f>Обшая56[[#This Row],[Итого маржа]]-Обшая56[[#This Row],[З/п (%)]]</f>
        <v>0</v>
      </c>
      <c r="AJ624" s="38"/>
    </row>
    <row r="625" spans="1:36" x14ac:dyDescent="0.25">
      <c r="A625" s="62"/>
      <c r="B625" s="29"/>
      <c r="C625" s="63"/>
      <c r="D625" s="64"/>
      <c r="E625" s="65"/>
      <c r="F625" s="25">
        <v>15</v>
      </c>
      <c r="G625" s="160"/>
      <c r="H625" s="24"/>
      <c r="I625" s="41"/>
      <c r="J625" s="41"/>
      <c r="K625" s="34">
        <f>Обшая56[[#This Row],[Итого реализация]]-Обшая56[[#This Row],[Стоимость доставки]]</f>
        <v>0</v>
      </c>
      <c r="L625" s="66"/>
      <c r="M625" s="141"/>
      <c r="N625" s="26"/>
      <c r="O625" s="150"/>
      <c r="P625" s="66"/>
      <c r="Q625" s="66"/>
      <c r="R625" s="26">
        <f>Обшая56[Итого реализация]-Обшая56[Наличные]-Обшая56[Терминал]-Обшая56[Безнал]</f>
        <v>0</v>
      </c>
      <c r="S625" s="67"/>
      <c r="T625" s="68"/>
      <c r="U625" s="68"/>
      <c r="V625" s="68"/>
      <c r="W625" s="27"/>
      <c r="X625" s="27"/>
      <c r="Y625" s="30"/>
      <c r="Z625" s="23">
        <f>Обшая56[Стоимость доставки]</f>
        <v>0</v>
      </c>
      <c r="AA625" s="23"/>
      <c r="AB625" s="21">
        <f>Обшая56[Итого реализация]</f>
        <v>0</v>
      </c>
      <c r="AC625" s="21">
        <f t="shared" si="18"/>
        <v>0</v>
      </c>
      <c r="AD62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5" s="21" t="e">
        <f>Обшая56[[#This Row],[Итого маржа]]/(Обшая56[[#This Row],[Сумма реал-и ТМЗ ( за вычетом доставки )]]/100)</f>
        <v>#DIV/0!</v>
      </c>
      <c r="AF625" s="36">
        <f t="shared" si="19"/>
        <v>0</v>
      </c>
      <c r="AG625" s="22">
        <v>615</v>
      </c>
      <c r="AH625" s="28">
        <f>Обшая56[[#This Row],[З/п (%)]]+Обшая56[[#This Row],[Бонус]]</f>
        <v>615</v>
      </c>
      <c r="AI625" s="35">
        <f>Обшая56[[#This Row],[Итого маржа]]-Обшая56[[#This Row],[З/п (%)]]</f>
        <v>0</v>
      </c>
      <c r="AJ625" s="38"/>
    </row>
    <row r="626" spans="1:36" x14ac:dyDescent="0.25">
      <c r="A626" s="62"/>
      <c r="B626" s="29"/>
      <c r="C626" s="63"/>
      <c r="D626" s="64"/>
      <c r="E626" s="65"/>
      <c r="F626" s="25">
        <v>15</v>
      </c>
      <c r="G626" s="160"/>
      <c r="H626" s="24"/>
      <c r="I626" s="41"/>
      <c r="J626" s="41"/>
      <c r="K626" s="34">
        <f>Обшая56[[#This Row],[Итого реализация]]-Обшая56[[#This Row],[Стоимость доставки]]</f>
        <v>0</v>
      </c>
      <c r="L626" s="66"/>
      <c r="M626" s="141"/>
      <c r="N626" s="26"/>
      <c r="O626" s="150"/>
      <c r="P626" s="66"/>
      <c r="Q626" s="66"/>
      <c r="R626" s="26">
        <f>Обшая56[Итого реализация]-Обшая56[Наличные]-Обшая56[Терминал]-Обшая56[Безнал]</f>
        <v>0</v>
      </c>
      <c r="S626" s="67"/>
      <c r="T626" s="68"/>
      <c r="U626" s="68"/>
      <c r="V626" s="68"/>
      <c r="W626" s="27"/>
      <c r="X626" s="27"/>
      <c r="Y626" s="30"/>
      <c r="Z626" s="23">
        <f>Обшая56[Стоимость доставки]</f>
        <v>0</v>
      </c>
      <c r="AA626" s="23"/>
      <c r="AB626" s="21">
        <f>Обшая56[Итого реализация]</f>
        <v>0</v>
      </c>
      <c r="AC626" s="21">
        <f t="shared" si="18"/>
        <v>0</v>
      </c>
      <c r="AD62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6" s="21" t="e">
        <f>Обшая56[[#This Row],[Итого маржа]]/(Обшая56[[#This Row],[Сумма реал-и ТМЗ ( за вычетом доставки )]]/100)</f>
        <v>#DIV/0!</v>
      </c>
      <c r="AF626" s="36">
        <f t="shared" si="19"/>
        <v>0</v>
      </c>
      <c r="AG626" s="22">
        <v>616</v>
      </c>
      <c r="AH626" s="28">
        <f>Обшая56[[#This Row],[З/п (%)]]+Обшая56[[#This Row],[Бонус]]</f>
        <v>616</v>
      </c>
      <c r="AI626" s="35">
        <f>Обшая56[[#This Row],[Итого маржа]]-Обшая56[[#This Row],[З/п (%)]]</f>
        <v>0</v>
      </c>
      <c r="AJ626" s="38"/>
    </row>
    <row r="627" spans="1:36" x14ac:dyDescent="0.25">
      <c r="A627" s="62"/>
      <c r="B627" s="29"/>
      <c r="C627" s="63"/>
      <c r="D627" s="64"/>
      <c r="E627" s="65"/>
      <c r="F627" s="25">
        <v>15</v>
      </c>
      <c r="G627" s="160"/>
      <c r="H627" s="24"/>
      <c r="I627" s="41"/>
      <c r="J627" s="41"/>
      <c r="K627" s="34">
        <f>Обшая56[[#This Row],[Итого реализация]]-Обшая56[[#This Row],[Стоимость доставки]]</f>
        <v>0</v>
      </c>
      <c r="L627" s="66"/>
      <c r="M627" s="141"/>
      <c r="N627" s="26"/>
      <c r="O627" s="150"/>
      <c r="P627" s="66"/>
      <c r="Q627" s="66"/>
      <c r="R627" s="26">
        <f>Обшая56[Итого реализация]-Обшая56[Наличные]-Обшая56[Терминал]-Обшая56[Безнал]</f>
        <v>0</v>
      </c>
      <c r="S627" s="67"/>
      <c r="T627" s="68"/>
      <c r="U627" s="68"/>
      <c r="V627" s="68"/>
      <c r="W627" s="27"/>
      <c r="X627" s="27"/>
      <c r="Y627" s="30"/>
      <c r="Z627" s="23">
        <f>Обшая56[Стоимость доставки]</f>
        <v>0</v>
      </c>
      <c r="AA627" s="23"/>
      <c r="AB627" s="21">
        <f>Обшая56[Итого реализация]</f>
        <v>0</v>
      </c>
      <c r="AC627" s="21">
        <f t="shared" si="18"/>
        <v>0</v>
      </c>
      <c r="AD62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7" s="21" t="e">
        <f>Обшая56[[#This Row],[Итого маржа]]/(Обшая56[[#This Row],[Сумма реал-и ТМЗ ( за вычетом доставки )]]/100)</f>
        <v>#DIV/0!</v>
      </c>
      <c r="AF627" s="36">
        <f t="shared" si="19"/>
        <v>0</v>
      </c>
      <c r="AG627" s="22">
        <v>617</v>
      </c>
      <c r="AH627" s="28">
        <f>Обшая56[[#This Row],[З/п (%)]]+Обшая56[[#This Row],[Бонус]]</f>
        <v>617</v>
      </c>
      <c r="AI627" s="35">
        <f>Обшая56[[#This Row],[Итого маржа]]-Обшая56[[#This Row],[З/п (%)]]</f>
        <v>0</v>
      </c>
      <c r="AJ627" s="38"/>
    </row>
    <row r="628" spans="1:36" x14ac:dyDescent="0.25">
      <c r="A628" s="62"/>
      <c r="B628" s="29"/>
      <c r="C628" s="63"/>
      <c r="D628" s="64"/>
      <c r="E628" s="65"/>
      <c r="F628" s="25">
        <v>15</v>
      </c>
      <c r="G628" s="160"/>
      <c r="H628" s="24"/>
      <c r="I628" s="41"/>
      <c r="J628" s="41"/>
      <c r="K628" s="34">
        <f>Обшая56[[#This Row],[Итого реализация]]-Обшая56[[#This Row],[Стоимость доставки]]</f>
        <v>0</v>
      </c>
      <c r="L628" s="66"/>
      <c r="M628" s="141"/>
      <c r="N628" s="26"/>
      <c r="O628" s="150"/>
      <c r="P628" s="66"/>
      <c r="Q628" s="66"/>
      <c r="R628" s="26">
        <f>Обшая56[Итого реализация]-Обшая56[Наличные]-Обшая56[Терминал]-Обшая56[Безнал]</f>
        <v>0</v>
      </c>
      <c r="S628" s="67"/>
      <c r="T628" s="68"/>
      <c r="U628" s="68"/>
      <c r="V628" s="68"/>
      <c r="W628" s="27"/>
      <c r="X628" s="27"/>
      <c r="Y628" s="30"/>
      <c r="Z628" s="23">
        <f>Обшая56[Стоимость доставки]</f>
        <v>0</v>
      </c>
      <c r="AA628" s="23"/>
      <c r="AB628" s="21">
        <f>Обшая56[Итого реализация]</f>
        <v>0</v>
      </c>
      <c r="AC628" s="21">
        <f t="shared" si="18"/>
        <v>0</v>
      </c>
      <c r="AD62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8" s="21" t="e">
        <f>Обшая56[[#This Row],[Итого маржа]]/(Обшая56[[#This Row],[Сумма реал-и ТМЗ ( за вычетом доставки )]]/100)</f>
        <v>#DIV/0!</v>
      </c>
      <c r="AF628" s="36">
        <f t="shared" si="19"/>
        <v>0</v>
      </c>
      <c r="AG628" s="22">
        <v>618</v>
      </c>
      <c r="AH628" s="28">
        <f>Обшая56[[#This Row],[З/п (%)]]+Обшая56[[#This Row],[Бонус]]</f>
        <v>618</v>
      </c>
      <c r="AI628" s="35">
        <f>Обшая56[[#This Row],[Итого маржа]]-Обшая56[[#This Row],[З/п (%)]]</f>
        <v>0</v>
      </c>
      <c r="AJ628" s="38"/>
    </row>
    <row r="629" spans="1:36" x14ac:dyDescent="0.25">
      <c r="A629" s="62"/>
      <c r="B629" s="29"/>
      <c r="C629" s="63"/>
      <c r="D629" s="64"/>
      <c r="E629" s="65"/>
      <c r="F629" s="25">
        <v>15</v>
      </c>
      <c r="G629" s="160"/>
      <c r="H629" s="24"/>
      <c r="I629" s="41"/>
      <c r="J629" s="41"/>
      <c r="K629" s="34">
        <f>Обшая56[[#This Row],[Итого реализация]]-Обшая56[[#This Row],[Стоимость доставки]]</f>
        <v>0</v>
      </c>
      <c r="L629" s="66"/>
      <c r="M629" s="141"/>
      <c r="N629" s="26"/>
      <c r="O629" s="150"/>
      <c r="P629" s="66"/>
      <c r="Q629" s="66"/>
      <c r="R629" s="26">
        <f>Обшая56[Итого реализация]-Обшая56[Наличные]-Обшая56[Терминал]-Обшая56[Безнал]</f>
        <v>0</v>
      </c>
      <c r="S629" s="67"/>
      <c r="T629" s="68"/>
      <c r="U629" s="68"/>
      <c r="V629" s="68"/>
      <c r="W629" s="27"/>
      <c r="X629" s="27"/>
      <c r="Y629" s="30"/>
      <c r="Z629" s="23">
        <f>Обшая56[Стоимость доставки]</f>
        <v>0</v>
      </c>
      <c r="AA629" s="23"/>
      <c r="AB629" s="21">
        <f>Обшая56[Итого реализация]</f>
        <v>0</v>
      </c>
      <c r="AC629" s="21">
        <f t="shared" si="18"/>
        <v>0</v>
      </c>
      <c r="AD62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29" s="21" t="e">
        <f>Обшая56[[#This Row],[Итого маржа]]/(Обшая56[[#This Row],[Сумма реал-и ТМЗ ( за вычетом доставки )]]/100)</f>
        <v>#DIV/0!</v>
      </c>
      <c r="AF629" s="36">
        <f t="shared" si="19"/>
        <v>0</v>
      </c>
      <c r="AG629" s="22">
        <v>619</v>
      </c>
      <c r="AH629" s="28">
        <f>Обшая56[[#This Row],[З/п (%)]]+Обшая56[[#This Row],[Бонус]]</f>
        <v>619</v>
      </c>
      <c r="AI629" s="35">
        <f>Обшая56[[#This Row],[Итого маржа]]-Обшая56[[#This Row],[З/п (%)]]</f>
        <v>0</v>
      </c>
      <c r="AJ629" s="38"/>
    </row>
    <row r="630" spans="1:36" x14ac:dyDescent="0.25">
      <c r="A630" s="62"/>
      <c r="B630" s="29"/>
      <c r="C630" s="63"/>
      <c r="D630" s="64"/>
      <c r="E630" s="65"/>
      <c r="F630" s="25">
        <v>15</v>
      </c>
      <c r="G630" s="160"/>
      <c r="H630" s="24"/>
      <c r="I630" s="41"/>
      <c r="J630" s="41"/>
      <c r="K630" s="34">
        <f>Обшая56[[#This Row],[Итого реализация]]-Обшая56[[#This Row],[Стоимость доставки]]</f>
        <v>0</v>
      </c>
      <c r="L630" s="66"/>
      <c r="M630" s="141"/>
      <c r="N630" s="26"/>
      <c r="O630" s="150"/>
      <c r="P630" s="66"/>
      <c r="Q630" s="66"/>
      <c r="R630" s="26">
        <f>Обшая56[Итого реализация]-Обшая56[Наличные]-Обшая56[Терминал]-Обшая56[Безнал]</f>
        <v>0</v>
      </c>
      <c r="S630" s="67"/>
      <c r="T630" s="68"/>
      <c r="U630" s="68"/>
      <c r="V630" s="68"/>
      <c r="W630" s="27"/>
      <c r="X630" s="27"/>
      <c r="Y630" s="30"/>
      <c r="Z630" s="23">
        <f>Обшая56[Стоимость доставки]</f>
        <v>0</v>
      </c>
      <c r="AA630" s="23"/>
      <c r="AB630" s="21">
        <f>Обшая56[Итого реализация]</f>
        <v>0</v>
      </c>
      <c r="AC630" s="21">
        <f t="shared" si="18"/>
        <v>0</v>
      </c>
      <c r="AD63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0" s="21" t="e">
        <f>Обшая56[[#This Row],[Итого маржа]]/(Обшая56[[#This Row],[Сумма реал-и ТМЗ ( за вычетом доставки )]]/100)</f>
        <v>#DIV/0!</v>
      </c>
      <c r="AF630" s="36">
        <f t="shared" si="19"/>
        <v>0</v>
      </c>
      <c r="AG630" s="22">
        <v>620</v>
      </c>
      <c r="AH630" s="28">
        <f>Обшая56[[#This Row],[З/п (%)]]+Обшая56[[#This Row],[Бонус]]</f>
        <v>620</v>
      </c>
      <c r="AI630" s="35">
        <f>Обшая56[[#This Row],[Итого маржа]]-Обшая56[[#This Row],[З/п (%)]]</f>
        <v>0</v>
      </c>
      <c r="AJ630" s="38"/>
    </row>
    <row r="631" spans="1:36" x14ac:dyDescent="0.25">
      <c r="A631" s="62"/>
      <c r="B631" s="29"/>
      <c r="C631" s="63"/>
      <c r="D631" s="64"/>
      <c r="E631" s="65"/>
      <c r="F631" s="25">
        <v>15</v>
      </c>
      <c r="G631" s="160"/>
      <c r="H631" s="24"/>
      <c r="I631" s="41"/>
      <c r="J631" s="41"/>
      <c r="K631" s="34">
        <f>Обшая56[[#This Row],[Итого реализация]]-Обшая56[[#This Row],[Стоимость доставки]]</f>
        <v>0</v>
      </c>
      <c r="L631" s="66"/>
      <c r="M631" s="141"/>
      <c r="N631" s="26"/>
      <c r="O631" s="150"/>
      <c r="P631" s="66"/>
      <c r="Q631" s="66"/>
      <c r="R631" s="26">
        <f>Обшая56[Итого реализация]-Обшая56[Наличные]-Обшая56[Терминал]-Обшая56[Безнал]</f>
        <v>0</v>
      </c>
      <c r="S631" s="67"/>
      <c r="T631" s="68"/>
      <c r="U631" s="68"/>
      <c r="V631" s="68"/>
      <c r="W631" s="27"/>
      <c r="X631" s="27"/>
      <c r="Y631" s="30"/>
      <c r="Z631" s="23">
        <f>Обшая56[Стоимость доставки]</f>
        <v>0</v>
      </c>
      <c r="AA631" s="23"/>
      <c r="AB631" s="21">
        <f>Обшая56[Итого реализация]</f>
        <v>0</v>
      </c>
      <c r="AC631" s="21">
        <f t="shared" si="18"/>
        <v>0</v>
      </c>
      <c r="AD63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1" s="21" t="e">
        <f>Обшая56[[#This Row],[Итого маржа]]/(Обшая56[[#This Row],[Сумма реал-и ТМЗ ( за вычетом доставки )]]/100)</f>
        <v>#DIV/0!</v>
      </c>
      <c r="AF631" s="36">
        <f t="shared" si="19"/>
        <v>0</v>
      </c>
      <c r="AG631" s="22">
        <v>621</v>
      </c>
      <c r="AH631" s="28">
        <f>Обшая56[[#This Row],[З/п (%)]]+Обшая56[[#This Row],[Бонус]]</f>
        <v>621</v>
      </c>
      <c r="AI631" s="35">
        <f>Обшая56[[#This Row],[Итого маржа]]-Обшая56[[#This Row],[З/п (%)]]</f>
        <v>0</v>
      </c>
      <c r="AJ631" s="38"/>
    </row>
    <row r="632" spans="1:36" x14ac:dyDescent="0.25">
      <c r="A632" s="62"/>
      <c r="B632" s="29"/>
      <c r="C632" s="63"/>
      <c r="D632" s="64"/>
      <c r="E632" s="65"/>
      <c r="F632" s="25">
        <v>15</v>
      </c>
      <c r="G632" s="160"/>
      <c r="H632" s="24"/>
      <c r="I632" s="41"/>
      <c r="J632" s="41"/>
      <c r="K632" s="34">
        <f>Обшая56[[#This Row],[Итого реализация]]-Обшая56[[#This Row],[Стоимость доставки]]</f>
        <v>0</v>
      </c>
      <c r="L632" s="66"/>
      <c r="M632" s="141"/>
      <c r="N632" s="26"/>
      <c r="O632" s="150"/>
      <c r="P632" s="66"/>
      <c r="Q632" s="66"/>
      <c r="R632" s="26">
        <f>Обшая56[Итого реализация]-Обшая56[Наличные]-Обшая56[Терминал]-Обшая56[Безнал]</f>
        <v>0</v>
      </c>
      <c r="S632" s="67"/>
      <c r="T632" s="68"/>
      <c r="U632" s="68"/>
      <c r="V632" s="68"/>
      <c r="W632" s="27"/>
      <c r="X632" s="27"/>
      <c r="Y632" s="30"/>
      <c r="Z632" s="23">
        <f>Обшая56[Стоимость доставки]</f>
        <v>0</v>
      </c>
      <c r="AA632" s="23"/>
      <c r="AB632" s="21">
        <f>Обшая56[Итого реализация]</f>
        <v>0</v>
      </c>
      <c r="AC632" s="21">
        <f t="shared" si="18"/>
        <v>0</v>
      </c>
      <c r="AD63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2" s="21" t="e">
        <f>Обшая56[[#This Row],[Итого маржа]]/(Обшая56[[#This Row],[Сумма реал-и ТМЗ ( за вычетом доставки )]]/100)</f>
        <v>#DIV/0!</v>
      </c>
      <c r="AF632" s="36">
        <f t="shared" si="19"/>
        <v>0</v>
      </c>
      <c r="AG632" s="22">
        <v>622</v>
      </c>
      <c r="AH632" s="28">
        <f>Обшая56[[#This Row],[З/п (%)]]+Обшая56[[#This Row],[Бонус]]</f>
        <v>622</v>
      </c>
      <c r="AI632" s="35">
        <f>Обшая56[[#This Row],[Итого маржа]]-Обшая56[[#This Row],[З/п (%)]]</f>
        <v>0</v>
      </c>
      <c r="AJ632" s="38"/>
    </row>
    <row r="633" spans="1:36" x14ac:dyDescent="0.25">
      <c r="A633" s="62"/>
      <c r="B633" s="29"/>
      <c r="C633" s="63"/>
      <c r="D633" s="64"/>
      <c r="E633" s="65"/>
      <c r="F633" s="25">
        <v>15</v>
      </c>
      <c r="G633" s="160"/>
      <c r="H633" s="24"/>
      <c r="I633" s="41"/>
      <c r="J633" s="41"/>
      <c r="K633" s="34">
        <f>Обшая56[[#This Row],[Итого реализация]]-Обшая56[[#This Row],[Стоимость доставки]]</f>
        <v>0</v>
      </c>
      <c r="L633" s="66"/>
      <c r="M633" s="141"/>
      <c r="N633" s="26"/>
      <c r="O633" s="150"/>
      <c r="P633" s="66"/>
      <c r="Q633" s="66"/>
      <c r="R633" s="26">
        <f>Обшая56[Итого реализация]-Обшая56[Наличные]-Обшая56[Терминал]-Обшая56[Безнал]</f>
        <v>0</v>
      </c>
      <c r="S633" s="67"/>
      <c r="T633" s="68"/>
      <c r="U633" s="68"/>
      <c r="V633" s="68"/>
      <c r="W633" s="27"/>
      <c r="X633" s="27"/>
      <c r="Y633" s="30"/>
      <c r="Z633" s="23">
        <f>Обшая56[Стоимость доставки]</f>
        <v>0</v>
      </c>
      <c r="AA633" s="23"/>
      <c r="AB633" s="21">
        <f>Обшая56[Итого реализация]</f>
        <v>0</v>
      </c>
      <c r="AC633" s="21">
        <f t="shared" si="18"/>
        <v>0</v>
      </c>
      <c r="AD63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3" s="21" t="e">
        <f>Обшая56[[#This Row],[Итого маржа]]/(Обшая56[[#This Row],[Сумма реал-и ТМЗ ( за вычетом доставки )]]/100)</f>
        <v>#DIV/0!</v>
      </c>
      <c r="AF633" s="36">
        <f t="shared" si="19"/>
        <v>0</v>
      </c>
      <c r="AG633" s="22">
        <v>623</v>
      </c>
      <c r="AH633" s="28">
        <f>Обшая56[[#This Row],[З/п (%)]]+Обшая56[[#This Row],[Бонус]]</f>
        <v>623</v>
      </c>
      <c r="AI633" s="35">
        <f>Обшая56[[#This Row],[Итого маржа]]-Обшая56[[#This Row],[З/п (%)]]</f>
        <v>0</v>
      </c>
      <c r="AJ633" s="38"/>
    </row>
    <row r="634" spans="1:36" x14ac:dyDescent="0.25">
      <c r="A634" s="62"/>
      <c r="B634" s="29"/>
      <c r="C634" s="63"/>
      <c r="D634" s="64"/>
      <c r="E634" s="65"/>
      <c r="F634" s="25">
        <v>15</v>
      </c>
      <c r="G634" s="160"/>
      <c r="H634" s="24"/>
      <c r="I634" s="41"/>
      <c r="J634" s="41"/>
      <c r="K634" s="34">
        <f>Обшая56[[#This Row],[Итого реализация]]-Обшая56[[#This Row],[Стоимость доставки]]</f>
        <v>0</v>
      </c>
      <c r="L634" s="66"/>
      <c r="M634" s="141"/>
      <c r="N634" s="26"/>
      <c r="O634" s="150"/>
      <c r="P634" s="66"/>
      <c r="Q634" s="66"/>
      <c r="R634" s="26">
        <f>Обшая56[Итого реализация]-Обшая56[Наличные]-Обшая56[Терминал]-Обшая56[Безнал]</f>
        <v>0</v>
      </c>
      <c r="S634" s="67"/>
      <c r="T634" s="68"/>
      <c r="U634" s="68"/>
      <c r="V634" s="68"/>
      <c r="W634" s="27"/>
      <c r="X634" s="27"/>
      <c r="Y634" s="30"/>
      <c r="Z634" s="23">
        <f>Обшая56[Стоимость доставки]</f>
        <v>0</v>
      </c>
      <c r="AA634" s="23"/>
      <c r="AB634" s="21">
        <f>Обшая56[Итого реализация]</f>
        <v>0</v>
      </c>
      <c r="AC634" s="21">
        <f t="shared" si="18"/>
        <v>0</v>
      </c>
      <c r="AD63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4" s="21" t="e">
        <f>Обшая56[[#This Row],[Итого маржа]]/(Обшая56[[#This Row],[Сумма реал-и ТМЗ ( за вычетом доставки )]]/100)</f>
        <v>#DIV/0!</v>
      </c>
      <c r="AF634" s="36">
        <f t="shared" si="19"/>
        <v>0</v>
      </c>
      <c r="AG634" s="22">
        <v>624</v>
      </c>
      <c r="AH634" s="28">
        <f>Обшая56[[#This Row],[З/п (%)]]+Обшая56[[#This Row],[Бонус]]</f>
        <v>624</v>
      </c>
      <c r="AI634" s="35">
        <f>Обшая56[[#This Row],[Итого маржа]]-Обшая56[[#This Row],[З/п (%)]]</f>
        <v>0</v>
      </c>
      <c r="AJ634" s="38"/>
    </row>
    <row r="635" spans="1:36" x14ac:dyDescent="0.25">
      <c r="A635" s="62"/>
      <c r="B635" s="29"/>
      <c r="C635" s="63"/>
      <c r="D635" s="64"/>
      <c r="E635" s="65"/>
      <c r="F635" s="25">
        <v>15</v>
      </c>
      <c r="G635" s="160"/>
      <c r="H635" s="24"/>
      <c r="I635" s="41"/>
      <c r="J635" s="41"/>
      <c r="K635" s="34">
        <f>Обшая56[[#This Row],[Итого реализация]]-Обшая56[[#This Row],[Стоимость доставки]]</f>
        <v>0</v>
      </c>
      <c r="L635" s="66"/>
      <c r="M635" s="141"/>
      <c r="N635" s="26"/>
      <c r="O635" s="150"/>
      <c r="P635" s="66"/>
      <c r="Q635" s="66"/>
      <c r="R635" s="26">
        <f>Обшая56[Итого реализация]-Обшая56[Наличные]-Обшая56[Терминал]-Обшая56[Безнал]</f>
        <v>0</v>
      </c>
      <c r="S635" s="67"/>
      <c r="T635" s="68"/>
      <c r="U635" s="68"/>
      <c r="V635" s="68"/>
      <c r="W635" s="27"/>
      <c r="X635" s="27"/>
      <c r="Y635" s="30"/>
      <c r="Z635" s="23">
        <f>Обшая56[Стоимость доставки]</f>
        <v>0</v>
      </c>
      <c r="AA635" s="23"/>
      <c r="AB635" s="21">
        <f>Обшая56[Итого реализация]</f>
        <v>0</v>
      </c>
      <c r="AC635" s="21">
        <f t="shared" si="18"/>
        <v>0</v>
      </c>
      <c r="AD63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5" s="21" t="e">
        <f>Обшая56[[#This Row],[Итого маржа]]/(Обшая56[[#This Row],[Сумма реал-и ТМЗ ( за вычетом доставки )]]/100)</f>
        <v>#DIV/0!</v>
      </c>
      <c r="AF635" s="36">
        <f t="shared" si="19"/>
        <v>0</v>
      </c>
      <c r="AG635" s="22">
        <v>625</v>
      </c>
      <c r="AH635" s="28">
        <f>Обшая56[[#This Row],[З/п (%)]]+Обшая56[[#This Row],[Бонус]]</f>
        <v>625</v>
      </c>
      <c r="AI635" s="35">
        <f>Обшая56[[#This Row],[Итого маржа]]-Обшая56[[#This Row],[З/п (%)]]</f>
        <v>0</v>
      </c>
      <c r="AJ635" s="38"/>
    </row>
    <row r="636" spans="1:36" x14ac:dyDescent="0.25">
      <c r="A636" s="62"/>
      <c r="B636" s="29"/>
      <c r="C636" s="63"/>
      <c r="D636" s="64"/>
      <c r="E636" s="65"/>
      <c r="F636" s="25">
        <v>15</v>
      </c>
      <c r="G636" s="160"/>
      <c r="H636" s="24"/>
      <c r="I636" s="41"/>
      <c r="J636" s="41"/>
      <c r="K636" s="34">
        <f>Обшая56[[#This Row],[Итого реализация]]-Обшая56[[#This Row],[Стоимость доставки]]</f>
        <v>0</v>
      </c>
      <c r="L636" s="66"/>
      <c r="M636" s="141"/>
      <c r="N636" s="26"/>
      <c r="O636" s="150"/>
      <c r="P636" s="66"/>
      <c r="Q636" s="66"/>
      <c r="R636" s="26">
        <f>Обшая56[Итого реализация]-Обшая56[Наличные]-Обшая56[Терминал]-Обшая56[Безнал]</f>
        <v>0</v>
      </c>
      <c r="S636" s="67"/>
      <c r="T636" s="68"/>
      <c r="U636" s="68"/>
      <c r="V636" s="68"/>
      <c r="W636" s="27"/>
      <c r="X636" s="27"/>
      <c r="Y636" s="30"/>
      <c r="Z636" s="23">
        <f>Обшая56[Стоимость доставки]</f>
        <v>0</v>
      </c>
      <c r="AA636" s="23"/>
      <c r="AB636" s="21">
        <f>Обшая56[Итого реализация]</f>
        <v>0</v>
      </c>
      <c r="AC636" s="21">
        <f t="shared" si="18"/>
        <v>0</v>
      </c>
      <c r="AD63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6" s="21" t="e">
        <f>Обшая56[[#This Row],[Итого маржа]]/(Обшая56[[#This Row],[Сумма реал-и ТМЗ ( за вычетом доставки )]]/100)</f>
        <v>#DIV/0!</v>
      </c>
      <c r="AF636" s="36">
        <f t="shared" si="19"/>
        <v>0</v>
      </c>
      <c r="AG636" s="22">
        <v>626</v>
      </c>
      <c r="AH636" s="28">
        <f>Обшая56[[#This Row],[З/п (%)]]+Обшая56[[#This Row],[Бонус]]</f>
        <v>626</v>
      </c>
      <c r="AI636" s="35">
        <f>Обшая56[[#This Row],[Итого маржа]]-Обшая56[[#This Row],[З/п (%)]]</f>
        <v>0</v>
      </c>
      <c r="AJ636" s="38"/>
    </row>
    <row r="637" spans="1:36" x14ac:dyDescent="0.25">
      <c r="A637" s="62"/>
      <c r="B637" s="29"/>
      <c r="C637" s="63"/>
      <c r="D637" s="64"/>
      <c r="E637" s="65"/>
      <c r="F637" s="25">
        <v>15</v>
      </c>
      <c r="G637" s="160"/>
      <c r="H637" s="24"/>
      <c r="I637" s="41"/>
      <c r="J637" s="41"/>
      <c r="K637" s="34">
        <f>Обшая56[[#This Row],[Итого реализация]]-Обшая56[[#This Row],[Стоимость доставки]]</f>
        <v>0</v>
      </c>
      <c r="L637" s="66"/>
      <c r="M637" s="141"/>
      <c r="N637" s="26"/>
      <c r="O637" s="150"/>
      <c r="P637" s="66"/>
      <c r="Q637" s="66"/>
      <c r="R637" s="26">
        <f>Обшая56[Итого реализация]-Обшая56[Наличные]-Обшая56[Терминал]-Обшая56[Безнал]</f>
        <v>0</v>
      </c>
      <c r="S637" s="67"/>
      <c r="T637" s="68"/>
      <c r="U637" s="68"/>
      <c r="V637" s="68"/>
      <c r="W637" s="27"/>
      <c r="X637" s="27"/>
      <c r="Y637" s="30"/>
      <c r="Z637" s="23">
        <f>Обшая56[Стоимость доставки]</f>
        <v>0</v>
      </c>
      <c r="AA637" s="23"/>
      <c r="AB637" s="21">
        <f>Обшая56[Итого реализация]</f>
        <v>0</v>
      </c>
      <c r="AC637" s="21">
        <f t="shared" si="18"/>
        <v>0</v>
      </c>
      <c r="AD63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7" s="21" t="e">
        <f>Обшая56[[#This Row],[Итого маржа]]/(Обшая56[[#This Row],[Сумма реал-и ТМЗ ( за вычетом доставки )]]/100)</f>
        <v>#DIV/0!</v>
      </c>
      <c r="AF637" s="36">
        <f t="shared" si="19"/>
        <v>0</v>
      </c>
      <c r="AG637" s="22">
        <v>627</v>
      </c>
      <c r="AH637" s="28">
        <f>Обшая56[[#This Row],[З/п (%)]]+Обшая56[[#This Row],[Бонус]]</f>
        <v>627</v>
      </c>
      <c r="AI637" s="35">
        <f>Обшая56[[#This Row],[Итого маржа]]-Обшая56[[#This Row],[З/п (%)]]</f>
        <v>0</v>
      </c>
      <c r="AJ637" s="38"/>
    </row>
    <row r="638" spans="1:36" x14ac:dyDescent="0.25">
      <c r="A638" s="62"/>
      <c r="B638" s="29"/>
      <c r="C638" s="63"/>
      <c r="D638" s="64"/>
      <c r="E638" s="65"/>
      <c r="F638" s="25">
        <v>15</v>
      </c>
      <c r="G638" s="160"/>
      <c r="H638" s="24"/>
      <c r="I638" s="41"/>
      <c r="J638" s="41"/>
      <c r="K638" s="34">
        <f>Обшая56[[#This Row],[Итого реализация]]-Обшая56[[#This Row],[Стоимость доставки]]</f>
        <v>0</v>
      </c>
      <c r="L638" s="66"/>
      <c r="M638" s="141"/>
      <c r="N638" s="26"/>
      <c r="O638" s="150"/>
      <c r="P638" s="66"/>
      <c r="Q638" s="66"/>
      <c r="R638" s="26">
        <f>Обшая56[Итого реализация]-Обшая56[Наличные]-Обшая56[Терминал]-Обшая56[Безнал]</f>
        <v>0</v>
      </c>
      <c r="S638" s="67"/>
      <c r="T638" s="68"/>
      <c r="U638" s="68"/>
      <c r="V638" s="68"/>
      <c r="W638" s="27"/>
      <c r="X638" s="27"/>
      <c r="Y638" s="30"/>
      <c r="Z638" s="23">
        <f>Обшая56[Стоимость доставки]</f>
        <v>0</v>
      </c>
      <c r="AA638" s="23"/>
      <c r="AB638" s="21">
        <f>Обшая56[Итого реализация]</f>
        <v>0</v>
      </c>
      <c r="AC638" s="21">
        <f t="shared" si="18"/>
        <v>0</v>
      </c>
      <c r="AD63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8" s="21" t="e">
        <f>Обшая56[[#This Row],[Итого маржа]]/(Обшая56[[#This Row],[Сумма реал-и ТМЗ ( за вычетом доставки )]]/100)</f>
        <v>#DIV/0!</v>
      </c>
      <c r="AF638" s="36">
        <f t="shared" si="19"/>
        <v>0</v>
      </c>
      <c r="AG638" s="22">
        <v>628</v>
      </c>
      <c r="AH638" s="28">
        <f>Обшая56[[#This Row],[З/п (%)]]+Обшая56[[#This Row],[Бонус]]</f>
        <v>628</v>
      </c>
      <c r="AI638" s="35">
        <f>Обшая56[[#This Row],[Итого маржа]]-Обшая56[[#This Row],[З/п (%)]]</f>
        <v>0</v>
      </c>
      <c r="AJ638" s="38"/>
    </row>
    <row r="639" spans="1:36" x14ac:dyDescent="0.25">
      <c r="A639" s="62"/>
      <c r="B639" s="29"/>
      <c r="C639" s="63"/>
      <c r="D639" s="64"/>
      <c r="E639" s="65"/>
      <c r="F639" s="25">
        <v>15</v>
      </c>
      <c r="G639" s="160"/>
      <c r="H639" s="24"/>
      <c r="I639" s="41"/>
      <c r="J639" s="41"/>
      <c r="K639" s="34">
        <f>Обшая56[[#This Row],[Итого реализация]]-Обшая56[[#This Row],[Стоимость доставки]]</f>
        <v>0</v>
      </c>
      <c r="L639" s="66"/>
      <c r="M639" s="141"/>
      <c r="N639" s="26"/>
      <c r="O639" s="150"/>
      <c r="P639" s="66"/>
      <c r="Q639" s="66"/>
      <c r="R639" s="26">
        <f>Обшая56[Итого реализация]-Обшая56[Наличные]-Обшая56[Терминал]-Обшая56[Безнал]</f>
        <v>0</v>
      </c>
      <c r="S639" s="67"/>
      <c r="T639" s="68"/>
      <c r="U639" s="68"/>
      <c r="V639" s="68"/>
      <c r="W639" s="27"/>
      <c r="X639" s="27"/>
      <c r="Y639" s="30"/>
      <c r="Z639" s="23">
        <f>Обшая56[Стоимость доставки]</f>
        <v>0</v>
      </c>
      <c r="AA639" s="23"/>
      <c r="AB639" s="21">
        <f>Обшая56[Итого реализация]</f>
        <v>0</v>
      </c>
      <c r="AC639" s="21">
        <f t="shared" si="18"/>
        <v>0</v>
      </c>
      <c r="AD63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39" s="21" t="e">
        <f>Обшая56[[#This Row],[Итого маржа]]/(Обшая56[[#This Row],[Сумма реал-и ТМЗ ( за вычетом доставки )]]/100)</f>
        <v>#DIV/0!</v>
      </c>
      <c r="AF639" s="36">
        <f t="shared" si="19"/>
        <v>0</v>
      </c>
      <c r="AG639" s="22">
        <v>629</v>
      </c>
      <c r="AH639" s="28">
        <f>Обшая56[[#This Row],[З/п (%)]]+Обшая56[[#This Row],[Бонус]]</f>
        <v>629</v>
      </c>
      <c r="AI639" s="35">
        <f>Обшая56[[#This Row],[Итого маржа]]-Обшая56[[#This Row],[З/п (%)]]</f>
        <v>0</v>
      </c>
      <c r="AJ639" s="38"/>
    </row>
    <row r="640" spans="1:36" x14ac:dyDescent="0.25">
      <c r="A640" s="62"/>
      <c r="B640" s="29"/>
      <c r="C640" s="63"/>
      <c r="D640" s="64"/>
      <c r="E640" s="65"/>
      <c r="F640" s="25">
        <v>15</v>
      </c>
      <c r="G640" s="160"/>
      <c r="H640" s="24"/>
      <c r="I640" s="41"/>
      <c r="J640" s="41"/>
      <c r="K640" s="34">
        <f>Обшая56[[#This Row],[Итого реализация]]-Обшая56[[#This Row],[Стоимость доставки]]</f>
        <v>0</v>
      </c>
      <c r="L640" s="66"/>
      <c r="M640" s="141"/>
      <c r="N640" s="26"/>
      <c r="O640" s="150"/>
      <c r="P640" s="66"/>
      <c r="Q640" s="66"/>
      <c r="R640" s="26">
        <f>Обшая56[Итого реализация]-Обшая56[Наличные]-Обшая56[Терминал]-Обшая56[Безнал]</f>
        <v>0</v>
      </c>
      <c r="S640" s="67"/>
      <c r="T640" s="68"/>
      <c r="U640" s="68"/>
      <c r="V640" s="68"/>
      <c r="W640" s="27"/>
      <c r="X640" s="27"/>
      <c r="Y640" s="30"/>
      <c r="Z640" s="23">
        <f>Обшая56[Стоимость доставки]</f>
        <v>0</v>
      </c>
      <c r="AA640" s="23"/>
      <c r="AB640" s="21">
        <f>Обшая56[Итого реализация]</f>
        <v>0</v>
      </c>
      <c r="AC640" s="21">
        <f t="shared" si="18"/>
        <v>0</v>
      </c>
      <c r="AD64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0" s="21" t="e">
        <f>Обшая56[[#This Row],[Итого маржа]]/(Обшая56[[#This Row],[Сумма реал-и ТМЗ ( за вычетом доставки )]]/100)</f>
        <v>#DIV/0!</v>
      </c>
      <c r="AF640" s="36">
        <f t="shared" si="19"/>
        <v>0</v>
      </c>
      <c r="AG640" s="22">
        <v>630</v>
      </c>
      <c r="AH640" s="28">
        <f>Обшая56[[#This Row],[З/п (%)]]+Обшая56[[#This Row],[Бонус]]</f>
        <v>630</v>
      </c>
      <c r="AI640" s="35">
        <f>Обшая56[[#This Row],[Итого маржа]]-Обшая56[[#This Row],[З/п (%)]]</f>
        <v>0</v>
      </c>
      <c r="AJ640" s="38"/>
    </row>
    <row r="641" spans="1:36" x14ac:dyDescent="0.25">
      <c r="A641" s="62"/>
      <c r="B641" s="29"/>
      <c r="C641" s="63"/>
      <c r="D641" s="64"/>
      <c r="E641" s="65"/>
      <c r="F641" s="25">
        <v>15</v>
      </c>
      <c r="G641" s="160"/>
      <c r="H641" s="24"/>
      <c r="I641" s="41"/>
      <c r="J641" s="41"/>
      <c r="K641" s="34">
        <f>Обшая56[[#This Row],[Итого реализация]]-Обшая56[[#This Row],[Стоимость доставки]]</f>
        <v>0</v>
      </c>
      <c r="L641" s="66"/>
      <c r="M641" s="141"/>
      <c r="N641" s="26"/>
      <c r="O641" s="150"/>
      <c r="P641" s="66"/>
      <c r="Q641" s="66"/>
      <c r="R641" s="26">
        <f>Обшая56[Итого реализация]-Обшая56[Наличные]-Обшая56[Терминал]-Обшая56[Безнал]</f>
        <v>0</v>
      </c>
      <c r="S641" s="67"/>
      <c r="T641" s="68"/>
      <c r="U641" s="68"/>
      <c r="V641" s="68"/>
      <c r="W641" s="27"/>
      <c r="X641" s="27"/>
      <c r="Y641" s="30"/>
      <c r="Z641" s="23">
        <f>Обшая56[Стоимость доставки]</f>
        <v>0</v>
      </c>
      <c r="AA641" s="23"/>
      <c r="AB641" s="21">
        <f>Обшая56[Итого реализация]</f>
        <v>0</v>
      </c>
      <c r="AC641" s="21">
        <f t="shared" si="18"/>
        <v>0</v>
      </c>
      <c r="AD64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1" s="21" t="e">
        <f>Обшая56[[#This Row],[Итого маржа]]/(Обшая56[[#This Row],[Сумма реал-и ТМЗ ( за вычетом доставки )]]/100)</f>
        <v>#DIV/0!</v>
      </c>
      <c r="AF641" s="36">
        <f t="shared" si="19"/>
        <v>0</v>
      </c>
      <c r="AG641" s="22">
        <v>631</v>
      </c>
      <c r="AH641" s="28">
        <f>Обшая56[[#This Row],[З/п (%)]]+Обшая56[[#This Row],[Бонус]]</f>
        <v>631</v>
      </c>
      <c r="AI641" s="35">
        <f>Обшая56[[#This Row],[Итого маржа]]-Обшая56[[#This Row],[З/п (%)]]</f>
        <v>0</v>
      </c>
      <c r="AJ641" s="38"/>
    </row>
    <row r="642" spans="1:36" x14ac:dyDescent="0.25">
      <c r="A642" s="62"/>
      <c r="B642" s="29"/>
      <c r="C642" s="63"/>
      <c r="D642" s="64"/>
      <c r="E642" s="65"/>
      <c r="F642" s="25">
        <v>15</v>
      </c>
      <c r="G642" s="160"/>
      <c r="H642" s="24"/>
      <c r="I642" s="41"/>
      <c r="J642" s="41"/>
      <c r="K642" s="34">
        <f>Обшая56[[#This Row],[Итого реализация]]-Обшая56[[#This Row],[Стоимость доставки]]</f>
        <v>0</v>
      </c>
      <c r="L642" s="66"/>
      <c r="M642" s="141"/>
      <c r="N642" s="26"/>
      <c r="O642" s="150"/>
      <c r="P642" s="66"/>
      <c r="Q642" s="66"/>
      <c r="R642" s="26">
        <f>Обшая56[Итого реализация]-Обшая56[Наличные]-Обшая56[Терминал]-Обшая56[Безнал]</f>
        <v>0</v>
      </c>
      <c r="S642" s="67"/>
      <c r="T642" s="68"/>
      <c r="U642" s="68"/>
      <c r="V642" s="68"/>
      <c r="W642" s="27"/>
      <c r="X642" s="27"/>
      <c r="Y642" s="30"/>
      <c r="Z642" s="23">
        <f>Обшая56[Стоимость доставки]</f>
        <v>0</v>
      </c>
      <c r="AA642" s="23"/>
      <c r="AB642" s="21">
        <f>Обшая56[Итого реализация]</f>
        <v>0</v>
      </c>
      <c r="AC642" s="21">
        <f t="shared" si="18"/>
        <v>0</v>
      </c>
      <c r="AD64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2" s="21" t="e">
        <f>Обшая56[[#This Row],[Итого маржа]]/(Обшая56[[#This Row],[Сумма реал-и ТМЗ ( за вычетом доставки )]]/100)</f>
        <v>#DIV/0!</v>
      </c>
      <c r="AF642" s="36">
        <f t="shared" si="19"/>
        <v>0</v>
      </c>
      <c r="AG642" s="22">
        <v>632</v>
      </c>
      <c r="AH642" s="28">
        <f>Обшая56[[#This Row],[З/п (%)]]+Обшая56[[#This Row],[Бонус]]</f>
        <v>632</v>
      </c>
      <c r="AI642" s="35">
        <f>Обшая56[[#This Row],[Итого маржа]]-Обшая56[[#This Row],[З/п (%)]]</f>
        <v>0</v>
      </c>
      <c r="AJ642" s="38"/>
    </row>
    <row r="643" spans="1:36" x14ac:dyDescent="0.25">
      <c r="A643" s="62"/>
      <c r="B643" s="29"/>
      <c r="C643" s="63"/>
      <c r="D643" s="64"/>
      <c r="E643" s="65"/>
      <c r="F643" s="25">
        <v>15</v>
      </c>
      <c r="G643" s="160"/>
      <c r="H643" s="24"/>
      <c r="I643" s="41"/>
      <c r="J643" s="41"/>
      <c r="K643" s="34">
        <f>Обшая56[[#This Row],[Итого реализация]]-Обшая56[[#This Row],[Стоимость доставки]]</f>
        <v>0</v>
      </c>
      <c r="L643" s="66"/>
      <c r="M643" s="141"/>
      <c r="N643" s="26"/>
      <c r="O643" s="150"/>
      <c r="P643" s="66"/>
      <c r="Q643" s="66"/>
      <c r="R643" s="26">
        <f>Обшая56[Итого реализация]-Обшая56[Наличные]-Обшая56[Терминал]-Обшая56[Безнал]</f>
        <v>0</v>
      </c>
      <c r="S643" s="67"/>
      <c r="T643" s="68"/>
      <c r="U643" s="68"/>
      <c r="V643" s="68"/>
      <c r="W643" s="27"/>
      <c r="X643" s="27"/>
      <c r="Y643" s="30"/>
      <c r="Z643" s="23">
        <f>Обшая56[Стоимость доставки]</f>
        <v>0</v>
      </c>
      <c r="AA643" s="23"/>
      <c r="AB643" s="21">
        <f>Обшая56[Итого реализация]</f>
        <v>0</v>
      </c>
      <c r="AC643" s="21">
        <f t="shared" si="18"/>
        <v>0</v>
      </c>
      <c r="AD64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3" s="21" t="e">
        <f>Обшая56[[#This Row],[Итого маржа]]/(Обшая56[[#This Row],[Сумма реал-и ТМЗ ( за вычетом доставки )]]/100)</f>
        <v>#DIV/0!</v>
      </c>
      <c r="AF643" s="36">
        <f t="shared" si="19"/>
        <v>0</v>
      </c>
      <c r="AG643" s="22">
        <v>633</v>
      </c>
      <c r="AH643" s="28">
        <f>Обшая56[[#This Row],[З/п (%)]]+Обшая56[[#This Row],[Бонус]]</f>
        <v>633</v>
      </c>
      <c r="AI643" s="35">
        <f>Обшая56[[#This Row],[Итого маржа]]-Обшая56[[#This Row],[З/п (%)]]</f>
        <v>0</v>
      </c>
      <c r="AJ643" s="38"/>
    </row>
    <row r="644" spans="1:36" x14ac:dyDescent="0.25">
      <c r="A644" s="62"/>
      <c r="B644" s="29"/>
      <c r="C644" s="63"/>
      <c r="D644" s="64"/>
      <c r="E644" s="65"/>
      <c r="F644" s="25">
        <v>15</v>
      </c>
      <c r="G644" s="160"/>
      <c r="H644" s="24"/>
      <c r="I644" s="41"/>
      <c r="J644" s="41"/>
      <c r="K644" s="34">
        <f>Обшая56[[#This Row],[Итого реализация]]-Обшая56[[#This Row],[Стоимость доставки]]</f>
        <v>0</v>
      </c>
      <c r="L644" s="66"/>
      <c r="M644" s="141"/>
      <c r="N644" s="26"/>
      <c r="O644" s="150"/>
      <c r="P644" s="66"/>
      <c r="Q644" s="66"/>
      <c r="R644" s="26">
        <f>Обшая56[Итого реализация]-Обшая56[Наличные]-Обшая56[Терминал]-Обшая56[Безнал]</f>
        <v>0</v>
      </c>
      <c r="S644" s="67"/>
      <c r="T644" s="68"/>
      <c r="U644" s="68"/>
      <c r="V644" s="68"/>
      <c r="W644" s="27"/>
      <c r="X644" s="27"/>
      <c r="Y644" s="30"/>
      <c r="Z644" s="23">
        <f>Обшая56[Стоимость доставки]</f>
        <v>0</v>
      </c>
      <c r="AA644" s="23"/>
      <c r="AB644" s="21">
        <f>Обшая56[Итого реализация]</f>
        <v>0</v>
      </c>
      <c r="AC644" s="21">
        <f t="shared" si="18"/>
        <v>0</v>
      </c>
      <c r="AD64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4" s="21" t="e">
        <f>Обшая56[[#This Row],[Итого маржа]]/(Обшая56[[#This Row],[Сумма реал-и ТМЗ ( за вычетом доставки )]]/100)</f>
        <v>#DIV/0!</v>
      </c>
      <c r="AF644" s="36">
        <f t="shared" si="19"/>
        <v>0</v>
      </c>
      <c r="AG644" s="22">
        <v>634</v>
      </c>
      <c r="AH644" s="28">
        <f>Обшая56[[#This Row],[З/п (%)]]+Обшая56[[#This Row],[Бонус]]</f>
        <v>634</v>
      </c>
      <c r="AI644" s="35">
        <f>Обшая56[[#This Row],[Итого маржа]]-Обшая56[[#This Row],[З/п (%)]]</f>
        <v>0</v>
      </c>
      <c r="AJ644" s="38"/>
    </row>
    <row r="645" spans="1:36" x14ac:dyDescent="0.25">
      <c r="A645" s="62"/>
      <c r="B645" s="29"/>
      <c r="C645" s="63"/>
      <c r="D645" s="64"/>
      <c r="E645" s="65"/>
      <c r="F645" s="25">
        <v>15</v>
      </c>
      <c r="G645" s="160"/>
      <c r="H645" s="24"/>
      <c r="I645" s="41"/>
      <c r="J645" s="41"/>
      <c r="K645" s="34">
        <f>Обшая56[[#This Row],[Итого реализация]]-Обшая56[[#This Row],[Стоимость доставки]]</f>
        <v>0</v>
      </c>
      <c r="L645" s="66"/>
      <c r="M645" s="141"/>
      <c r="N645" s="26"/>
      <c r="O645" s="150"/>
      <c r="P645" s="66"/>
      <c r="Q645" s="66"/>
      <c r="R645" s="26">
        <f>Обшая56[Итого реализация]-Обшая56[Наличные]-Обшая56[Терминал]-Обшая56[Безнал]</f>
        <v>0</v>
      </c>
      <c r="S645" s="67"/>
      <c r="T645" s="68"/>
      <c r="U645" s="68"/>
      <c r="V645" s="68"/>
      <c r="W645" s="27"/>
      <c r="X645" s="27"/>
      <c r="Y645" s="30"/>
      <c r="Z645" s="23">
        <f>Обшая56[Стоимость доставки]</f>
        <v>0</v>
      </c>
      <c r="AA645" s="23"/>
      <c r="AB645" s="21">
        <f>Обшая56[Итого реализация]</f>
        <v>0</v>
      </c>
      <c r="AC645" s="21">
        <f t="shared" si="18"/>
        <v>0</v>
      </c>
      <c r="AD64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5" s="21" t="e">
        <f>Обшая56[[#This Row],[Итого маржа]]/(Обшая56[[#This Row],[Сумма реал-и ТМЗ ( за вычетом доставки )]]/100)</f>
        <v>#DIV/0!</v>
      </c>
      <c r="AF645" s="36">
        <f t="shared" si="19"/>
        <v>0</v>
      </c>
      <c r="AG645" s="22">
        <v>635</v>
      </c>
      <c r="AH645" s="28">
        <f>Обшая56[[#This Row],[З/п (%)]]+Обшая56[[#This Row],[Бонус]]</f>
        <v>635</v>
      </c>
      <c r="AI645" s="35">
        <f>Обшая56[[#This Row],[Итого маржа]]-Обшая56[[#This Row],[З/п (%)]]</f>
        <v>0</v>
      </c>
      <c r="AJ645" s="38"/>
    </row>
    <row r="646" spans="1:36" x14ac:dyDescent="0.25">
      <c r="A646" s="62"/>
      <c r="B646" s="29"/>
      <c r="C646" s="63"/>
      <c r="D646" s="64"/>
      <c r="E646" s="65"/>
      <c r="F646" s="25">
        <v>15</v>
      </c>
      <c r="G646" s="160"/>
      <c r="H646" s="24"/>
      <c r="I646" s="41"/>
      <c r="J646" s="41"/>
      <c r="K646" s="34">
        <f>Обшая56[[#This Row],[Итого реализация]]-Обшая56[[#This Row],[Стоимость доставки]]</f>
        <v>0</v>
      </c>
      <c r="L646" s="66"/>
      <c r="M646" s="141"/>
      <c r="N646" s="26"/>
      <c r="O646" s="150"/>
      <c r="P646" s="66"/>
      <c r="Q646" s="66"/>
      <c r="R646" s="26">
        <f>Обшая56[Итого реализация]-Обшая56[Наличные]-Обшая56[Терминал]-Обшая56[Безнал]</f>
        <v>0</v>
      </c>
      <c r="S646" s="67"/>
      <c r="T646" s="68"/>
      <c r="U646" s="68"/>
      <c r="V646" s="68"/>
      <c r="W646" s="27"/>
      <c r="X646" s="27"/>
      <c r="Y646" s="30"/>
      <c r="Z646" s="23">
        <f>Обшая56[Стоимость доставки]</f>
        <v>0</v>
      </c>
      <c r="AA646" s="23"/>
      <c r="AB646" s="21">
        <f>Обшая56[Итого реализация]</f>
        <v>0</v>
      </c>
      <c r="AC646" s="21">
        <f t="shared" si="18"/>
        <v>0</v>
      </c>
      <c r="AD64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6" s="21" t="e">
        <f>Обшая56[[#This Row],[Итого маржа]]/(Обшая56[[#This Row],[Сумма реал-и ТМЗ ( за вычетом доставки )]]/100)</f>
        <v>#DIV/0!</v>
      </c>
      <c r="AF646" s="36">
        <f t="shared" si="19"/>
        <v>0</v>
      </c>
      <c r="AG646" s="22">
        <v>636</v>
      </c>
      <c r="AH646" s="28">
        <f>Обшая56[[#This Row],[З/п (%)]]+Обшая56[[#This Row],[Бонус]]</f>
        <v>636</v>
      </c>
      <c r="AI646" s="35">
        <f>Обшая56[[#This Row],[Итого маржа]]-Обшая56[[#This Row],[З/п (%)]]</f>
        <v>0</v>
      </c>
      <c r="AJ646" s="38"/>
    </row>
    <row r="647" spans="1:36" x14ac:dyDescent="0.25">
      <c r="A647" s="62"/>
      <c r="B647" s="29"/>
      <c r="C647" s="63"/>
      <c r="D647" s="64"/>
      <c r="E647" s="65"/>
      <c r="F647" s="25">
        <v>15</v>
      </c>
      <c r="G647" s="25"/>
      <c r="H647" s="24"/>
      <c r="I647" s="41"/>
      <c r="J647" s="41"/>
      <c r="K647" s="34">
        <f>Обшая56[[#This Row],[Итого реализация]]-Обшая56[[#This Row],[Стоимость доставки]]</f>
        <v>0</v>
      </c>
      <c r="L647" s="66"/>
      <c r="M647" s="141"/>
      <c r="N647" s="26"/>
      <c r="O647" s="150"/>
      <c r="P647" s="66"/>
      <c r="Q647" s="66"/>
      <c r="R647" s="26">
        <f>Обшая56[Итого реализация]-Обшая56[Наличные]-Обшая56[Терминал]-Обшая56[Безнал]</f>
        <v>0</v>
      </c>
      <c r="S647" s="67"/>
      <c r="T647" s="68"/>
      <c r="U647" s="68"/>
      <c r="V647" s="68"/>
      <c r="W647" s="27"/>
      <c r="X647" s="27"/>
      <c r="Y647" s="30"/>
      <c r="Z647" s="23">
        <f>Обшая56[Стоимость доставки]</f>
        <v>0</v>
      </c>
      <c r="AA647" s="23"/>
      <c r="AB647" s="21">
        <f>Обшая56[Итого реализация]</f>
        <v>0</v>
      </c>
      <c r="AC647" s="21">
        <f t="shared" si="18"/>
        <v>0</v>
      </c>
      <c r="AD64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7" s="21" t="e">
        <f>Обшая56[[#This Row],[Итого маржа]]/(Обшая56[[#This Row],[Сумма реал-и ТМЗ ( за вычетом доставки )]]/100)</f>
        <v>#DIV/0!</v>
      </c>
      <c r="AF647" s="36">
        <f t="shared" si="19"/>
        <v>0</v>
      </c>
      <c r="AG647" s="22">
        <v>637</v>
      </c>
      <c r="AH647" s="28">
        <f>Обшая56[[#This Row],[З/п (%)]]+Обшая56[[#This Row],[Бонус]]</f>
        <v>637</v>
      </c>
      <c r="AI647" s="35">
        <f>Обшая56[[#This Row],[Итого маржа]]-Обшая56[[#This Row],[З/п (%)]]</f>
        <v>0</v>
      </c>
      <c r="AJ647" s="38"/>
    </row>
    <row r="648" spans="1:36" x14ac:dyDescent="0.25">
      <c r="A648" s="62"/>
      <c r="B648" s="29"/>
      <c r="C648" s="63"/>
      <c r="D648" s="64"/>
      <c r="E648" s="65"/>
      <c r="F648" s="25">
        <v>15</v>
      </c>
      <c r="G648" s="25"/>
      <c r="H648" s="24"/>
      <c r="I648" s="41"/>
      <c r="J648" s="41"/>
      <c r="K648" s="34">
        <f>Обшая56[[#This Row],[Итого реализация]]-Обшая56[[#This Row],[Стоимость доставки]]</f>
        <v>0</v>
      </c>
      <c r="L648" s="66"/>
      <c r="M648" s="141"/>
      <c r="N648" s="26"/>
      <c r="O648" s="150"/>
      <c r="P648" s="66"/>
      <c r="Q648" s="66"/>
      <c r="R648" s="26">
        <f>Обшая56[Итого реализация]-Обшая56[Наличные]-Обшая56[Терминал]-Обшая56[Безнал]</f>
        <v>0</v>
      </c>
      <c r="S648" s="67"/>
      <c r="T648" s="68"/>
      <c r="U648" s="68"/>
      <c r="V648" s="68"/>
      <c r="W648" s="27"/>
      <c r="X648" s="27"/>
      <c r="Y648" s="30"/>
      <c r="Z648" s="23">
        <f>Обшая56[Стоимость доставки]</f>
        <v>0</v>
      </c>
      <c r="AA648" s="23"/>
      <c r="AB648" s="21">
        <f>Обшая56[Итого реализация]</f>
        <v>0</v>
      </c>
      <c r="AC648" s="21">
        <f t="shared" si="18"/>
        <v>0</v>
      </c>
      <c r="AD64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8" s="21" t="e">
        <f>Обшая56[[#This Row],[Итого маржа]]/(Обшая56[[#This Row],[Сумма реал-и ТМЗ ( за вычетом доставки )]]/100)</f>
        <v>#DIV/0!</v>
      </c>
      <c r="AF648" s="36">
        <f t="shared" si="19"/>
        <v>0</v>
      </c>
      <c r="AG648" s="22">
        <v>638</v>
      </c>
      <c r="AH648" s="28">
        <f>Обшая56[[#This Row],[З/п (%)]]+Обшая56[[#This Row],[Бонус]]</f>
        <v>638</v>
      </c>
      <c r="AI648" s="35">
        <f>Обшая56[[#This Row],[Итого маржа]]-Обшая56[[#This Row],[З/п (%)]]</f>
        <v>0</v>
      </c>
      <c r="AJ648" s="38"/>
    </row>
    <row r="649" spans="1:36" x14ac:dyDescent="0.25">
      <c r="A649" s="62"/>
      <c r="B649" s="29"/>
      <c r="C649" s="63"/>
      <c r="D649" s="64"/>
      <c r="E649" s="65"/>
      <c r="F649" s="25">
        <v>15</v>
      </c>
      <c r="G649" s="25"/>
      <c r="H649" s="24"/>
      <c r="I649" s="41"/>
      <c r="J649" s="41"/>
      <c r="K649" s="34">
        <f>Обшая56[[#This Row],[Итого реализация]]-Обшая56[[#This Row],[Стоимость доставки]]</f>
        <v>0</v>
      </c>
      <c r="L649" s="66"/>
      <c r="M649" s="141"/>
      <c r="N649" s="26"/>
      <c r="O649" s="150"/>
      <c r="P649" s="66"/>
      <c r="Q649" s="66"/>
      <c r="R649" s="26">
        <f>Обшая56[Итого реализация]-Обшая56[Наличные]-Обшая56[Терминал]-Обшая56[Безнал]</f>
        <v>0</v>
      </c>
      <c r="S649" s="67"/>
      <c r="T649" s="68"/>
      <c r="U649" s="68"/>
      <c r="V649" s="68"/>
      <c r="W649" s="27"/>
      <c r="X649" s="27"/>
      <c r="Y649" s="30"/>
      <c r="Z649" s="23">
        <f>Обшая56[Стоимость доставки]</f>
        <v>0</v>
      </c>
      <c r="AA649" s="23"/>
      <c r="AB649" s="21">
        <f>Обшая56[Итого реализация]</f>
        <v>0</v>
      </c>
      <c r="AC649" s="21">
        <f t="shared" si="18"/>
        <v>0</v>
      </c>
      <c r="AD64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49" s="21" t="e">
        <f>Обшая56[[#This Row],[Итого маржа]]/(Обшая56[[#This Row],[Сумма реал-и ТМЗ ( за вычетом доставки )]]/100)</f>
        <v>#DIV/0!</v>
      </c>
      <c r="AF649" s="36">
        <f t="shared" si="19"/>
        <v>0</v>
      </c>
      <c r="AG649" s="22">
        <v>639</v>
      </c>
      <c r="AH649" s="28">
        <f>Обшая56[[#This Row],[З/п (%)]]+Обшая56[[#This Row],[Бонус]]</f>
        <v>639</v>
      </c>
      <c r="AI649" s="35">
        <f>Обшая56[[#This Row],[Итого маржа]]-Обшая56[[#This Row],[З/п (%)]]</f>
        <v>0</v>
      </c>
      <c r="AJ649" s="38"/>
    </row>
    <row r="650" spans="1:36" x14ac:dyDescent="0.25">
      <c r="A650" s="62"/>
      <c r="B650" s="29"/>
      <c r="C650" s="63"/>
      <c r="D650" s="64"/>
      <c r="E650" s="65"/>
      <c r="F650" s="25">
        <v>15</v>
      </c>
      <c r="G650" s="25"/>
      <c r="H650" s="24"/>
      <c r="I650" s="41"/>
      <c r="J650" s="41"/>
      <c r="K650" s="34">
        <f>Обшая56[[#This Row],[Итого реализация]]-Обшая56[[#This Row],[Стоимость доставки]]</f>
        <v>0</v>
      </c>
      <c r="L650" s="66"/>
      <c r="M650" s="141"/>
      <c r="N650" s="26"/>
      <c r="O650" s="150"/>
      <c r="P650" s="66"/>
      <c r="Q650" s="66"/>
      <c r="R650" s="26">
        <f>Обшая56[Итого реализация]-Обшая56[Наличные]-Обшая56[Терминал]-Обшая56[Безнал]</f>
        <v>0</v>
      </c>
      <c r="S650" s="67"/>
      <c r="T650" s="68"/>
      <c r="U650" s="68"/>
      <c r="V650" s="68"/>
      <c r="W650" s="27"/>
      <c r="X650" s="27"/>
      <c r="Y650" s="30"/>
      <c r="Z650" s="23">
        <f>Обшая56[Стоимость доставки]</f>
        <v>0</v>
      </c>
      <c r="AA650" s="23"/>
      <c r="AB650" s="21">
        <f>Обшая56[Итого реализация]</f>
        <v>0</v>
      </c>
      <c r="AC650" s="21">
        <f t="shared" si="18"/>
        <v>0</v>
      </c>
      <c r="AD65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0" s="21" t="e">
        <f>Обшая56[[#This Row],[Итого маржа]]/(Обшая56[[#This Row],[Сумма реал-и ТМЗ ( за вычетом доставки )]]/100)</f>
        <v>#DIV/0!</v>
      </c>
      <c r="AF650" s="36">
        <f t="shared" si="19"/>
        <v>0</v>
      </c>
      <c r="AG650" s="22">
        <v>640</v>
      </c>
      <c r="AH650" s="28">
        <f>Обшая56[[#This Row],[З/п (%)]]+Обшая56[[#This Row],[Бонус]]</f>
        <v>640</v>
      </c>
      <c r="AI650" s="35">
        <f>Обшая56[[#This Row],[Итого маржа]]-Обшая56[[#This Row],[З/п (%)]]</f>
        <v>0</v>
      </c>
      <c r="AJ650" s="38"/>
    </row>
    <row r="651" spans="1:36" x14ac:dyDescent="0.25">
      <c r="A651" s="62"/>
      <c r="B651" s="29"/>
      <c r="C651" s="63"/>
      <c r="D651" s="64"/>
      <c r="E651" s="65"/>
      <c r="F651" s="25">
        <v>15</v>
      </c>
      <c r="G651" s="25"/>
      <c r="H651" s="24"/>
      <c r="I651" s="41"/>
      <c r="J651" s="41"/>
      <c r="K651" s="34">
        <f>Обшая56[[#This Row],[Итого реализация]]-Обшая56[[#This Row],[Стоимость доставки]]</f>
        <v>0</v>
      </c>
      <c r="L651" s="66"/>
      <c r="M651" s="141"/>
      <c r="N651" s="26"/>
      <c r="O651" s="150"/>
      <c r="P651" s="66"/>
      <c r="Q651" s="66"/>
      <c r="R651" s="26">
        <f>Обшая56[Итого реализация]-Обшая56[Наличные]-Обшая56[Терминал]-Обшая56[Безнал]</f>
        <v>0</v>
      </c>
      <c r="S651" s="67"/>
      <c r="T651" s="68"/>
      <c r="U651" s="68"/>
      <c r="V651" s="68"/>
      <c r="W651" s="27"/>
      <c r="X651" s="27"/>
      <c r="Y651" s="30"/>
      <c r="Z651" s="23">
        <f>Обшая56[Стоимость доставки]</f>
        <v>0</v>
      </c>
      <c r="AA651" s="23"/>
      <c r="AB651" s="21">
        <f>Обшая56[Итого реализация]</f>
        <v>0</v>
      </c>
      <c r="AC651" s="21">
        <f t="shared" ref="AC651:AC687" si="20">S651</f>
        <v>0</v>
      </c>
      <c r="AD65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1" s="21" t="e">
        <f>Обшая56[[#This Row],[Итого маржа]]/(Обшая56[[#This Row],[Сумма реал-и ТМЗ ( за вычетом доставки )]]/100)</f>
        <v>#DIV/0!</v>
      </c>
      <c r="AF651" s="36">
        <f t="shared" ref="AF651:AF693" si="21">AD651*F651/100</f>
        <v>0</v>
      </c>
      <c r="AG651" s="22">
        <v>641</v>
      </c>
      <c r="AH651" s="28">
        <f>Обшая56[[#This Row],[З/п (%)]]+Обшая56[[#This Row],[Бонус]]</f>
        <v>641</v>
      </c>
      <c r="AI651" s="35">
        <f>Обшая56[[#This Row],[Итого маржа]]-Обшая56[[#This Row],[З/п (%)]]</f>
        <v>0</v>
      </c>
      <c r="AJ651" s="38"/>
    </row>
    <row r="652" spans="1:36" x14ac:dyDescent="0.25">
      <c r="A652" s="62"/>
      <c r="B652" s="29"/>
      <c r="C652" s="63"/>
      <c r="D652" s="64"/>
      <c r="E652" s="65"/>
      <c r="F652" s="25">
        <v>15</v>
      </c>
      <c r="G652" s="25"/>
      <c r="H652" s="24"/>
      <c r="I652" s="41"/>
      <c r="J652" s="41"/>
      <c r="K652" s="34">
        <f>Обшая56[[#This Row],[Итого реализация]]-Обшая56[[#This Row],[Стоимость доставки]]</f>
        <v>0</v>
      </c>
      <c r="L652" s="66"/>
      <c r="M652" s="141"/>
      <c r="N652" s="26"/>
      <c r="O652" s="150"/>
      <c r="P652" s="66"/>
      <c r="Q652" s="66"/>
      <c r="R652" s="26">
        <f>Обшая56[Итого реализация]-Обшая56[Наличные]-Обшая56[Терминал]-Обшая56[Безнал]</f>
        <v>0</v>
      </c>
      <c r="S652" s="67"/>
      <c r="T652" s="68"/>
      <c r="U652" s="68"/>
      <c r="V652" s="68"/>
      <c r="W652" s="27"/>
      <c r="X652" s="27"/>
      <c r="Y652" s="30"/>
      <c r="Z652" s="23">
        <f>Обшая56[Стоимость доставки]</f>
        <v>0</v>
      </c>
      <c r="AA652" s="23"/>
      <c r="AB652" s="21">
        <f>Обшая56[Итого реализация]</f>
        <v>0</v>
      </c>
      <c r="AC652" s="21">
        <f t="shared" si="20"/>
        <v>0</v>
      </c>
      <c r="AD65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2" s="21" t="e">
        <f>Обшая56[[#This Row],[Итого маржа]]/(Обшая56[[#This Row],[Сумма реал-и ТМЗ ( за вычетом доставки )]]/100)</f>
        <v>#DIV/0!</v>
      </c>
      <c r="AF652" s="36">
        <f t="shared" si="21"/>
        <v>0</v>
      </c>
      <c r="AG652" s="22">
        <v>642</v>
      </c>
      <c r="AH652" s="28">
        <f>Обшая56[[#This Row],[З/п (%)]]+Обшая56[[#This Row],[Бонус]]</f>
        <v>642</v>
      </c>
      <c r="AI652" s="35">
        <f>Обшая56[[#This Row],[Итого маржа]]-Обшая56[[#This Row],[З/п (%)]]</f>
        <v>0</v>
      </c>
      <c r="AJ652" s="38"/>
    </row>
    <row r="653" spans="1:36" x14ac:dyDescent="0.25">
      <c r="A653" s="62"/>
      <c r="B653" s="29"/>
      <c r="C653" s="63"/>
      <c r="D653" s="64"/>
      <c r="E653" s="65"/>
      <c r="F653" s="25">
        <v>15</v>
      </c>
      <c r="G653" s="25"/>
      <c r="H653" s="24"/>
      <c r="I653" s="41"/>
      <c r="J653" s="41"/>
      <c r="K653" s="34">
        <f>Обшая56[[#This Row],[Итого реализация]]-Обшая56[[#This Row],[Стоимость доставки]]</f>
        <v>0</v>
      </c>
      <c r="L653" s="66"/>
      <c r="M653" s="141"/>
      <c r="N653" s="26"/>
      <c r="O653" s="150"/>
      <c r="P653" s="66"/>
      <c r="Q653" s="66"/>
      <c r="R653" s="26">
        <f>Обшая56[Итого реализация]-Обшая56[Наличные]-Обшая56[Терминал]-Обшая56[Безнал]</f>
        <v>0</v>
      </c>
      <c r="S653" s="67"/>
      <c r="T653" s="68"/>
      <c r="U653" s="68"/>
      <c r="V653" s="68"/>
      <c r="W653" s="27"/>
      <c r="X653" s="27"/>
      <c r="Y653" s="30"/>
      <c r="Z653" s="23">
        <f>Обшая56[Стоимость доставки]</f>
        <v>0</v>
      </c>
      <c r="AA653" s="23"/>
      <c r="AB653" s="21">
        <f>Обшая56[Итого реализация]</f>
        <v>0</v>
      </c>
      <c r="AC653" s="21">
        <f t="shared" si="20"/>
        <v>0</v>
      </c>
      <c r="AD65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3" s="21" t="e">
        <f>Обшая56[[#This Row],[Итого маржа]]/(Обшая56[[#This Row],[Сумма реал-и ТМЗ ( за вычетом доставки )]]/100)</f>
        <v>#DIV/0!</v>
      </c>
      <c r="AF653" s="36">
        <f t="shared" si="21"/>
        <v>0</v>
      </c>
      <c r="AG653" s="22">
        <v>643</v>
      </c>
      <c r="AH653" s="28">
        <f>Обшая56[[#This Row],[З/п (%)]]+Обшая56[[#This Row],[Бонус]]</f>
        <v>643</v>
      </c>
      <c r="AI653" s="35">
        <f>Обшая56[[#This Row],[Итого маржа]]-Обшая56[[#This Row],[З/п (%)]]</f>
        <v>0</v>
      </c>
      <c r="AJ653" s="38"/>
    </row>
    <row r="654" spans="1:36" x14ac:dyDescent="0.25">
      <c r="A654" s="62"/>
      <c r="B654" s="29"/>
      <c r="C654" s="63"/>
      <c r="D654" s="64"/>
      <c r="E654" s="65"/>
      <c r="F654" s="25">
        <v>15</v>
      </c>
      <c r="G654" s="25"/>
      <c r="H654" s="24"/>
      <c r="I654" s="41"/>
      <c r="J654" s="41"/>
      <c r="K654" s="34">
        <f>Обшая56[[#This Row],[Итого реализация]]-Обшая56[[#This Row],[Стоимость доставки]]</f>
        <v>0</v>
      </c>
      <c r="L654" s="66"/>
      <c r="M654" s="141"/>
      <c r="N654" s="26"/>
      <c r="O654" s="150"/>
      <c r="P654" s="66"/>
      <c r="Q654" s="66"/>
      <c r="R654" s="26">
        <f>Обшая56[Итого реализация]-Обшая56[Наличные]-Обшая56[Терминал]-Обшая56[Безнал]</f>
        <v>0</v>
      </c>
      <c r="S654" s="67"/>
      <c r="T654" s="68"/>
      <c r="U654" s="68"/>
      <c r="V654" s="68"/>
      <c r="W654" s="27"/>
      <c r="X654" s="27"/>
      <c r="Y654" s="30"/>
      <c r="Z654" s="23">
        <f>Обшая56[Стоимость доставки]</f>
        <v>0</v>
      </c>
      <c r="AA654" s="23"/>
      <c r="AB654" s="21">
        <f>Обшая56[Итого реализация]</f>
        <v>0</v>
      </c>
      <c r="AC654" s="21">
        <f t="shared" si="20"/>
        <v>0</v>
      </c>
      <c r="AD65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4" s="21" t="e">
        <f>Обшая56[[#This Row],[Итого маржа]]/(Обшая56[[#This Row],[Сумма реал-и ТМЗ ( за вычетом доставки )]]/100)</f>
        <v>#DIV/0!</v>
      </c>
      <c r="AF654" s="36">
        <f t="shared" si="21"/>
        <v>0</v>
      </c>
      <c r="AG654" s="22">
        <v>644</v>
      </c>
      <c r="AH654" s="28">
        <f>Обшая56[[#This Row],[З/п (%)]]+Обшая56[[#This Row],[Бонус]]</f>
        <v>644</v>
      </c>
      <c r="AI654" s="35">
        <f>Обшая56[[#This Row],[Итого маржа]]-Обшая56[[#This Row],[З/п (%)]]</f>
        <v>0</v>
      </c>
      <c r="AJ654" s="38"/>
    </row>
    <row r="655" spans="1:36" x14ac:dyDescent="0.25">
      <c r="A655" s="62"/>
      <c r="B655" s="29"/>
      <c r="C655" s="63"/>
      <c r="D655" s="64"/>
      <c r="E655" s="65"/>
      <c r="F655" s="25">
        <v>15</v>
      </c>
      <c r="G655" s="25"/>
      <c r="H655" s="24"/>
      <c r="I655" s="41"/>
      <c r="J655" s="41"/>
      <c r="K655" s="34">
        <f>Обшая56[[#This Row],[Итого реализация]]-Обшая56[[#This Row],[Стоимость доставки]]</f>
        <v>0</v>
      </c>
      <c r="L655" s="66"/>
      <c r="M655" s="141"/>
      <c r="N655" s="26"/>
      <c r="O655" s="150"/>
      <c r="P655" s="66"/>
      <c r="Q655" s="66"/>
      <c r="R655" s="26">
        <f>Обшая56[Итого реализация]-Обшая56[Наличные]-Обшая56[Терминал]-Обшая56[Безнал]</f>
        <v>0</v>
      </c>
      <c r="S655" s="67"/>
      <c r="T655" s="68"/>
      <c r="U655" s="68"/>
      <c r="V655" s="68"/>
      <c r="W655" s="27"/>
      <c r="X655" s="27"/>
      <c r="Y655" s="30"/>
      <c r="Z655" s="23">
        <f>Обшая56[Стоимость доставки]</f>
        <v>0</v>
      </c>
      <c r="AA655" s="23"/>
      <c r="AB655" s="21">
        <f>Обшая56[Итого реализация]</f>
        <v>0</v>
      </c>
      <c r="AC655" s="21">
        <f t="shared" si="20"/>
        <v>0</v>
      </c>
      <c r="AD65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5" s="21" t="e">
        <f>Обшая56[[#This Row],[Итого маржа]]/(Обшая56[[#This Row],[Сумма реал-и ТМЗ ( за вычетом доставки )]]/100)</f>
        <v>#DIV/0!</v>
      </c>
      <c r="AF655" s="36">
        <f t="shared" si="21"/>
        <v>0</v>
      </c>
      <c r="AG655" s="22">
        <v>645</v>
      </c>
      <c r="AH655" s="28">
        <f>Обшая56[[#This Row],[З/п (%)]]+Обшая56[[#This Row],[Бонус]]</f>
        <v>645</v>
      </c>
      <c r="AI655" s="35">
        <f>Обшая56[[#This Row],[Итого маржа]]-Обшая56[[#This Row],[З/п (%)]]</f>
        <v>0</v>
      </c>
      <c r="AJ655" s="38"/>
    </row>
    <row r="656" spans="1:36" x14ac:dyDescent="0.25">
      <c r="A656" s="62"/>
      <c r="B656" s="29"/>
      <c r="C656" s="63"/>
      <c r="D656" s="64"/>
      <c r="E656" s="65"/>
      <c r="F656" s="25">
        <v>15</v>
      </c>
      <c r="G656" s="25"/>
      <c r="H656" s="24"/>
      <c r="I656" s="41"/>
      <c r="J656" s="41"/>
      <c r="K656" s="34">
        <f>Обшая56[[#This Row],[Итого реализация]]-Обшая56[[#This Row],[Стоимость доставки]]</f>
        <v>0</v>
      </c>
      <c r="L656" s="66"/>
      <c r="M656" s="141"/>
      <c r="N656" s="26"/>
      <c r="O656" s="150"/>
      <c r="P656" s="66"/>
      <c r="Q656" s="66"/>
      <c r="R656" s="26">
        <f>Обшая56[Итого реализация]-Обшая56[Наличные]-Обшая56[Терминал]-Обшая56[Безнал]</f>
        <v>0</v>
      </c>
      <c r="S656" s="67"/>
      <c r="T656" s="68"/>
      <c r="U656" s="68"/>
      <c r="V656" s="68"/>
      <c r="W656" s="27"/>
      <c r="X656" s="27"/>
      <c r="Y656" s="30"/>
      <c r="Z656" s="23">
        <f>Обшая56[Стоимость доставки]</f>
        <v>0</v>
      </c>
      <c r="AA656" s="23"/>
      <c r="AB656" s="21">
        <f>Обшая56[Итого реализация]</f>
        <v>0</v>
      </c>
      <c r="AC656" s="21">
        <f t="shared" si="20"/>
        <v>0</v>
      </c>
      <c r="AD65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6" s="21" t="e">
        <f>Обшая56[[#This Row],[Итого маржа]]/(Обшая56[[#This Row],[Сумма реал-и ТМЗ ( за вычетом доставки )]]/100)</f>
        <v>#DIV/0!</v>
      </c>
      <c r="AF656" s="36">
        <f t="shared" si="21"/>
        <v>0</v>
      </c>
      <c r="AG656" s="22">
        <v>646</v>
      </c>
      <c r="AH656" s="28">
        <f>Обшая56[[#This Row],[З/п (%)]]+Обшая56[[#This Row],[Бонус]]</f>
        <v>646</v>
      </c>
      <c r="AI656" s="35">
        <f>Обшая56[[#This Row],[Итого маржа]]-Обшая56[[#This Row],[З/п (%)]]</f>
        <v>0</v>
      </c>
      <c r="AJ656" s="38"/>
    </row>
    <row r="657" spans="1:36" x14ac:dyDescent="0.25">
      <c r="A657" s="62"/>
      <c r="B657" s="29"/>
      <c r="C657" s="63"/>
      <c r="D657" s="64"/>
      <c r="E657" s="65"/>
      <c r="F657" s="25">
        <v>15</v>
      </c>
      <c r="G657" s="25"/>
      <c r="H657" s="24"/>
      <c r="I657" s="41"/>
      <c r="J657" s="41"/>
      <c r="K657" s="34">
        <f>Обшая56[[#This Row],[Итого реализация]]-Обшая56[[#This Row],[Стоимость доставки]]</f>
        <v>0</v>
      </c>
      <c r="L657" s="66"/>
      <c r="M657" s="141"/>
      <c r="N657" s="26"/>
      <c r="O657" s="150"/>
      <c r="P657" s="66"/>
      <c r="Q657" s="66"/>
      <c r="R657" s="26">
        <f>Обшая56[Итого реализация]-Обшая56[Наличные]-Обшая56[Терминал]-Обшая56[Безнал]</f>
        <v>0</v>
      </c>
      <c r="S657" s="67"/>
      <c r="T657" s="68"/>
      <c r="U657" s="68"/>
      <c r="V657" s="68"/>
      <c r="W657" s="27"/>
      <c r="X657" s="27"/>
      <c r="Y657" s="30"/>
      <c r="Z657" s="23">
        <f>Обшая56[Стоимость доставки]</f>
        <v>0</v>
      </c>
      <c r="AA657" s="23"/>
      <c r="AB657" s="21">
        <f>Обшая56[Итого реализация]</f>
        <v>0</v>
      </c>
      <c r="AC657" s="21">
        <f t="shared" si="20"/>
        <v>0</v>
      </c>
      <c r="AD65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7" s="21" t="e">
        <f>Обшая56[[#This Row],[Итого маржа]]/(Обшая56[[#This Row],[Сумма реал-и ТМЗ ( за вычетом доставки )]]/100)</f>
        <v>#DIV/0!</v>
      </c>
      <c r="AF657" s="36">
        <f t="shared" si="21"/>
        <v>0</v>
      </c>
      <c r="AG657" s="22">
        <v>647</v>
      </c>
      <c r="AH657" s="28">
        <f>Обшая56[[#This Row],[З/п (%)]]+Обшая56[[#This Row],[Бонус]]</f>
        <v>647</v>
      </c>
      <c r="AI657" s="35">
        <f>Обшая56[[#This Row],[Итого маржа]]-Обшая56[[#This Row],[З/п (%)]]</f>
        <v>0</v>
      </c>
      <c r="AJ657" s="38"/>
    </row>
    <row r="658" spans="1:36" x14ac:dyDescent="0.25">
      <c r="A658" s="62"/>
      <c r="B658" s="29"/>
      <c r="C658" s="63"/>
      <c r="D658" s="64"/>
      <c r="E658" s="65"/>
      <c r="F658" s="25">
        <v>15</v>
      </c>
      <c r="G658" s="25"/>
      <c r="H658" s="24"/>
      <c r="I658" s="41"/>
      <c r="J658" s="41"/>
      <c r="K658" s="34">
        <f>Обшая56[[#This Row],[Итого реализация]]-Обшая56[[#This Row],[Стоимость доставки]]</f>
        <v>0</v>
      </c>
      <c r="L658" s="66"/>
      <c r="M658" s="141"/>
      <c r="N658" s="26"/>
      <c r="O658" s="150"/>
      <c r="P658" s="66"/>
      <c r="Q658" s="66"/>
      <c r="R658" s="26">
        <f>Обшая56[Итого реализация]-Обшая56[Наличные]-Обшая56[Терминал]-Обшая56[Безнал]</f>
        <v>0</v>
      </c>
      <c r="S658" s="67"/>
      <c r="T658" s="68"/>
      <c r="U658" s="68"/>
      <c r="V658" s="68"/>
      <c r="W658" s="27"/>
      <c r="X658" s="27"/>
      <c r="Y658" s="30"/>
      <c r="Z658" s="23">
        <f>Обшая56[Стоимость доставки]</f>
        <v>0</v>
      </c>
      <c r="AA658" s="23"/>
      <c r="AB658" s="21">
        <f>Обшая56[Итого реализация]</f>
        <v>0</v>
      </c>
      <c r="AC658" s="21">
        <f t="shared" si="20"/>
        <v>0</v>
      </c>
      <c r="AD65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8" s="21" t="e">
        <f>Обшая56[[#This Row],[Итого маржа]]/(Обшая56[[#This Row],[Сумма реал-и ТМЗ ( за вычетом доставки )]]/100)</f>
        <v>#DIV/0!</v>
      </c>
      <c r="AF658" s="36">
        <f t="shared" si="21"/>
        <v>0</v>
      </c>
      <c r="AG658" s="22">
        <v>648</v>
      </c>
      <c r="AH658" s="28">
        <f>Обшая56[[#This Row],[З/п (%)]]+Обшая56[[#This Row],[Бонус]]</f>
        <v>648</v>
      </c>
      <c r="AI658" s="35">
        <f>Обшая56[[#This Row],[Итого маржа]]-Обшая56[[#This Row],[З/п (%)]]</f>
        <v>0</v>
      </c>
      <c r="AJ658" s="38"/>
    </row>
    <row r="659" spans="1:36" x14ac:dyDescent="0.25">
      <c r="A659" s="62"/>
      <c r="B659" s="29"/>
      <c r="C659" s="63"/>
      <c r="D659" s="64"/>
      <c r="E659" s="65"/>
      <c r="F659" s="25">
        <v>15</v>
      </c>
      <c r="G659" s="25"/>
      <c r="H659" s="24"/>
      <c r="I659" s="41"/>
      <c r="J659" s="41"/>
      <c r="K659" s="34">
        <f>Обшая56[[#This Row],[Итого реализация]]-Обшая56[[#This Row],[Стоимость доставки]]</f>
        <v>0</v>
      </c>
      <c r="L659" s="66"/>
      <c r="M659" s="141"/>
      <c r="N659" s="26"/>
      <c r="O659" s="150"/>
      <c r="P659" s="66"/>
      <c r="Q659" s="66"/>
      <c r="R659" s="26">
        <f>Обшая56[Итого реализация]-Обшая56[Наличные]-Обшая56[Терминал]-Обшая56[Безнал]</f>
        <v>0</v>
      </c>
      <c r="S659" s="67"/>
      <c r="T659" s="68"/>
      <c r="U659" s="68"/>
      <c r="V659" s="68"/>
      <c r="W659" s="27"/>
      <c r="X659" s="27"/>
      <c r="Y659" s="30"/>
      <c r="Z659" s="23">
        <f>Обшая56[Стоимость доставки]</f>
        <v>0</v>
      </c>
      <c r="AA659" s="23"/>
      <c r="AB659" s="21">
        <f>Обшая56[Итого реализация]</f>
        <v>0</v>
      </c>
      <c r="AC659" s="21">
        <f t="shared" si="20"/>
        <v>0</v>
      </c>
      <c r="AD65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59" s="21" t="e">
        <f>Обшая56[[#This Row],[Итого маржа]]/(Обшая56[[#This Row],[Сумма реал-и ТМЗ ( за вычетом доставки )]]/100)</f>
        <v>#DIV/0!</v>
      </c>
      <c r="AF659" s="36">
        <f t="shared" si="21"/>
        <v>0</v>
      </c>
      <c r="AG659" s="22">
        <v>649</v>
      </c>
      <c r="AH659" s="28">
        <f>Обшая56[[#This Row],[З/п (%)]]+Обшая56[[#This Row],[Бонус]]</f>
        <v>649</v>
      </c>
      <c r="AI659" s="35">
        <f>Обшая56[[#This Row],[Итого маржа]]-Обшая56[[#This Row],[З/п (%)]]</f>
        <v>0</v>
      </c>
      <c r="AJ659" s="38"/>
    </row>
    <row r="660" spans="1:36" x14ac:dyDescent="0.25">
      <c r="A660" s="62"/>
      <c r="B660" s="29"/>
      <c r="C660" s="63"/>
      <c r="D660" s="64"/>
      <c r="E660" s="65"/>
      <c r="F660" s="25">
        <v>15</v>
      </c>
      <c r="G660" s="25"/>
      <c r="H660" s="24"/>
      <c r="I660" s="41"/>
      <c r="J660" s="41"/>
      <c r="K660" s="34">
        <f>Обшая56[[#This Row],[Итого реализация]]-Обшая56[[#This Row],[Стоимость доставки]]</f>
        <v>0</v>
      </c>
      <c r="L660" s="66"/>
      <c r="M660" s="141"/>
      <c r="N660" s="26"/>
      <c r="O660" s="150"/>
      <c r="P660" s="66"/>
      <c r="Q660" s="66"/>
      <c r="R660" s="26">
        <f>Обшая56[Итого реализация]-Обшая56[Наличные]-Обшая56[Терминал]-Обшая56[Безнал]</f>
        <v>0</v>
      </c>
      <c r="S660" s="67"/>
      <c r="T660" s="68"/>
      <c r="U660" s="68"/>
      <c r="V660" s="68"/>
      <c r="W660" s="27"/>
      <c r="X660" s="27"/>
      <c r="Y660" s="30"/>
      <c r="Z660" s="23">
        <f>Обшая56[Стоимость доставки]</f>
        <v>0</v>
      </c>
      <c r="AA660" s="23"/>
      <c r="AB660" s="21">
        <f>Обшая56[Итого реализация]</f>
        <v>0</v>
      </c>
      <c r="AC660" s="21">
        <f t="shared" si="20"/>
        <v>0</v>
      </c>
      <c r="AD66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0" s="21" t="e">
        <f>Обшая56[[#This Row],[Итого маржа]]/(Обшая56[[#This Row],[Сумма реал-и ТМЗ ( за вычетом доставки )]]/100)</f>
        <v>#DIV/0!</v>
      </c>
      <c r="AF660" s="36">
        <f t="shared" si="21"/>
        <v>0</v>
      </c>
      <c r="AG660" s="22">
        <v>650</v>
      </c>
      <c r="AH660" s="28">
        <f>Обшая56[[#This Row],[З/п (%)]]+Обшая56[[#This Row],[Бонус]]</f>
        <v>650</v>
      </c>
      <c r="AI660" s="35">
        <f>Обшая56[[#This Row],[Итого маржа]]-Обшая56[[#This Row],[З/п (%)]]</f>
        <v>0</v>
      </c>
      <c r="AJ660" s="38"/>
    </row>
    <row r="661" spans="1:36" x14ac:dyDescent="0.25">
      <c r="A661" s="62"/>
      <c r="B661" s="29"/>
      <c r="C661" s="63"/>
      <c r="D661" s="64"/>
      <c r="E661" s="65"/>
      <c r="F661" s="25">
        <v>15</v>
      </c>
      <c r="G661" s="25"/>
      <c r="H661" s="24"/>
      <c r="I661" s="41"/>
      <c r="J661" s="41"/>
      <c r="K661" s="34">
        <f>Обшая56[[#This Row],[Итого реализация]]-Обшая56[[#This Row],[Стоимость доставки]]</f>
        <v>0</v>
      </c>
      <c r="L661" s="66"/>
      <c r="M661" s="141"/>
      <c r="N661" s="26"/>
      <c r="O661" s="150"/>
      <c r="P661" s="66"/>
      <c r="Q661" s="66"/>
      <c r="R661" s="26">
        <f>Обшая56[Итого реализация]-Обшая56[Наличные]-Обшая56[Терминал]-Обшая56[Безнал]</f>
        <v>0</v>
      </c>
      <c r="S661" s="67"/>
      <c r="T661" s="68"/>
      <c r="U661" s="68"/>
      <c r="V661" s="68"/>
      <c r="W661" s="27"/>
      <c r="X661" s="27"/>
      <c r="Y661" s="30"/>
      <c r="Z661" s="23">
        <f>Обшая56[Стоимость доставки]</f>
        <v>0</v>
      </c>
      <c r="AA661" s="23"/>
      <c r="AB661" s="21">
        <f>Обшая56[Итого реализация]</f>
        <v>0</v>
      </c>
      <c r="AC661" s="21">
        <f t="shared" si="20"/>
        <v>0</v>
      </c>
      <c r="AD66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1" s="21" t="e">
        <f>Обшая56[[#This Row],[Итого маржа]]/(Обшая56[[#This Row],[Сумма реал-и ТМЗ ( за вычетом доставки )]]/100)</f>
        <v>#DIV/0!</v>
      </c>
      <c r="AF661" s="36">
        <f t="shared" si="21"/>
        <v>0</v>
      </c>
      <c r="AG661" s="22">
        <v>651</v>
      </c>
      <c r="AH661" s="28">
        <f>Обшая56[[#This Row],[З/п (%)]]+Обшая56[[#This Row],[Бонус]]</f>
        <v>651</v>
      </c>
      <c r="AI661" s="35">
        <f>Обшая56[[#This Row],[Итого маржа]]-Обшая56[[#This Row],[З/п (%)]]</f>
        <v>0</v>
      </c>
      <c r="AJ661" s="38"/>
    </row>
    <row r="662" spans="1:36" x14ac:dyDescent="0.25">
      <c r="A662" s="62"/>
      <c r="B662" s="29"/>
      <c r="C662" s="63"/>
      <c r="D662" s="64"/>
      <c r="E662" s="65"/>
      <c r="F662" s="25">
        <v>15</v>
      </c>
      <c r="G662" s="25"/>
      <c r="H662" s="24"/>
      <c r="I662" s="41"/>
      <c r="J662" s="41"/>
      <c r="K662" s="34">
        <f>Обшая56[[#This Row],[Итого реализация]]-Обшая56[[#This Row],[Стоимость доставки]]</f>
        <v>0</v>
      </c>
      <c r="L662" s="66"/>
      <c r="M662" s="141"/>
      <c r="N662" s="26"/>
      <c r="O662" s="150"/>
      <c r="P662" s="66"/>
      <c r="Q662" s="66"/>
      <c r="R662" s="26">
        <f>Обшая56[Итого реализация]-Обшая56[Наличные]-Обшая56[Терминал]-Обшая56[Безнал]</f>
        <v>0</v>
      </c>
      <c r="S662" s="67"/>
      <c r="T662" s="68"/>
      <c r="U662" s="68"/>
      <c r="V662" s="68"/>
      <c r="W662" s="27"/>
      <c r="X662" s="27"/>
      <c r="Y662" s="30"/>
      <c r="Z662" s="23">
        <f>Обшая56[Стоимость доставки]</f>
        <v>0</v>
      </c>
      <c r="AA662" s="23"/>
      <c r="AB662" s="21">
        <f>Обшая56[Итого реализация]</f>
        <v>0</v>
      </c>
      <c r="AC662" s="21">
        <f t="shared" si="20"/>
        <v>0</v>
      </c>
      <c r="AD66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2" s="21" t="e">
        <f>Обшая56[[#This Row],[Итого маржа]]/(Обшая56[[#This Row],[Сумма реал-и ТМЗ ( за вычетом доставки )]]/100)</f>
        <v>#DIV/0!</v>
      </c>
      <c r="AF662" s="36">
        <f t="shared" si="21"/>
        <v>0</v>
      </c>
      <c r="AG662" s="22">
        <v>652</v>
      </c>
      <c r="AH662" s="28">
        <f>Обшая56[[#This Row],[З/п (%)]]+Обшая56[[#This Row],[Бонус]]</f>
        <v>652</v>
      </c>
      <c r="AI662" s="35">
        <f>Обшая56[[#This Row],[Итого маржа]]-Обшая56[[#This Row],[З/п (%)]]</f>
        <v>0</v>
      </c>
      <c r="AJ662" s="38"/>
    </row>
    <row r="663" spans="1:36" x14ac:dyDescent="0.25">
      <c r="A663" s="62"/>
      <c r="B663" s="29"/>
      <c r="C663" s="63"/>
      <c r="D663" s="64"/>
      <c r="E663" s="65"/>
      <c r="F663" s="25">
        <v>15</v>
      </c>
      <c r="G663" s="25"/>
      <c r="H663" s="24"/>
      <c r="I663" s="41"/>
      <c r="J663" s="41"/>
      <c r="K663" s="34">
        <f>Обшая56[[#This Row],[Итого реализация]]-Обшая56[[#This Row],[Стоимость доставки]]</f>
        <v>0</v>
      </c>
      <c r="L663" s="66"/>
      <c r="M663" s="141"/>
      <c r="N663" s="26"/>
      <c r="O663" s="150"/>
      <c r="P663" s="66"/>
      <c r="Q663" s="66"/>
      <c r="R663" s="26">
        <f>Обшая56[Итого реализация]-Обшая56[Наличные]-Обшая56[Терминал]-Обшая56[Безнал]</f>
        <v>0</v>
      </c>
      <c r="S663" s="67"/>
      <c r="T663" s="68"/>
      <c r="U663" s="68"/>
      <c r="V663" s="68"/>
      <c r="W663" s="27"/>
      <c r="X663" s="27"/>
      <c r="Y663" s="30"/>
      <c r="Z663" s="23">
        <f>Обшая56[Стоимость доставки]</f>
        <v>0</v>
      </c>
      <c r="AA663" s="23"/>
      <c r="AB663" s="21">
        <f>Обшая56[Итого реализация]</f>
        <v>0</v>
      </c>
      <c r="AC663" s="21">
        <f t="shared" si="20"/>
        <v>0</v>
      </c>
      <c r="AD66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3" s="21" t="e">
        <f>Обшая56[[#This Row],[Итого маржа]]/(Обшая56[[#This Row],[Сумма реал-и ТМЗ ( за вычетом доставки )]]/100)</f>
        <v>#DIV/0!</v>
      </c>
      <c r="AF663" s="36">
        <f t="shared" si="21"/>
        <v>0</v>
      </c>
      <c r="AG663" s="22">
        <v>653</v>
      </c>
      <c r="AH663" s="28">
        <f>Обшая56[[#This Row],[З/п (%)]]+Обшая56[[#This Row],[Бонус]]</f>
        <v>653</v>
      </c>
      <c r="AI663" s="35">
        <f>Обшая56[[#This Row],[Итого маржа]]-Обшая56[[#This Row],[З/п (%)]]</f>
        <v>0</v>
      </c>
      <c r="AJ663" s="38"/>
    </row>
    <row r="664" spans="1:36" x14ac:dyDescent="0.25">
      <c r="A664" s="62"/>
      <c r="B664" s="29"/>
      <c r="C664" s="63"/>
      <c r="D664" s="64"/>
      <c r="E664" s="65"/>
      <c r="F664" s="25">
        <v>15</v>
      </c>
      <c r="G664" s="25"/>
      <c r="H664" s="24"/>
      <c r="I664" s="41"/>
      <c r="J664" s="41"/>
      <c r="K664" s="34">
        <f>Обшая56[[#This Row],[Итого реализация]]-Обшая56[[#This Row],[Стоимость доставки]]</f>
        <v>0</v>
      </c>
      <c r="L664" s="66"/>
      <c r="M664" s="141"/>
      <c r="N664" s="26"/>
      <c r="O664" s="150"/>
      <c r="P664" s="66"/>
      <c r="Q664" s="66"/>
      <c r="R664" s="26">
        <f>Обшая56[Итого реализация]-Обшая56[Наличные]-Обшая56[Терминал]-Обшая56[Безнал]</f>
        <v>0</v>
      </c>
      <c r="S664" s="67"/>
      <c r="T664" s="68"/>
      <c r="U664" s="68"/>
      <c r="V664" s="68"/>
      <c r="W664" s="27"/>
      <c r="X664" s="27"/>
      <c r="Y664" s="30"/>
      <c r="Z664" s="23">
        <f>Обшая56[Стоимость доставки]</f>
        <v>0</v>
      </c>
      <c r="AA664" s="23"/>
      <c r="AB664" s="21">
        <f>Обшая56[Итого реализация]</f>
        <v>0</v>
      </c>
      <c r="AC664" s="21">
        <f t="shared" si="20"/>
        <v>0</v>
      </c>
      <c r="AD66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4" s="21" t="e">
        <f>Обшая56[[#This Row],[Итого маржа]]/(Обшая56[[#This Row],[Сумма реал-и ТМЗ ( за вычетом доставки )]]/100)</f>
        <v>#DIV/0!</v>
      </c>
      <c r="AF664" s="36">
        <f t="shared" si="21"/>
        <v>0</v>
      </c>
      <c r="AG664" s="22">
        <v>654</v>
      </c>
      <c r="AH664" s="28">
        <f>Обшая56[[#This Row],[З/п (%)]]+Обшая56[[#This Row],[Бонус]]</f>
        <v>654</v>
      </c>
      <c r="AI664" s="35">
        <f>Обшая56[[#This Row],[Итого маржа]]-Обшая56[[#This Row],[З/п (%)]]</f>
        <v>0</v>
      </c>
      <c r="AJ664" s="38"/>
    </row>
    <row r="665" spans="1:36" x14ac:dyDescent="0.25">
      <c r="A665" s="62"/>
      <c r="B665" s="29"/>
      <c r="C665" s="63"/>
      <c r="D665" s="64"/>
      <c r="E665" s="65"/>
      <c r="F665" s="25">
        <v>15</v>
      </c>
      <c r="G665" s="25"/>
      <c r="H665" s="24"/>
      <c r="I665" s="41"/>
      <c r="J665" s="41"/>
      <c r="K665" s="34">
        <f>Обшая56[[#This Row],[Итого реализация]]-Обшая56[[#This Row],[Стоимость доставки]]</f>
        <v>0</v>
      </c>
      <c r="L665" s="66"/>
      <c r="M665" s="141"/>
      <c r="N665" s="26"/>
      <c r="O665" s="150"/>
      <c r="P665" s="66"/>
      <c r="Q665" s="66"/>
      <c r="R665" s="26">
        <f>Обшая56[Итого реализация]-Обшая56[Наличные]-Обшая56[Терминал]-Обшая56[Безнал]</f>
        <v>0</v>
      </c>
      <c r="S665" s="67"/>
      <c r="T665" s="68"/>
      <c r="U665" s="68"/>
      <c r="V665" s="68"/>
      <c r="W665" s="27"/>
      <c r="X665" s="27"/>
      <c r="Y665" s="30"/>
      <c r="Z665" s="23">
        <f>Обшая56[Стоимость доставки]</f>
        <v>0</v>
      </c>
      <c r="AA665" s="23"/>
      <c r="AB665" s="21">
        <f>Обшая56[Итого реализация]</f>
        <v>0</v>
      </c>
      <c r="AC665" s="21">
        <f t="shared" si="20"/>
        <v>0</v>
      </c>
      <c r="AD66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5" s="21" t="e">
        <f>Обшая56[[#This Row],[Итого маржа]]/(Обшая56[[#This Row],[Сумма реал-и ТМЗ ( за вычетом доставки )]]/100)</f>
        <v>#DIV/0!</v>
      </c>
      <c r="AF665" s="36">
        <f t="shared" si="21"/>
        <v>0</v>
      </c>
      <c r="AG665" s="22">
        <v>655</v>
      </c>
      <c r="AH665" s="28">
        <f>Обшая56[[#This Row],[З/п (%)]]+Обшая56[[#This Row],[Бонус]]</f>
        <v>655</v>
      </c>
      <c r="AI665" s="35">
        <f>Обшая56[[#This Row],[Итого маржа]]-Обшая56[[#This Row],[З/п (%)]]</f>
        <v>0</v>
      </c>
      <c r="AJ665" s="38"/>
    </row>
    <row r="666" spans="1:36" x14ac:dyDescent="0.25">
      <c r="A666" s="62"/>
      <c r="B666" s="29"/>
      <c r="C666" s="63"/>
      <c r="D666" s="64"/>
      <c r="E666" s="65"/>
      <c r="F666" s="25">
        <v>15</v>
      </c>
      <c r="G666" s="25"/>
      <c r="H666" s="24"/>
      <c r="I666" s="41"/>
      <c r="J666" s="41"/>
      <c r="K666" s="34">
        <f>Обшая56[[#This Row],[Итого реализация]]-Обшая56[[#This Row],[Стоимость доставки]]</f>
        <v>0</v>
      </c>
      <c r="L666" s="66"/>
      <c r="M666" s="141"/>
      <c r="N666" s="26"/>
      <c r="O666" s="150"/>
      <c r="P666" s="66"/>
      <c r="Q666" s="66"/>
      <c r="R666" s="26">
        <f>Обшая56[Итого реализация]-Обшая56[Наличные]-Обшая56[Терминал]-Обшая56[Безнал]</f>
        <v>0</v>
      </c>
      <c r="S666" s="67"/>
      <c r="T666" s="68"/>
      <c r="U666" s="68"/>
      <c r="V666" s="68"/>
      <c r="W666" s="27"/>
      <c r="X666" s="27"/>
      <c r="Y666" s="30"/>
      <c r="Z666" s="23">
        <f>Обшая56[Стоимость доставки]</f>
        <v>0</v>
      </c>
      <c r="AA666" s="23"/>
      <c r="AB666" s="21">
        <f>Обшая56[Итого реализация]</f>
        <v>0</v>
      </c>
      <c r="AC666" s="21">
        <f t="shared" si="20"/>
        <v>0</v>
      </c>
      <c r="AD66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6" s="21" t="e">
        <f>Обшая56[[#This Row],[Итого маржа]]/(Обшая56[[#This Row],[Сумма реал-и ТМЗ ( за вычетом доставки )]]/100)</f>
        <v>#DIV/0!</v>
      </c>
      <c r="AF666" s="36">
        <f t="shared" si="21"/>
        <v>0</v>
      </c>
      <c r="AG666" s="22">
        <v>656</v>
      </c>
      <c r="AH666" s="28">
        <f>Обшая56[[#This Row],[З/п (%)]]+Обшая56[[#This Row],[Бонус]]</f>
        <v>656</v>
      </c>
      <c r="AI666" s="35">
        <f>Обшая56[[#This Row],[Итого маржа]]-Обшая56[[#This Row],[З/п (%)]]</f>
        <v>0</v>
      </c>
      <c r="AJ666" s="38"/>
    </row>
    <row r="667" spans="1:36" x14ac:dyDescent="0.25">
      <c r="A667" s="62"/>
      <c r="B667" s="29"/>
      <c r="C667" s="63"/>
      <c r="D667" s="64"/>
      <c r="E667" s="65"/>
      <c r="F667" s="25">
        <v>15</v>
      </c>
      <c r="G667" s="25"/>
      <c r="H667" s="24"/>
      <c r="I667" s="41"/>
      <c r="J667" s="41"/>
      <c r="K667" s="34">
        <f>Обшая56[[#This Row],[Итого реализация]]-Обшая56[[#This Row],[Стоимость доставки]]</f>
        <v>0</v>
      </c>
      <c r="L667" s="66"/>
      <c r="M667" s="141"/>
      <c r="N667" s="26"/>
      <c r="O667" s="150"/>
      <c r="P667" s="66"/>
      <c r="Q667" s="66"/>
      <c r="R667" s="26">
        <f>Обшая56[Итого реализация]-Обшая56[Наличные]-Обшая56[Терминал]-Обшая56[Безнал]</f>
        <v>0</v>
      </c>
      <c r="S667" s="67"/>
      <c r="T667" s="68"/>
      <c r="U667" s="68"/>
      <c r="V667" s="68"/>
      <c r="W667" s="27"/>
      <c r="X667" s="27"/>
      <c r="Y667" s="30"/>
      <c r="Z667" s="23">
        <f>Обшая56[Стоимость доставки]</f>
        <v>0</v>
      </c>
      <c r="AA667" s="23"/>
      <c r="AB667" s="21">
        <f>Обшая56[Итого реализация]</f>
        <v>0</v>
      </c>
      <c r="AC667" s="21">
        <f t="shared" si="20"/>
        <v>0</v>
      </c>
      <c r="AD66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7" s="21" t="e">
        <f>Обшая56[[#This Row],[Итого маржа]]/(Обшая56[[#This Row],[Сумма реал-и ТМЗ ( за вычетом доставки )]]/100)</f>
        <v>#DIV/0!</v>
      </c>
      <c r="AF667" s="36">
        <f t="shared" si="21"/>
        <v>0</v>
      </c>
      <c r="AG667" s="22">
        <v>657</v>
      </c>
      <c r="AH667" s="28">
        <f>Обшая56[[#This Row],[З/п (%)]]+Обшая56[[#This Row],[Бонус]]</f>
        <v>657</v>
      </c>
      <c r="AI667" s="35">
        <f>Обшая56[[#This Row],[Итого маржа]]-Обшая56[[#This Row],[З/п (%)]]</f>
        <v>0</v>
      </c>
      <c r="AJ667" s="38"/>
    </row>
    <row r="668" spans="1:36" x14ac:dyDescent="0.25">
      <c r="A668" s="62"/>
      <c r="B668" s="29"/>
      <c r="C668" s="63"/>
      <c r="D668" s="64"/>
      <c r="E668" s="65"/>
      <c r="F668" s="25">
        <v>15</v>
      </c>
      <c r="G668" s="25"/>
      <c r="H668" s="24"/>
      <c r="I668" s="41"/>
      <c r="J668" s="41"/>
      <c r="K668" s="34">
        <f>Обшая56[[#This Row],[Итого реализация]]-Обшая56[[#This Row],[Стоимость доставки]]</f>
        <v>0</v>
      </c>
      <c r="L668" s="66"/>
      <c r="M668" s="141"/>
      <c r="N668" s="26"/>
      <c r="O668" s="150"/>
      <c r="P668" s="66"/>
      <c r="Q668" s="66"/>
      <c r="R668" s="26">
        <f>Обшая56[Итого реализация]-Обшая56[Наличные]-Обшая56[Терминал]-Обшая56[Безнал]</f>
        <v>0</v>
      </c>
      <c r="S668" s="67"/>
      <c r="T668" s="68"/>
      <c r="U668" s="68"/>
      <c r="V668" s="68"/>
      <c r="W668" s="27"/>
      <c r="X668" s="27"/>
      <c r="Y668" s="30"/>
      <c r="Z668" s="23">
        <f>Обшая56[Стоимость доставки]</f>
        <v>0</v>
      </c>
      <c r="AA668" s="23"/>
      <c r="AB668" s="21">
        <f>Обшая56[Итого реализация]</f>
        <v>0</v>
      </c>
      <c r="AC668" s="21">
        <f t="shared" si="20"/>
        <v>0</v>
      </c>
      <c r="AD66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8" s="21" t="e">
        <f>Обшая56[[#This Row],[Итого маржа]]/(Обшая56[[#This Row],[Сумма реал-и ТМЗ ( за вычетом доставки )]]/100)</f>
        <v>#DIV/0!</v>
      </c>
      <c r="AF668" s="36">
        <f t="shared" si="21"/>
        <v>0</v>
      </c>
      <c r="AG668" s="22">
        <v>658</v>
      </c>
      <c r="AH668" s="28">
        <f>Обшая56[[#This Row],[З/п (%)]]+Обшая56[[#This Row],[Бонус]]</f>
        <v>658</v>
      </c>
      <c r="AI668" s="35">
        <f>Обшая56[[#This Row],[Итого маржа]]-Обшая56[[#This Row],[З/п (%)]]</f>
        <v>0</v>
      </c>
      <c r="AJ668" s="38"/>
    </row>
    <row r="669" spans="1:36" x14ac:dyDescent="0.25">
      <c r="A669" s="62"/>
      <c r="B669" s="29"/>
      <c r="C669" s="63"/>
      <c r="D669" s="64"/>
      <c r="E669" s="65"/>
      <c r="F669" s="25">
        <v>15</v>
      </c>
      <c r="G669" s="25"/>
      <c r="H669" s="24"/>
      <c r="I669" s="41"/>
      <c r="J669" s="41"/>
      <c r="K669" s="34">
        <f>Обшая56[[#This Row],[Итого реализация]]-Обшая56[[#This Row],[Стоимость доставки]]</f>
        <v>0</v>
      </c>
      <c r="L669" s="66"/>
      <c r="M669" s="141"/>
      <c r="N669" s="26"/>
      <c r="O669" s="150"/>
      <c r="P669" s="66"/>
      <c r="Q669" s="66"/>
      <c r="R669" s="26">
        <f>Обшая56[Итого реализация]-Обшая56[Наличные]-Обшая56[Терминал]-Обшая56[Безнал]</f>
        <v>0</v>
      </c>
      <c r="S669" s="67"/>
      <c r="T669" s="68"/>
      <c r="U669" s="68"/>
      <c r="V669" s="68"/>
      <c r="W669" s="27"/>
      <c r="X669" s="27"/>
      <c r="Y669" s="30"/>
      <c r="Z669" s="23">
        <f>Обшая56[Стоимость доставки]</f>
        <v>0</v>
      </c>
      <c r="AA669" s="23"/>
      <c r="AB669" s="21">
        <f>Обшая56[Итого реализация]</f>
        <v>0</v>
      </c>
      <c r="AC669" s="21">
        <f t="shared" si="20"/>
        <v>0</v>
      </c>
      <c r="AD66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69" s="21" t="e">
        <f>Обшая56[[#This Row],[Итого маржа]]/(Обшая56[[#This Row],[Сумма реал-и ТМЗ ( за вычетом доставки )]]/100)</f>
        <v>#DIV/0!</v>
      </c>
      <c r="AF669" s="36">
        <f t="shared" si="21"/>
        <v>0</v>
      </c>
      <c r="AG669" s="22">
        <v>659</v>
      </c>
      <c r="AH669" s="28">
        <f>Обшая56[[#This Row],[З/п (%)]]+Обшая56[[#This Row],[Бонус]]</f>
        <v>659</v>
      </c>
      <c r="AI669" s="35">
        <f>Обшая56[[#This Row],[Итого маржа]]-Обшая56[[#This Row],[З/п (%)]]</f>
        <v>0</v>
      </c>
      <c r="AJ669" s="38"/>
    </row>
    <row r="670" spans="1:36" x14ac:dyDescent="0.25">
      <c r="A670" s="62"/>
      <c r="B670" s="29"/>
      <c r="C670" s="63"/>
      <c r="D670" s="64"/>
      <c r="E670" s="65"/>
      <c r="F670" s="25">
        <v>15</v>
      </c>
      <c r="G670" s="25"/>
      <c r="H670" s="24"/>
      <c r="I670" s="41"/>
      <c r="J670" s="41"/>
      <c r="K670" s="34">
        <f>Обшая56[[#This Row],[Итого реализация]]-Обшая56[[#This Row],[Стоимость доставки]]</f>
        <v>0</v>
      </c>
      <c r="L670" s="66"/>
      <c r="M670" s="141"/>
      <c r="N670" s="26"/>
      <c r="O670" s="150"/>
      <c r="P670" s="66"/>
      <c r="Q670" s="66"/>
      <c r="R670" s="26">
        <f>Обшая56[Итого реализация]-Обшая56[Наличные]-Обшая56[Терминал]-Обшая56[Безнал]</f>
        <v>0</v>
      </c>
      <c r="S670" s="67"/>
      <c r="T670" s="68"/>
      <c r="U670" s="68"/>
      <c r="V670" s="68"/>
      <c r="W670" s="27"/>
      <c r="X670" s="27"/>
      <c r="Y670" s="30"/>
      <c r="Z670" s="23">
        <f>Обшая56[Стоимость доставки]</f>
        <v>0</v>
      </c>
      <c r="AA670" s="23"/>
      <c r="AB670" s="21">
        <f>Обшая56[Итого реализация]</f>
        <v>0</v>
      </c>
      <c r="AC670" s="21">
        <f t="shared" si="20"/>
        <v>0</v>
      </c>
      <c r="AD67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0" s="21" t="e">
        <f>Обшая56[[#This Row],[Итого маржа]]/(Обшая56[[#This Row],[Сумма реал-и ТМЗ ( за вычетом доставки )]]/100)</f>
        <v>#DIV/0!</v>
      </c>
      <c r="AF670" s="36">
        <f t="shared" si="21"/>
        <v>0</v>
      </c>
      <c r="AG670" s="22">
        <v>660</v>
      </c>
      <c r="AH670" s="28">
        <f>Обшая56[[#This Row],[З/п (%)]]+Обшая56[[#This Row],[Бонус]]</f>
        <v>660</v>
      </c>
      <c r="AI670" s="35">
        <f>Обшая56[[#This Row],[Итого маржа]]-Обшая56[[#This Row],[З/п (%)]]</f>
        <v>0</v>
      </c>
      <c r="AJ670" s="38"/>
    </row>
    <row r="671" spans="1:36" x14ac:dyDescent="0.25">
      <c r="A671" s="62"/>
      <c r="B671" s="29"/>
      <c r="C671" s="63"/>
      <c r="D671" s="64"/>
      <c r="E671" s="65"/>
      <c r="F671" s="25">
        <v>15</v>
      </c>
      <c r="G671" s="25"/>
      <c r="H671" s="24"/>
      <c r="I671" s="41"/>
      <c r="J671" s="41"/>
      <c r="K671" s="34">
        <f>Обшая56[[#This Row],[Итого реализация]]-Обшая56[[#This Row],[Стоимость доставки]]</f>
        <v>0</v>
      </c>
      <c r="L671" s="66"/>
      <c r="M671" s="141"/>
      <c r="N671" s="26"/>
      <c r="O671" s="150"/>
      <c r="P671" s="66"/>
      <c r="Q671" s="66"/>
      <c r="R671" s="26">
        <f>Обшая56[Итого реализация]-Обшая56[Наличные]-Обшая56[Терминал]-Обшая56[Безнал]</f>
        <v>0</v>
      </c>
      <c r="S671" s="67"/>
      <c r="T671" s="68"/>
      <c r="U671" s="68"/>
      <c r="V671" s="68"/>
      <c r="W671" s="27"/>
      <c r="X671" s="27"/>
      <c r="Y671" s="30"/>
      <c r="Z671" s="23">
        <f>Обшая56[Стоимость доставки]</f>
        <v>0</v>
      </c>
      <c r="AA671" s="23"/>
      <c r="AB671" s="21">
        <f>Обшая56[Итого реализация]</f>
        <v>0</v>
      </c>
      <c r="AC671" s="21">
        <f t="shared" si="20"/>
        <v>0</v>
      </c>
      <c r="AD67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1" s="21" t="e">
        <f>Обшая56[[#This Row],[Итого маржа]]/(Обшая56[[#This Row],[Сумма реал-и ТМЗ ( за вычетом доставки )]]/100)</f>
        <v>#DIV/0!</v>
      </c>
      <c r="AF671" s="36">
        <f t="shared" si="21"/>
        <v>0</v>
      </c>
      <c r="AG671" s="22">
        <v>661</v>
      </c>
      <c r="AH671" s="28">
        <f>Обшая56[[#This Row],[З/п (%)]]+Обшая56[[#This Row],[Бонус]]</f>
        <v>661</v>
      </c>
      <c r="AI671" s="35">
        <f>Обшая56[[#This Row],[Итого маржа]]-Обшая56[[#This Row],[З/п (%)]]</f>
        <v>0</v>
      </c>
      <c r="AJ671" s="38"/>
    </row>
    <row r="672" spans="1:36" x14ac:dyDescent="0.25">
      <c r="A672" s="62"/>
      <c r="B672" s="29"/>
      <c r="C672" s="63"/>
      <c r="D672" s="64"/>
      <c r="E672" s="65"/>
      <c r="F672" s="25">
        <v>15</v>
      </c>
      <c r="G672" s="25"/>
      <c r="H672" s="24"/>
      <c r="I672" s="41"/>
      <c r="J672" s="41"/>
      <c r="K672" s="34">
        <f>Обшая56[[#This Row],[Итого реализация]]-Обшая56[[#This Row],[Стоимость доставки]]</f>
        <v>0</v>
      </c>
      <c r="L672" s="66"/>
      <c r="M672" s="141"/>
      <c r="N672" s="26"/>
      <c r="O672" s="150"/>
      <c r="P672" s="66"/>
      <c r="Q672" s="66"/>
      <c r="R672" s="26">
        <f>Обшая56[Итого реализация]-Обшая56[Наличные]-Обшая56[Терминал]-Обшая56[Безнал]</f>
        <v>0</v>
      </c>
      <c r="S672" s="67"/>
      <c r="T672" s="68"/>
      <c r="U672" s="68"/>
      <c r="V672" s="68"/>
      <c r="W672" s="27"/>
      <c r="X672" s="27"/>
      <c r="Y672" s="30"/>
      <c r="Z672" s="23">
        <f>Обшая56[Стоимость доставки]</f>
        <v>0</v>
      </c>
      <c r="AA672" s="23"/>
      <c r="AB672" s="21">
        <f>Обшая56[Итого реализация]</f>
        <v>0</v>
      </c>
      <c r="AC672" s="21">
        <f t="shared" si="20"/>
        <v>0</v>
      </c>
      <c r="AD67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2" s="21" t="e">
        <f>Обшая56[[#This Row],[Итого маржа]]/(Обшая56[[#This Row],[Сумма реал-и ТМЗ ( за вычетом доставки )]]/100)</f>
        <v>#DIV/0!</v>
      </c>
      <c r="AF672" s="36">
        <f t="shared" si="21"/>
        <v>0</v>
      </c>
      <c r="AG672" s="22">
        <v>662</v>
      </c>
      <c r="AH672" s="28">
        <f>Обшая56[[#This Row],[З/п (%)]]+Обшая56[[#This Row],[Бонус]]</f>
        <v>662</v>
      </c>
      <c r="AI672" s="35">
        <f>Обшая56[[#This Row],[Итого маржа]]-Обшая56[[#This Row],[З/п (%)]]</f>
        <v>0</v>
      </c>
      <c r="AJ672" s="38"/>
    </row>
    <row r="673" spans="1:36" x14ac:dyDescent="0.25">
      <c r="A673" s="62"/>
      <c r="B673" s="29"/>
      <c r="C673" s="63"/>
      <c r="D673" s="64"/>
      <c r="E673" s="65"/>
      <c r="F673" s="25">
        <v>15</v>
      </c>
      <c r="G673" s="25"/>
      <c r="H673" s="24"/>
      <c r="I673" s="41"/>
      <c r="J673" s="41"/>
      <c r="K673" s="34">
        <f>Обшая56[[#This Row],[Итого реализация]]-Обшая56[[#This Row],[Стоимость доставки]]</f>
        <v>0</v>
      </c>
      <c r="L673" s="66"/>
      <c r="M673" s="141"/>
      <c r="N673" s="26"/>
      <c r="O673" s="150"/>
      <c r="P673" s="66"/>
      <c r="Q673" s="66"/>
      <c r="R673" s="26">
        <f>Обшая56[Итого реализация]-Обшая56[Наличные]-Обшая56[Терминал]-Обшая56[Безнал]</f>
        <v>0</v>
      </c>
      <c r="S673" s="67"/>
      <c r="T673" s="68"/>
      <c r="U673" s="68"/>
      <c r="V673" s="68"/>
      <c r="W673" s="27"/>
      <c r="X673" s="27"/>
      <c r="Y673" s="30"/>
      <c r="Z673" s="23">
        <f>Обшая56[Стоимость доставки]</f>
        <v>0</v>
      </c>
      <c r="AA673" s="23"/>
      <c r="AB673" s="21">
        <f>Обшая56[Итого реализация]</f>
        <v>0</v>
      </c>
      <c r="AC673" s="21">
        <f t="shared" si="20"/>
        <v>0</v>
      </c>
      <c r="AD67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3" s="21" t="e">
        <f>Обшая56[[#This Row],[Итого маржа]]/(Обшая56[[#This Row],[Сумма реал-и ТМЗ ( за вычетом доставки )]]/100)</f>
        <v>#DIV/0!</v>
      </c>
      <c r="AF673" s="36">
        <f t="shared" si="21"/>
        <v>0</v>
      </c>
      <c r="AG673" s="22">
        <v>663</v>
      </c>
      <c r="AH673" s="28">
        <f>Обшая56[[#This Row],[З/п (%)]]+Обшая56[[#This Row],[Бонус]]</f>
        <v>663</v>
      </c>
      <c r="AI673" s="35">
        <f>Обшая56[[#This Row],[Итого маржа]]-Обшая56[[#This Row],[З/п (%)]]</f>
        <v>0</v>
      </c>
      <c r="AJ673" s="38"/>
    </row>
    <row r="674" spans="1:36" x14ac:dyDescent="0.25">
      <c r="A674" s="146"/>
      <c r="B674" s="29"/>
      <c r="C674" s="147"/>
      <c r="D674" s="64"/>
      <c r="E674" s="65"/>
      <c r="F674" s="25">
        <v>15</v>
      </c>
      <c r="G674" s="149"/>
      <c r="H674" s="24"/>
      <c r="I674" s="41"/>
      <c r="J674" s="41"/>
      <c r="K674" s="34">
        <f>Обшая56[[#This Row],[Итого реализация]]-Обшая56[[#This Row],[Стоимость доставки]]</f>
        <v>0</v>
      </c>
      <c r="L674" s="26"/>
      <c r="M674" s="150"/>
      <c r="N674" s="151"/>
      <c r="O674" s="150"/>
      <c r="P674" s="151"/>
      <c r="Q674" s="26"/>
      <c r="R674" s="26">
        <f>Обшая56[Итого реализация]-Обшая56[Наличные]-Обшая56[Терминал]-Обшая56[Безнал]</f>
        <v>0</v>
      </c>
      <c r="S674" s="152"/>
      <c r="T674" s="153"/>
      <c r="U674" s="68"/>
      <c r="V674" s="68"/>
      <c r="W674" s="27"/>
      <c r="X674" s="27"/>
      <c r="Y674" s="27"/>
      <c r="Z674" s="23">
        <f>Обшая56[Стоимость доставки]</f>
        <v>0</v>
      </c>
      <c r="AA674" s="23"/>
      <c r="AB674" s="21">
        <f>Обшая56[Итого реализация]</f>
        <v>0</v>
      </c>
      <c r="AC674" s="21">
        <f t="shared" si="20"/>
        <v>0</v>
      </c>
      <c r="AD67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4" s="21" t="e">
        <f>Обшая56[[#This Row],[Итого маржа]]/(Обшая56[[#This Row],[Сумма реал-и ТМЗ ( за вычетом доставки )]]/100)</f>
        <v>#DIV/0!</v>
      </c>
      <c r="AF674" s="36">
        <f t="shared" si="21"/>
        <v>0</v>
      </c>
      <c r="AG674" s="22"/>
      <c r="AH674" s="28">
        <f>Обшая56[[#This Row],[З/п (%)]]+Обшая56[[#This Row],[Бонус]]</f>
        <v>0</v>
      </c>
      <c r="AI674" s="35">
        <f>Обшая56[[#This Row],[Итого маржа]]-Обшая56[[#This Row],[З/п (%)]]</f>
        <v>0</v>
      </c>
      <c r="AJ674" s="38"/>
    </row>
    <row r="675" spans="1:36" x14ac:dyDescent="0.25">
      <c r="A675" s="146"/>
      <c r="B675" s="29"/>
      <c r="C675" s="147"/>
      <c r="D675" s="64"/>
      <c r="E675" s="65"/>
      <c r="F675" s="25">
        <v>15</v>
      </c>
      <c r="G675" s="149"/>
      <c r="H675" s="24"/>
      <c r="I675" s="41"/>
      <c r="J675" s="41"/>
      <c r="K675" s="34">
        <f>Обшая56[[#This Row],[Итого реализация]]-Обшая56[[#This Row],[Стоимость доставки]]</f>
        <v>0</v>
      </c>
      <c r="L675" s="26"/>
      <c r="M675" s="150"/>
      <c r="N675" s="151"/>
      <c r="O675" s="150"/>
      <c r="P675" s="151"/>
      <c r="Q675" s="26"/>
      <c r="R675" s="26">
        <f>Обшая56[Итого реализация]-Обшая56[Наличные]-Обшая56[Терминал]-Обшая56[Безнал]</f>
        <v>0</v>
      </c>
      <c r="S675" s="152"/>
      <c r="T675" s="153"/>
      <c r="U675" s="68"/>
      <c r="V675" s="68"/>
      <c r="W675" s="27"/>
      <c r="X675" s="27"/>
      <c r="Y675" s="27"/>
      <c r="Z675" s="23">
        <f>Обшая56[Стоимость доставки]</f>
        <v>0</v>
      </c>
      <c r="AA675" s="23"/>
      <c r="AB675" s="21">
        <f>Обшая56[Итого реализация]</f>
        <v>0</v>
      </c>
      <c r="AC675" s="21">
        <f t="shared" si="20"/>
        <v>0</v>
      </c>
      <c r="AD67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5" s="21" t="e">
        <f>Обшая56[[#This Row],[Итого маржа]]/(Обшая56[[#This Row],[Сумма реал-и ТМЗ ( за вычетом доставки )]]/100)</f>
        <v>#DIV/0!</v>
      </c>
      <c r="AF675" s="36">
        <f t="shared" si="21"/>
        <v>0</v>
      </c>
      <c r="AG675" s="22"/>
      <c r="AH675" s="28">
        <f>Обшая56[[#This Row],[З/п (%)]]+Обшая56[[#This Row],[Бонус]]</f>
        <v>0</v>
      </c>
      <c r="AI675" s="35">
        <f>Обшая56[[#This Row],[Итого маржа]]-Обшая56[[#This Row],[З/п (%)]]</f>
        <v>0</v>
      </c>
      <c r="AJ675" s="38"/>
    </row>
    <row r="676" spans="1:36" x14ac:dyDescent="0.25">
      <c r="A676" s="146"/>
      <c r="B676" s="29"/>
      <c r="C676" s="147"/>
      <c r="D676" s="154"/>
      <c r="E676" s="65"/>
      <c r="F676" s="25"/>
      <c r="G676" s="149"/>
      <c r="H676" s="24"/>
      <c r="I676" s="41"/>
      <c r="J676" s="41"/>
      <c r="K676" s="34">
        <f>Обшая56[[#This Row],[Итого реализация]]-Обшая56[[#This Row],[Стоимость доставки]]</f>
        <v>0</v>
      </c>
      <c r="L676" s="26"/>
      <c r="M676" s="150"/>
      <c r="N676" s="151"/>
      <c r="O676" s="150"/>
      <c r="P676" s="151"/>
      <c r="Q676" s="26"/>
      <c r="R676" s="26">
        <f>Обшая56[Итого реализация]-Обшая56[Наличные]-Обшая56[Терминал]-Обшая56[Безнал]</f>
        <v>0</v>
      </c>
      <c r="S676" s="152"/>
      <c r="T676" s="153"/>
      <c r="U676" s="68"/>
      <c r="V676" s="68"/>
      <c r="W676" s="27"/>
      <c r="X676" s="27"/>
      <c r="Y676" s="27"/>
      <c r="Z676" s="23">
        <f>Обшая56[Стоимость доставки]</f>
        <v>0</v>
      </c>
      <c r="AA676" s="23"/>
      <c r="AB676" s="21">
        <f>Обшая56[Итого реализация]</f>
        <v>0</v>
      </c>
      <c r="AC676" s="21">
        <f t="shared" si="20"/>
        <v>0</v>
      </c>
      <c r="AD67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6" s="21" t="e">
        <f>Обшая56[[#This Row],[Итого маржа]]/(Обшая56[[#This Row],[Сумма реал-и ТМЗ ( за вычетом доставки )]]/100)</f>
        <v>#DIV/0!</v>
      </c>
      <c r="AF676" s="36">
        <f t="shared" si="21"/>
        <v>0</v>
      </c>
      <c r="AG676" s="22"/>
      <c r="AH676" s="28">
        <f>Обшая56[[#This Row],[З/п (%)]]+Обшая56[[#This Row],[Бонус]]</f>
        <v>0</v>
      </c>
      <c r="AI676" s="35">
        <f>Обшая56[[#This Row],[Итого маржа]]-Обшая56[[#This Row],[З/п (%)]]</f>
        <v>0</v>
      </c>
      <c r="AJ676" s="38"/>
    </row>
    <row r="677" spans="1:36" x14ac:dyDescent="0.25">
      <c r="A677" s="146"/>
      <c r="B677" s="29"/>
      <c r="C677" s="147"/>
      <c r="D677" s="154"/>
      <c r="E677" s="65"/>
      <c r="F677" s="25"/>
      <c r="G677" s="149"/>
      <c r="H677" s="24"/>
      <c r="I677" s="41"/>
      <c r="J677" s="41"/>
      <c r="K677" s="34">
        <f>Обшая56[[#This Row],[Итого реализация]]-Обшая56[[#This Row],[Стоимость доставки]]</f>
        <v>0</v>
      </c>
      <c r="L677" s="26"/>
      <c r="M677" s="150"/>
      <c r="N677" s="151"/>
      <c r="O677" s="150"/>
      <c r="P677" s="151"/>
      <c r="Q677" s="26"/>
      <c r="R677" s="26">
        <f>Обшая56[Итого реализация]-Обшая56[Наличные]-Обшая56[Терминал]-Обшая56[Безнал]</f>
        <v>0</v>
      </c>
      <c r="S677" s="152"/>
      <c r="T677" s="153"/>
      <c r="U677" s="68"/>
      <c r="V677" s="68"/>
      <c r="W677" s="27"/>
      <c r="X677" s="27"/>
      <c r="Y677" s="27"/>
      <c r="Z677" s="23">
        <f>Обшая56[Стоимость доставки]</f>
        <v>0</v>
      </c>
      <c r="AA677" s="23"/>
      <c r="AB677" s="21">
        <f>Обшая56[Итого реализация]</f>
        <v>0</v>
      </c>
      <c r="AC677" s="21">
        <f t="shared" si="20"/>
        <v>0</v>
      </c>
      <c r="AD67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7" s="21" t="e">
        <f>Обшая56[[#This Row],[Итого маржа]]/(Обшая56[[#This Row],[Сумма реал-и ТМЗ ( за вычетом доставки )]]/100)</f>
        <v>#DIV/0!</v>
      </c>
      <c r="AF677" s="36">
        <f t="shared" si="21"/>
        <v>0</v>
      </c>
      <c r="AG677" s="22"/>
      <c r="AH677" s="28">
        <f>Обшая56[[#This Row],[З/п (%)]]+Обшая56[[#This Row],[Бонус]]</f>
        <v>0</v>
      </c>
      <c r="AI677" s="35">
        <f>Обшая56[[#This Row],[Итого маржа]]-Обшая56[[#This Row],[З/п (%)]]</f>
        <v>0</v>
      </c>
      <c r="AJ677" s="38"/>
    </row>
    <row r="678" spans="1:36" x14ac:dyDescent="0.25">
      <c r="A678" s="146"/>
      <c r="B678" s="29"/>
      <c r="C678" s="147"/>
      <c r="D678" s="154"/>
      <c r="E678" s="65"/>
      <c r="F678" s="25"/>
      <c r="G678" s="149"/>
      <c r="H678" s="24"/>
      <c r="I678" s="41"/>
      <c r="J678" s="41"/>
      <c r="K678" s="34">
        <f>Обшая56[[#This Row],[Итого реализация]]-Обшая56[[#This Row],[Стоимость доставки]]</f>
        <v>0</v>
      </c>
      <c r="L678" s="26"/>
      <c r="M678" s="150"/>
      <c r="N678" s="151"/>
      <c r="O678" s="150"/>
      <c r="P678" s="151"/>
      <c r="Q678" s="26"/>
      <c r="R678" s="26">
        <f>Обшая56[Итого реализация]-Обшая56[Наличные]-Обшая56[Терминал]-Обшая56[Безнал]</f>
        <v>0</v>
      </c>
      <c r="S678" s="152"/>
      <c r="T678" s="153"/>
      <c r="U678" s="68"/>
      <c r="V678" s="68"/>
      <c r="W678" s="27"/>
      <c r="X678" s="27"/>
      <c r="Y678" s="27"/>
      <c r="Z678" s="23">
        <f>Обшая56[Стоимость доставки]</f>
        <v>0</v>
      </c>
      <c r="AA678" s="23"/>
      <c r="AB678" s="21">
        <f>Обшая56[Итого реализация]</f>
        <v>0</v>
      </c>
      <c r="AC678" s="21">
        <f t="shared" si="20"/>
        <v>0</v>
      </c>
      <c r="AD67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8" s="21" t="e">
        <f>Обшая56[[#This Row],[Итого маржа]]/(Обшая56[[#This Row],[Сумма реал-и ТМЗ ( за вычетом доставки )]]/100)</f>
        <v>#DIV/0!</v>
      </c>
      <c r="AF678" s="36">
        <f t="shared" si="21"/>
        <v>0</v>
      </c>
      <c r="AG678" s="22"/>
      <c r="AH678" s="28">
        <f>Обшая56[[#This Row],[З/п (%)]]+Обшая56[[#This Row],[Бонус]]</f>
        <v>0</v>
      </c>
      <c r="AI678" s="35">
        <f>Обшая56[[#This Row],[Итого маржа]]-Обшая56[[#This Row],[З/п (%)]]</f>
        <v>0</v>
      </c>
      <c r="AJ678" s="38"/>
    </row>
    <row r="679" spans="1:36" x14ac:dyDescent="0.25">
      <c r="A679" s="146"/>
      <c r="B679" s="29"/>
      <c r="C679" s="147"/>
      <c r="D679" s="154"/>
      <c r="E679" s="65"/>
      <c r="F679" s="25"/>
      <c r="G679" s="149"/>
      <c r="H679" s="24"/>
      <c r="I679" s="41"/>
      <c r="J679" s="41"/>
      <c r="K679" s="34">
        <f>Обшая56[[#This Row],[Итого реализация]]-Обшая56[[#This Row],[Стоимость доставки]]</f>
        <v>0</v>
      </c>
      <c r="L679" s="26"/>
      <c r="M679" s="150"/>
      <c r="N679" s="151"/>
      <c r="O679" s="150"/>
      <c r="P679" s="151"/>
      <c r="Q679" s="26"/>
      <c r="R679" s="26">
        <f>Обшая56[Итого реализация]-Обшая56[Наличные]-Обшая56[Терминал]-Обшая56[Безнал]</f>
        <v>0</v>
      </c>
      <c r="S679" s="152"/>
      <c r="T679" s="153"/>
      <c r="U679" s="68"/>
      <c r="V679" s="68"/>
      <c r="W679" s="27"/>
      <c r="X679" s="27"/>
      <c r="Y679" s="27"/>
      <c r="Z679" s="23">
        <f>Обшая56[Стоимость доставки]</f>
        <v>0</v>
      </c>
      <c r="AA679" s="23"/>
      <c r="AB679" s="21">
        <f>Обшая56[Итого реализация]</f>
        <v>0</v>
      </c>
      <c r="AC679" s="21">
        <f t="shared" si="20"/>
        <v>0</v>
      </c>
      <c r="AD67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79" s="21" t="e">
        <f>Обшая56[[#This Row],[Итого маржа]]/(Обшая56[[#This Row],[Сумма реал-и ТМЗ ( за вычетом доставки )]]/100)</f>
        <v>#DIV/0!</v>
      </c>
      <c r="AF679" s="36">
        <f t="shared" si="21"/>
        <v>0</v>
      </c>
      <c r="AG679" s="22"/>
      <c r="AH679" s="28">
        <f>Обшая56[[#This Row],[З/п (%)]]+Обшая56[[#This Row],[Бонус]]</f>
        <v>0</v>
      </c>
      <c r="AI679" s="35">
        <f>Обшая56[[#This Row],[Итого маржа]]-Обшая56[[#This Row],[З/п (%)]]</f>
        <v>0</v>
      </c>
      <c r="AJ679" s="38"/>
    </row>
    <row r="680" spans="1:36" x14ac:dyDescent="0.25">
      <c r="A680" s="146"/>
      <c r="B680" s="29"/>
      <c r="C680" s="147"/>
      <c r="D680" s="154"/>
      <c r="E680" s="65"/>
      <c r="F680" s="25"/>
      <c r="G680" s="149"/>
      <c r="H680" s="24"/>
      <c r="I680" s="41"/>
      <c r="J680" s="41"/>
      <c r="K680" s="34">
        <f>Обшая56[[#This Row],[Итого реализация]]-Обшая56[[#This Row],[Стоимость доставки]]</f>
        <v>0</v>
      </c>
      <c r="L680" s="26"/>
      <c r="M680" s="150"/>
      <c r="N680" s="151"/>
      <c r="O680" s="150"/>
      <c r="P680" s="151"/>
      <c r="Q680" s="26"/>
      <c r="R680" s="26">
        <f>Обшая56[Итого реализация]-Обшая56[Наличные]-Обшая56[Терминал]-Обшая56[Безнал]</f>
        <v>0</v>
      </c>
      <c r="S680" s="152"/>
      <c r="T680" s="153"/>
      <c r="U680" s="68"/>
      <c r="V680" s="68"/>
      <c r="W680" s="27"/>
      <c r="X680" s="27"/>
      <c r="Y680" s="27"/>
      <c r="Z680" s="23">
        <f>Обшая56[Стоимость доставки]</f>
        <v>0</v>
      </c>
      <c r="AA680" s="23"/>
      <c r="AB680" s="21">
        <f>Обшая56[Итого реализация]</f>
        <v>0</v>
      </c>
      <c r="AC680" s="21">
        <f t="shared" si="20"/>
        <v>0</v>
      </c>
      <c r="AD68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0" s="21" t="e">
        <f>Обшая56[[#This Row],[Итого маржа]]/(Обшая56[[#This Row],[Сумма реал-и ТМЗ ( за вычетом доставки )]]/100)</f>
        <v>#DIV/0!</v>
      </c>
      <c r="AF680" s="36">
        <f t="shared" si="21"/>
        <v>0</v>
      </c>
      <c r="AG680" s="22"/>
      <c r="AH680" s="28">
        <f>Обшая56[[#This Row],[З/п (%)]]+Обшая56[[#This Row],[Бонус]]</f>
        <v>0</v>
      </c>
      <c r="AI680" s="35">
        <f>Обшая56[[#This Row],[Итого маржа]]-Обшая56[[#This Row],[З/п (%)]]</f>
        <v>0</v>
      </c>
      <c r="AJ680" s="38"/>
    </row>
    <row r="681" spans="1:36" x14ac:dyDescent="0.25">
      <c r="A681" s="146"/>
      <c r="B681" s="29"/>
      <c r="C681" s="147"/>
      <c r="D681" s="154"/>
      <c r="E681" s="65"/>
      <c r="F681" s="25"/>
      <c r="G681" s="149"/>
      <c r="H681" s="24"/>
      <c r="I681" s="41"/>
      <c r="J681" s="41"/>
      <c r="K681" s="34">
        <f>Обшая56[[#This Row],[Итого реализация]]-Обшая56[[#This Row],[Стоимость доставки]]</f>
        <v>0</v>
      </c>
      <c r="L681" s="26"/>
      <c r="M681" s="150"/>
      <c r="N681" s="151"/>
      <c r="O681" s="150"/>
      <c r="P681" s="151"/>
      <c r="Q681" s="26"/>
      <c r="R681" s="26">
        <f>Обшая56[Итого реализация]-Обшая56[Наличные]-Обшая56[Терминал]-Обшая56[Безнал]</f>
        <v>0</v>
      </c>
      <c r="S681" s="152"/>
      <c r="T681" s="153"/>
      <c r="U681" s="68"/>
      <c r="V681" s="68"/>
      <c r="W681" s="27"/>
      <c r="X681" s="27"/>
      <c r="Y681" s="27"/>
      <c r="Z681" s="23">
        <f>Обшая56[Стоимость доставки]</f>
        <v>0</v>
      </c>
      <c r="AA681" s="23"/>
      <c r="AB681" s="21">
        <f>Обшая56[Итого реализация]</f>
        <v>0</v>
      </c>
      <c r="AC681" s="21">
        <f t="shared" si="20"/>
        <v>0</v>
      </c>
      <c r="AD68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1" s="21" t="e">
        <f>Обшая56[[#This Row],[Итого маржа]]/(Обшая56[[#This Row],[Сумма реал-и ТМЗ ( за вычетом доставки )]]/100)</f>
        <v>#DIV/0!</v>
      </c>
      <c r="AF681" s="36">
        <f t="shared" si="21"/>
        <v>0</v>
      </c>
      <c r="AG681" s="22"/>
      <c r="AH681" s="28">
        <f>Обшая56[[#This Row],[З/п (%)]]+Обшая56[[#This Row],[Бонус]]</f>
        <v>0</v>
      </c>
      <c r="AI681" s="35">
        <f>Обшая56[[#This Row],[Итого маржа]]-Обшая56[[#This Row],[З/п (%)]]</f>
        <v>0</v>
      </c>
      <c r="AJ681" s="38"/>
    </row>
    <row r="682" spans="1:36" x14ac:dyDescent="0.25">
      <c r="A682" s="146"/>
      <c r="B682" s="29"/>
      <c r="C682" s="147"/>
      <c r="D682" s="154"/>
      <c r="E682" s="65"/>
      <c r="F682" s="25"/>
      <c r="G682" s="149"/>
      <c r="H682" s="24"/>
      <c r="I682" s="41"/>
      <c r="J682" s="41"/>
      <c r="K682" s="34">
        <f>Обшая56[[#This Row],[Итого реализация]]-Обшая56[[#This Row],[Стоимость доставки]]</f>
        <v>0</v>
      </c>
      <c r="L682" s="26"/>
      <c r="M682" s="150"/>
      <c r="N682" s="151"/>
      <c r="O682" s="150"/>
      <c r="P682" s="151"/>
      <c r="Q682" s="26"/>
      <c r="R682" s="26">
        <f>Обшая56[Итого реализация]-Обшая56[Наличные]-Обшая56[Терминал]-Обшая56[Безнал]</f>
        <v>0</v>
      </c>
      <c r="S682" s="152"/>
      <c r="T682" s="153"/>
      <c r="U682" s="68"/>
      <c r="V682" s="68"/>
      <c r="W682" s="27"/>
      <c r="X682" s="27"/>
      <c r="Y682" s="27"/>
      <c r="Z682" s="23">
        <f>Обшая56[Стоимость доставки]</f>
        <v>0</v>
      </c>
      <c r="AA682" s="23"/>
      <c r="AB682" s="21">
        <f>Обшая56[Итого реализация]</f>
        <v>0</v>
      </c>
      <c r="AC682" s="21">
        <f t="shared" si="20"/>
        <v>0</v>
      </c>
      <c r="AD68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2" s="21" t="e">
        <f>Обшая56[[#This Row],[Итого маржа]]/(Обшая56[[#This Row],[Сумма реал-и ТМЗ ( за вычетом доставки )]]/100)</f>
        <v>#DIV/0!</v>
      </c>
      <c r="AF682" s="36">
        <f t="shared" si="21"/>
        <v>0</v>
      </c>
      <c r="AG682" s="22"/>
      <c r="AH682" s="28">
        <f>Обшая56[[#This Row],[З/п (%)]]+Обшая56[[#This Row],[Бонус]]</f>
        <v>0</v>
      </c>
      <c r="AI682" s="35">
        <f>Обшая56[[#This Row],[Итого маржа]]-Обшая56[[#This Row],[З/п (%)]]</f>
        <v>0</v>
      </c>
      <c r="AJ682" s="38"/>
    </row>
    <row r="683" spans="1:36" x14ac:dyDescent="0.25">
      <c r="A683" s="146"/>
      <c r="B683" s="29"/>
      <c r="C683" s="147"/>
      <c r="D683" s="154"/>
      <c r="E683" s="65"/>
      <c r="F683" s="25"/>
      <c r="G683" s="149"/>
      <c r="H683" s="24"/>
      <c r="I683" s="41"/>
      <c r="J683" s="41"/>
      <c r="K683" s="34">
        <f>Обшая56[[#This Row],[Итого реализация]]-Обшая56[[#This Row],[Стоимость доставки]]</f>
        <v>0</v>
      </c>
      <c r="L683" s="26"/>
      <c r="M683" s="150"/>
      <c r="N683" s="151"/>
      <c r="O683" s="150"/>
      <c r="P683" s="151"/>
      <c r="Q683" s="26"/>
      <c r="R683" s="26">
        <f>Обшая56[Итого реализация]-Обшая56[Наличные]-Обшая56[Терминал]-Обшая56[Безнал]</f>
        <v>0</v>
      </c>
      <c r="S683" s="152"/>
      <c r="T683" s="153"/>
      <c r="U683" s="68"/>
      <c r="V683" s="68"/>
      <c r="W683" s="27"/>
      <c r="X683" s="27"/>
      <c r="Y683" s="27"/>
      <c r="Z683" s="23">
        <f>Обшая56[Стоимость доставки]</f>
        <v>0</v>
      </c>
      <c r="AA683" s="23"/>
      <c r="AB683" s="21">
        <f>Обшая56[Итого реализация]</f>
        <v>0</v>
      </c>
      <c r="AC683" s="21">
        <f t="shared" si="20"/>
        <v>0</v>
      </c>
      <c r="AD68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3" s="21" t="e">
        <f>Обшая56[[#This Row],[Итого маржа]]/(Обшая56[[#This Row],[Сумма реал-и ТМЗ ( за вычетом доставки )]]/100)</f>
        <v>#DIV/0!</v>
      </c>
      <c r="AF683" s="36">
        <f t="shared" si="21"/>
        <v>0</v>
      </c>
      <c r="AG683" s="22"/>
      <c r="AH683" s="28">
        <f>Обшая56[[#This Row],[З/п (%)]]+Обшая56[[#This Row],[Бонус]]</f>
        <v>0</v>
      </c>
      <c r="AI683" s="35">
        <f>Обшая56[[#This Row],[Итого маржа]]-Обшая56[[#This Row],[З/п (%)]]</f>
        <v>0</v>
      </c>
      <c r="AJ683" s="38"/>
    </row>
    <row r="684" spans="1:36" x14ac:dyDescent="0.25">
      <c r="A684" s="146"/>
      <c r="B684" s="29"/>
      <c r="C684" s="147"/>
      <c r="D684" s="154"/>
      <c r="E684" s="65"/>
      <c r="F684" s="25"/>
      <c r="G684" s="149"/>
      <c r="H684" s="24"/>
      <c r="I684" s="41"/>
      <c r="J684" s="41"/>
      <c r="K684" s="34">
        <f>Обшая56[[#This Row],[Итого реализация]]-Обшая56[[#This Row],[Стоимость доставки]]</f>
        <v>0</v>
      </c>
      <c r="L684" s="26"/>
      <c r="M684" s="150"/>
      <c r="N684" s="151"/>
      <c r="O684" s="150"/>
      <c r="P684" s="151"/>
      <c r="Q684" s="26"/>
      <c r="R684" s="26">
        <f>Обшая56[Итого реализация]-Обшая56[Наличные]-Обшая56[Терминал]-Обшая56[Безнал]</f>
        <v>0</v>
      </c>
      <c r="S684" s="152"/>
      <c r="T684" s="153"/>
      <c r="U684" s="68"/>
      <c r="V684" s="68"/>
      <c r="W684" s="27"/>
      <c r="X684" s="27"/>
      <c r="Y684" s="27"/>
      <c r="Z684" s="23">
        <f>Обшая56[Стоимость доставки]</f>
        <v>0</v>
      </c>
      <c r="AA684" s="23"/>
      <c r="AB684" s="21">
        <f>Обшая56[Итого реализация]</f>
        <v>0</v>
      </c>
      <c r="AC684" s="21">
        <f t="shared" si="20"/>
        <v>0</v>
      </c>
      <c r="AD68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4" s="21" t="e">
        <f>Обшая56[[#This Row],[Итого маржа]]/(Обшая56[[#This Row],[Сумма реал-и ТМЗ ( за вычетом доставки )]]/100)</f>
        <v>#DIV/0!</v>
      </c>
      <c r="AF684" s="36">
        <f t="shared" si="21"/>
        <v>0</v>
      </c>
      <c r="AG684" s="22"/>
      <c r="AH684" s="28">
        <f>Обшая56[[#This Row],[З/п (%)]]+Обшая56[[#This Row],[Бонус]]</f>
        <v>0</v>
      </c>
      <c r="AI684" s="35">
        <f>Обшая56[[#This Row],[Итого маржа]]-Обшая56[[#This Row],[З/п (%)]]</f>
        <v>0</v>
      </c>
      <c r="AJ684" s="38"/>
    </row>
    <row r="685" spans="1:36" x14ac:dyDescent="0.25">
      <c r="A685" s="146"/>
      <c r="B685" s="29"/>
      <c r="C685" s="147"/>
      <c r="D685" s="154"/>
      <c r="E685" s="65"/>
      <c r="F685" s="25"/>
      <c r="G685" s="149"/>
      <c r="H685" s="24"/>
      <c r="I685" s="41"/>
      <c r="J685" s="41"/>
      <c r="K685" s="34">
        <f>Обшая56[[#This Row],[Итого реализация]]-Обшая56[[#This Row],[Стоимость доставки]]</f>
        <v>0</v>
      </c>
      <c r="L685" s="26"/>
      <c r="M685" s="150"/>
      <c r="N685" s="151"/>
      <c r="O685" s="150"/>
      <c r="P685" s="151"/>
      <c r="Q685" s="26"/>
      <c r="R685" s="26">
        <f>Обшая56[Итого реализация]-Обшая56[Наличные]-Обшая56[Терминал]-Обшая56[Безнал]</f>
        <v>0</v>
      </c>
      <c r="S685" s="152"/>
      <c r="T685" s="153"/>
      <c r="U685" s="68"/>
      <c r="V685" s="68"/>
      <c r="W685" s="27"/>
      <c r="X685" s="27"/>
      <c r="Y685" s="27"/>
      <c r="Z685" s="23">
        <f>Обшая56[Стоимость доставки]</f>
        <v>0</v>
      </c>
      <c r="AA685" s="23"/>
      <c r="AB685" s="21">
        <f>Обшая56[Итого реализация]</f>
        <v>0</v>
      </c>
      <c r="AC685" s="21">
        <f t="shared" si="20"/>
        <v>0</v>
      </c>
      <c r="AD68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5" s="21" t="e">
        <f>Обшая56[[#This Row],[Итого маржа]]/(Обшая56[[#This Row],[Сумма реал-и ТМЗ ( за вычетом доставки )]]/100)</f>
        <v>#DIV/0!</v>
      </c>
      <c r="AF685" s="36">
        <f t="shared" si="21"/>
        <v>0</v>
      </c>
      <c r="AG685" s="22"/>
      <c r="AH685" s="28">
        <f>Обшая56[[#This Row],[З/п (%)]]+Обшая56[[#This Row],[Бонус]]</f>
        <v>0</v>
      </c>
      <c r="AI685" s="35">
        <f>Обшая56[[#This Row],[Итого маржа]]-Обшая56[[#This Row],[З/п (%)]]</f>
        <v>0</v>
      </c>
      <c r="AJ685" s="38"/>
    </row>
    <row r="686" spans="1:36" x14ac:dyDescent="0.25">
      <c r="A686" s="146"/>
      <c r="B686" s="29"/>
      <c r="C686" s="147"/>
      <c r="D686" s="154"/>
      <c r="E686" s="65"/>
      <c r="F686" s="25"/>
      <c r="G686" s="149"/>
      <c r="H686" s="24"/>
      <c r="I686" s="41"/>
      <c r="J686" s="41"/>
      <c r="K686" s="34">
        <f>Обшая56[[#This Row],[Итого реализация]]-Обшая56[[#This Row],[Стоимость доставки]]</f>
        <v>0</v>
      </c>
      <c r="L686" s="26"/>
      <c r="M686" s="150"/>
      <c r="N686" s="151"/>
      <c r="O686" s="150"/>
      <c r="P686" s="151"/>
      <c r="Q686" s="26"/>
      <c r="R686" s="26">
        <f>Обшая56[Итого реализация]-Обшая56[Наличные]-Обшая56[Терминал]-Обшая56[Безнал]</f>
        <v>0</v>
      </c>
      <c r="S686" s="152"/>
      <c r="T686" s="153"/>
      <c r="U686" s="68"/>
      <c r="V686" s="68"/>
      <c r="W686" s="27"/>
      <c r="X686" s="27"/>
      <c r="Y686" s="27"/>
      <c r="Z686" s="23">
        <f>Обшая56[Стоимость доставки]</f>
        <v>0</v>
      </c>
      <c r="AA686" s="23"/>
      <c r="AB686" s="21">
        <f>Обшая56[Итого реализация]</f>
        <v>0</v>
      </c>
      <c r="AC686" s="21">
        <f t="shared" si="20"/>
        <v>0</v>
      </c>
      <c r="AD68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6" s="21" t="e">
        <f>Обшая56[[#This Row],[Итого маржа]]/(Обшая56[[#This Row],[Сумма реал-и ТМЗ ( за вычетом доставки )]]/100)</f>
        <v>#DIV/0!</v>
      </c>
      <c r="AF686" s="36">
        <f t="shared" si="21"/>
        <v>0</v>
      </c>
      <c r="AG686" s="22"/>
      <c r="AH686" s="28">
        <f>Обшая56[[#This Row],[З/п (%)]]+Обшая56[[#This Row],[Бонус]]</f>
        <v>0</v>
      </c>
      <c r="AI686" s="35">
        <f>Обшая56[[#This Row],[Итого маржа]]-Обшая56[[#This Row],[З/п (%)]]</f>
        <v>0</v>
      </c>
      <c r="AJ686" s="38"/>
    </row>
    <row r="687" spans="1:36" x14ac:dyDescent="0.25">
      <c r="A687" s="146"/>
      <c r="B687" s="29"/>
      <c r="C687" s="147"/>
      <c r="D687" s="154"/>
      <c r="E687" s="65"/>
      <c r="F687" s="25"/>
      <c r="G687" s="149"/>
      <c r="H687" s="24"/>
      <c r="I687" s="41"/>
      <c r="J687" s="41"/>
      <c r="K687" s="34">
        <f>Обшая56[[#This Row],[Итого реализация]]-Обшая56[[#This Row],[Стоимость доставки]]</f>
        <v>0</v>
      </c>
      <c r="L687" s="26"/>
      <c r="M687" s="150"/>
      <c r="N687" s="151"/>
      <c r="O687" s="150"/>
      <c r="P687" s="151"/>
      <c r="Q687" s="26"/>
      <c r="R687" s="26">
        <f>Обшая56[Итого реализация]-Обшая56[Наличные]-Обшая56[Терминал]-Обшая56[Безнал]</f>
        <v>0</v>
      </c>
      <c r="S687" s="152"/>
      <c r="T687" s="153"/>
      <c r="U687" s="68"/>
      <c r="V687" s="68"/>
      <c r="W687" s="27"/>
      <c r="X687" s="27"/>
      <c r="Y687" s="27"/>
      <c r="Z687" s="23">
        <f>Обшая56[Стоимость доставки]</f>
        <v>0</v>
      </c>
      <c r="AA687" s="23"/>
      <c r="AB687" s="21">
        <f>Обшая56[Итого реализация]</f>
        <v>0</v>
      </c>
      <c r="AC687" s="21">
        <f t="shared" si="20"/>
        <v>0</v>
      </c>
      <c r="AD68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7" s="21" t="e">
        <f>Обшая56[[#This Row],[Итого маржа]]/(Обшая56[[#This Row],[Сумма реал-и ТМЗ ( за вычетом доставки )]]/100)</f>
        <v>#DIV/0!</v>
      </c>
      <c r="AF687" s="36">
        <f t="shared" si="21"/>
        <v>0</v>
      </c>
      <c r="AG687" s="22"/>
      <c r="AH687" s="28">
        <f>Обшая56[[#This Row],[З/п (%)]]+Обшая56[[#This Row],[Бонус]]</f>
        <v>0</v>
      </c>
      <c r="AI687" s="35">
        <f>Обшая56[[#This Row],[Итого маржа]]-Обшая56[[#This Row],[З/п (%)]]</f>
        <v>0</v>
      </c>
      <c r="AJ687" s="38"/>
    </row>
    <row r="688" spans="1:36" x14ac:dyDescent="0.25">
      <c r="A688" s="146"/>
      <c r="B688" s="29"/>
      <c r="C688" s="147"/>
      <c r="D688" s="154"/>
      <c r="E688" s="65"/>
      <c r="F688" s="25"/>
      <c r="G688" s="149"/>
      <c r="H688" s="24"/>
      <c r="I688" s="41"/>
      <c r="J688" s="41"/>
      <c r="K688" s="34">
        <f>Обшая56[[#This Row],[Итого реализация]]-Обшая56[[#This Row],[Стоимость доставки]]</f>
        <v>0</v>
      </c>
      <c r="L688" s="26"/>
      <c r="M688" s="150"/>
      <c r="N688" s="151"/>
      <c r="O688" s="150"/>
      <c r="P688" s="151"/>
      <c r="Q688" s="26"/>
      <c r="R688" s="26">
        <f>Обшая56[Итого реализация]-Обшая56[Наличные]-Обшая56[Терминал]-Обшая56[Безнал]</f>
        <v>0</v>
      </c>
      <c r="S688" s="152"/>
      <c r="T688" s="153"/>
      <c r="U688" s="68"/>
      <c r="V688" s="68"/>
      <c r="W688" s="27"/>
      <c r="X688" s="27"/>
      <c r="Y688" s="27"/>
      <c r="Z688" s="23">
        <f>Обшая56[Стоимость доставки]</f>
        <v>0</v>
      </c>
      <c r="AA688" s="23"/>
      <c r="AB688" s="21">
        <f>Обшая56[Итого реализация]</f>
        <v>0</v>
      </c>
      <c r="AC688" s="21">
        <f>S688</f>
        <v>0</v>
      </c>
      <c r="AD68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8" s="21" t="e">
        <f>Обшая56[[#This Row],[Итого маржа]]/(Обшая56[[#This Row],[Сумма реал-и ТМЗ ( за вычетом доставки )]]/100)</f>
        <v>#DIV/0!</v>
      </c>
      <c r="AF688" s="36">
        <f t="shared" si="21"/>
        <v>0</v>
      </c>
      <c r="AG688" s="22"/>
      <c r="AH688" s="28">
        <f>Обшая56[[#This Row],[З/п (%)]]+Обшая56[[#This Row],[Бонус]]</f>
        <v>0</v>
      </c>
      <c r="AI688" s="35">
        <f>Обшая56[[#This Row],[Итого маржа]]-Обшая56[[#This Row],[З/п (%)]]</f>
        <v>0</v>
      </c>
      <c r="AJ688" s="38"/>
    </row>
    <row r="689" spans="1:36" x14ac:dyDescent="0.25">
      <c r="A689" s="146"/>
      <c r="B689" s="29"/>
      <c r="C689" s="147"/>
      <c r="D689" s="154"/>
      <c r="E689" s="65"/>
      <c r="F689" s="25"/>
      <c r="G689" s="149"/>
      <c r="H689" s="24"/>
      <c r="I689" s="41"/>
      <c r="J689" s="41"/>
      <c r="K689" s="34">
        <f>Обшая56[[#This Row],[Итого реализация]]-Обшая56[[#This Row],[Стоимость доставки]]</f>
        <v>0</v>
      </c>
      <c r="L689" s="26">
        <f>Обшая56[[#This Row],[Магазин]]</f>
        <v>0</v>
      </c>
      <c r="M689" s="150"/>
      <c r="N689" s="151"/>
      <c r="O689" s="150"/>
      <c r="P689" s="151"/>
      <c r="Q689" s="26"/>
      <c r="R689" s="26">
        <f>Обшая56[Итого реализация]-Обшая56[Наличные]-Обшая56[Терминал]-Обшая56[Безнал]</f>
        <v>0</v>
      </c>
      <c r="S689" s="152"/>
      <c r="T689" s="153"/>
      <c r="U689" s="68"/>
      <c r="V689" s="68"/>
      <c r="W689" s="27"/>
      <c r="X689" s="27"/>
      <c r="Y689" s="27"/>
      <c r="Z689" s="23">
        <f>Обшая56[Стоимость доставки]</f>
        <v>0</v>
      </c>
      <c r="AA689" s="23"/>
      <c r="AB689" s="21">
        <f>Обшая56[Итого реализация]</f>
        <v>0</v>
      </c>
      <c r="AC689" s="21">
        <f t="shared" ref="AC689:AC690" si="22">S689</f>
        <v>0</v>
      </c>
      <c r="AD68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89" s="21" t="e">
        <f>Обшая56[[#This Row],[Итого маржа]]/(Обшая56[[#This Row],[Сумма реал-и ТМЗ ( за вычетом доставки )]]/100)</f>
        <v>#DIV/0!</v>
      </c>
      <c r="AF689" s="36">
        <f t="shared" si="21"/>
        <v>0</v>
      </c>
      <c r="AG689" s="22"/>
      <c r="AH689" s="28">
        <f>Обшая56[[#This Row],[З/п (%)]]+Обшая56[[#This Row],[Бонус]]</f>
        <v>0</v>
      </c>
      <c r="AI689" s="35">
        <f>Обшая56[[#This Row],[Итого маржа]]-Обшая56[[#This Row],[З/п (%)]]</f>
        <v>0</v>
      </c>
      <c r="AJ689" s="38"/>
    </row>
    <row r="690" spans="1:36" x14ac:dyDescent="0.25">
      <c r="A690" s="146"/>
      <c r="B690" s="29"/>
      <c r="C690" s="147"/>
      <c r="D690" s="154"/>
      <c r="E690" s="65"/>
      <c r="F690" s="25"/>
      <c r="G690" s="149"/>
      <c r="H690" s="24"/>
      <c r="I690" s="41"/>
      <c r="J690" s="41"/>
      <c r="K690" s="34">
        <f>Обшая56[[#This Row],[Итого реализация]]-Обшая56[[#This Row],[Стоимость доставки]]</f>
        <v>0</v>
      </c>
      <c r="L690" s="26">
        <f>Обшая56[[#This Row],[Магазин]]</f>
        <v>0</v>
      </c>
      <c r="M690" s="150"/>
      <c r="N690" s="151"/>
      <c r="O690" s="150"/>
      <c r="P690" s="151"/>
      <c r="Q690" s="26"/>
      <c r="R690" s="26">
        <f>Обшая56[Итого реализация]-Обшая56[Наличные]-Обшая56[Терминал]-Обшая56[Безнал]</f>
        <v>0</v>
      </c>
      <c r="S690" s="152"/>
      <c r="T690" s="153"/>
      <c r="U690" s="68"/>
      <c r="V690" s="68"/>
      <c r="W690" s="27"/>
      <c r="X690" s="27"/>
      <c r="Y690" s="27"/>
      <c r="Z690" s="23">
        <f>Обшая56[Стоимость доставки]</f>
        <v>0</v>
      </c>
      <c r="AA690" s="23"/>
      <c r="AB690" s="21">
        <f>Обшая56[Итого реализация]</f>
        <v>0</v>
      </c>
      <c r="AC690" s="21">
        <f t="shared" si="22"/>
        <v>0</v>
      </c>
      <c r="AD690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0" s="21" t="e">
        <f>Обшая56[[#This Row],[Итого маржа]]/(Обшая56[[#This Row],[Сумма реал-и ТМЗ ( за вычетом доставки )]]/100)</f>
        <v>#DIV/0!</v>
      </c>
      <c r="AF690" s="36">
        <f t="shared" si="21"/>
        <v>0</v>
      </c>
      <c r="AG690" s="22"/>
      <c r="AH690" s="28">
        <f>Обшая56[[#This Row],[З/п (%)]]+Обшая56[[#This Row],[Бонус]]</f>
        <v>0</v>
      </c>
      <c r="AI690" s="35">
        <f>Обшая56[[#This Row],[Итого маржа]]-Обшая56[[#This Row],[З/п (%)]]</f>
        <v>0</v>
      </c>
      <c r="AJ690" s="38"/>
    </row>
    <row r="691" spans="1:36" x14ac:dyDescent="0.25">
      <c r="A691" s="146"/>
      <c r="B691" s="29"/>
      <c r="C691" s="147"/>
      <c r="D691" s="154"/>
      <c r="E691" s="65"/>
      <c r="F691" s="25"/>
      <c r="G691" s="149"/>
      <c r="H691" s="24"/>
      <c r="I691" s="41"/>
      <c r="J691" s="41"/>
      <c r="K691" s="34">
        <f>Обшая56[[#This Row],[Итого реализация]]-Обшая56[[#This Row],[Стоимость доставки]]</f>
        <v>0</v>
      </c>
      <c r="L691" s="26">
        <f>Обшая56[[#This Row],[Магазин]]</f>
        <v>0</v>
      </c>
      <c r="M691" s="150"/>
      <c r="N691" s="151"/>
      <c r="O691" s="150"/>
      <c r="P691" s="151"/>
      <c r="Q691" s="26"/>
      <c r="R691" s="26">
        <f>Обшая56[Итого реализация]-Обшая56[Наличные]-Обшая56[Терминал]-Обшая56[Безнал]</f>
        <v>0</v>
      </c>
      <c r="S691" s="152"/>
      <c r="T691" s="153"/>
      <c r="U691" s="68"/>
      <c r="V691" s="68"/>
      <c r="W691" s="27"/>
      <c r="X691" s="27"/>
      <c r="Y691" s="27"/>
      <c r="Z691" s="23">
        <f>Обшая56[Стоимость доставки]</f>
        <v>0</v>
      </c>
      <c r="AA691" s="23"/>
      <c r="AB691" s="21">
        <f>Обшая56[Итого реализация]</f>
        <v>0</v>
      </c>
      <c r="AC691" s="21">
        <f t="shared" ref="AC691:AC693" si="23">S691</f>
        <v>0</v>
      </c>
      <c r="AD691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1" s="21" t="e">
        <f>Обшая56[[#This Row],[Итого маржа]]/(Обшая56[[#This Row],[Сумма реал-и ТМЗ ( за вычетом доставки )]]/100)</f>
        <v>#DIV/0!</v>
      </c>
      <c r="AF691" s="36">
        <f t="shared" si="21"/>
        <v>0</v>
      </c>
      <c r="AG691" s="22"/>
      <c r="AH691" s="28">
        <f>Обшая56[[#This Row],[З/п (%)]]+Обшая56[[#This Row],[Бонус]]</f>
        <v>0</v>
      </c>
      <c r="AI691" s="35">
        <f>Обшая56[[#This Row],[Итого маржа]]-Обшая56[[#This Row],[З/п (%)]]</f>
        <v>0</v>
      </c>
      <c r="AJ691" s="38"/>
    </row>
    <row r="692" spans="1:36" x14ac:dyDescent="0.25">
      <c r="A692" s="146"/>
      <c r="B692" s="29"/>
      <c r="C692" s="147"/>
      <c r="D692" s="154"/>
      <c r="E692" s="65"/>
      <c r="F692" s="25"/>
      <c r="G692" s="149"/>
      <c r="H692" s="24"/>
      <c r="I692" s="41"/>
      <c r="J692" s="41"/>
      <c r="K692" s="34">
        <f>Обшая56[[#This Row],[Итого реализация]]-Обшая56[[#This Row],[Стоимость доставки]]</f>
        <v>0</v>
      </c>
      <c r="L692" s="26">
        <f>Обшая56[[#This Row],[Магазин]]</f>
        <v>0</v>
      </c>
      <c r="M692" s="150"/>
      <c r="N692" s="151"/>
      <c r="O692" s="150"/>
      <c r="P692" s="151"/>
      <c r="Q692" s="26"/>
      <c r="R692" s="26">
        <f>Обшая56[Итого реализация]-Обшая56[Наличные]-Обшая56[Терминал]-Обшая56[Безнал]</f>
        <v>0</v>
      </c>
      <c r="S692" s="152"/>
      <c r="T692" s="153"/>
      <c r="U692" s="68"/>
      <c r="V692" s="68"/>
      <c r="W692" s="27"/>
      <c r="X692" s="27"/>
      <c r="Y692" s="27"/>
      <c r="Z692" s="23">
        <f>Обшая56[Стоимость доставки]</f>
        <v>0</v>
      </c>
      <c r="AA692" s="23"/>
      <c r="AB692" s="21">
        <f>Обшая56[Итого реализация]</f>
        <v>0</v>
      </c>
      <c r="AC692" s="21">
        <f t="shared" si="23"/>
        <v>0</v>
      </c>
      <c r="AD692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2" s="21" t="e">
        <f>Обшая56[[#This Row],[Итого маржа]]/(Обшая56[[#This Row],[Сумма реал-и ТМЗ ( за вычетом доставки )]]/100)</f>
        <v>#DIV/0!</v>
      </c>
      <c r="AF692" s="36">
        <f t="shared" si="21"/>
        <v>0</v>
      </c>
      <c r="AG692" s="22"/>
      <c r="AH692" s="28">
        <f>Обшая56[[#This Row],[З/п (%)]]+Обшая56[[#This Row],[Бонус]]</f>
        <v>0</v>
      </c>
      <c r="AI692" s="35">
        <f>Обшая56[[#This Row],[Итого маржа]]-Обшая56[[#This Row],[З/п (%)]]</f>
        <v>0</v>
      </c>
      <c r="AJ692" s="38"/>
    </row>
    <row r="693" spans="1:36" x14ac:dyDescent="0.25">
      <c r="A693" s="146"/>
      <c r="B693" s="29"/>
      <c r="C693" s="147"/>
      <c r="D693" s="154"/>
      <c r="E693" s="65"/>
      <c r="F693" s="25"/>
      <c r="G693" s="149"/>
      <c r="H693" s="24"/>
      <c r="I693" s="41"/>
      <c r="J693" s="41"/>
      <c r="K693" s="34">
        <f>Обшая56[[#This Row],[Итого реализация]]-Обшая56[[#This Row],[Стоимость доставки]]</f>
        <v>0</v>
      </c>
      <c r="L693" s="26">
        <f>Обшая56[[#This Row],[Магазин]]</f>
        <v>0</v>
      </c>
      <c r="M693" s="150"/>
      <c r="N693" s="151"/>
      <c r="O693" s="150"/>
      <c r="P693" s="151"/>
      <c r="Q693" s="26"/>
      <c r="R693" s="26">
        <f>Обшая56[Итого реализация]-Обшая56[Наличные]-Обшая56[Терминал]-Обшая56[Безнал]</f>
        <v>0</v>
      </c>
      <c r="S693" s="152"/>
      <c r="T693" s="153"/>
      <c r="U693" s="68"/>
      <c r="V693" s="68"/>
      <c r="W693" s="27"/>
      <c r="X693" s="27"/>
      <c r="Y693" s="27"/>
      <c r="Z693" s="23">
        <f>Обшая56[Стоимость доставки]</f>
        <v>0</v>
      </c>
      <c r="AA693" s="23"/>
      <c r="AB693" s="21">
        <f>Обшая56[Итого реализация]</f>
        <v>0</v>
      </c>
      <c r="AC693" s="21">
        <f t="shared" si="23"/>
        <v>0</v>
      </c>
      <c r="AD693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3" s="21" t="e">
        <f>Обшая56[[#This Row],[Итого маржа]]/(Обшая56[[#This Row],[Сумма реал-и ТМЗ ( за вычетом доставки )]]/100)</f>
        <v>#DIV/0!</v>
      </c>
      <c r="AF693" s="36">
        <f t="shared" si="21"/>
        <v>0</v>
      </c>
      <c r="AG693" s="22"/>
      <c r="AH693" s="28">
        <f>Обшая56[[#This Row],[З/п (%)]]+Обшая56[[#This Row],[Бонус]]</f>
        <v>0</v>
      </c>
      <c r="AI693" s="35">
        <f>Обшая56[[#This Row],[Итого маржа]]-Обшая56[[#This Row],[З/п (%)]]</f>
        <v>0</v>
      </c>
      <c r="AJ693" s="38"/>
    </row>
    <row r="694" spans="1:36" x14ac:dyDescent="0.25">
      <c r="A694" s="146"/>
      <c r="B694" s="29"/>
      <c r="C694" s="147"/>
      <c r="D694" s="154"/>
      <c r="E694" s="65"/>
      <c r="F694" s="25"/>
      <c r="G694" s="149"/>
      <c r="H694" s="24"/>
      <c r="I694" s="41"/>
      <c r="J694" s="41"/>
      <c r="K694" s="34">
        <f>Обшая56[[#This Row],[Итого реализация]]-Обшая56[[#This Row],[Стоимость доставки]]</f>
        <v>0</v>
      </c>
      <c r="L694" s="26">
        <f>Обшая56[[#This Row],[Магазин]]</f>
        <v>0</v>
      </c>
      <c r="M694" s="150"/>
      <c r="N694" s="151"/>
      <c r="O694" s="150"/>
      <c r="P694" s="151"/>
      <c r="Q694" s="26"/>
      <c r="R694" s="26">
        <f>Обшая56[Итого реализация]-Обшая56[Наличные]-Обшая56[Терминал]-Обшая56[Безнал]</f>
        <v>0</v>
      </c>
      <c r="S694" s="152"/>
      <c r="T694" s="153"/>
      <c r="U694" s="68"/>
      <c r="V694" s="68"/>
      <c r="W694" s="27"/>
      <c r="X694" s="27"/>
      <c r="Y694" s="27"/>
      <c r="Z694" s="23">
        <f>Обшая56[Стоимость доставки]</f>
        <v>0</v>
      </c>
      <c r="AA694" s="23"/>
      <c r="AB694" s="21">
        <f>Обшая56[Итого реализация]</f>
        <v>0</v>
      </c>
      <c r="AC694" s="21">
        <f t="shared" ref="AC694:AC696" si="24">S694</f>
        <v>0</v>
      </c>
      <c r="AD694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4" s="21" t="e">
        <f>Обшая56[[#This Row],[Итого маржа]]/(Обшая56[[#This Row],[Сумма реал-и ТМЗ ( за вычетом доставки )]]/100)</f>
        <v>#DIV/0!</v>
      </c>
      <c r="AF694" s="36">
        <f t="shared" ref="AF694:AF696" si="25">AD694*F694/100</f>
        <v>0</v>
      </c>
      <c r="AG694" s="22"/>
      <c r="AH694" s="28">
        <f>Обшая56[[#This Row],[З/п (%)]]+Обшая56[[#This Row],[Бонус]]</f>
        <v>0</v>
      </c>
      <c r="AI694" s="35">
        <f>Обшая56[[#This Row],[Итого маржа]]-Обшая56[[#This Row],[З/п (%)]]</f>
        <v>0</v>
      </c>
      <c r="AJ694" s="38"/>
    </row>
    <row r="695" spans="1:36" x14ac:dyDescent="0.25">
      <c r="A695" s="146"/>
      <c r="B695" s="29"/>
      <c r="C695" s="147"/>
      <c r="D695" s="154"/>
      <c r="E695" s="65"/>
      <c r="F695" s="25"/>
      <c r="G695" s="149"/>
      <c r="H695" s="24"/>
      <c r="I695" s="41"/>
      <c r="J695" s="41"/>
      <c r="K695" s="34">
        <f>Обшая56[[#This Row],[Итого реализация]]-Обшая56[[#This Row],[Стоимость доставки]]</f>
        <v>0</v>
      </c>
      <c r="L695" s="26">
        <f>Обшая56[[#This Row],[Магазин]]</f>
        <v>0</v>
      </c>
      <c r="M695" s="150"/>
      <c r="N695" s="151"/>
      <c r="O695" s="150"/>
      <c r="P695" s="151"/>
      <c r="Q695" s="26"/>
      <c r="R695" s="26">
        <f>Обшая56[Итого реализация]-Обшая56[Наличные]-Обшая56[Терминал]-Обшая56[Безнал]</f>
        <v>0</v>
      </c>
      <c r="S695" s="152"/>
      <c r="T695" s="153"/>
      <c r="U695" s="68"/>
      <c r="V695" s="68"/>
      <c r="W695" s="27"/>
      <c r="X695" s="27"/>
      <c r="Y695" s="27"/>
      <c r="Z695" s="23">
        <f>Обшая56[Стоимость доставки]</f>
        <v>0</v>
      </c>
      <c r="AA695" s="23"/>
      <c r="AB695" s="21">
        <f>Обшая56[Итого реализация]</f>
        <v>0</v>
      </c>
      <c r="AC695" s="21">
        <f t="shared" si="24"/>
        <v>0</v>
      </c>
      <c r="AD695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5" s="21" t="e">
        <f>Обшая56[[#This Row],[Итого маржа]]/(Обшая56[[#This Row],[Сумма реал-и ТМЗ ( за вычетом доставки )]]/100)</f>
        <v>#DIV/0!</v>
      </c>
      <c r="AF695" s="36">
        <f t="shared" si="25"/>
        <v>0</v>
      </c>
      <c r="AG695" s="22"/>
      <c r="AH695" s="28">
        <f>Обшая56[[#This Row],[З/п (%)]]+Обшая56[[#This Row],[Бонус]]</f>
        <v>0</v>
      </c>
      <c r="AI695" s="35">
        <f>Обшая56[[#This Row],[Итого маржа]]-Обшая56[[#This Row],[З/п (%)]]</f>
        <v>0</v>
      </c>
      <c r="AJ695" s="38"/>
    </row>
    <row r="696" spans="1:36" x14ac:dyDescent="0.25">
      <c r="A696" s="146"/>
      <c r="B696" s="29"/>
      <c r="C696" s="147"/>
      <c r="D696" s="154"/>
      <c r="E696" s="65"/>
      <c r="F696" s="25"/>
      <c r="G696" s="149"/>
      <c r="H696" s="24"/>
      <c r="I696" s="41"/>
      <c r="J696" s="41"/>
      <c r="K696" s="34">
        <f>Обшая56[[#This Row],[Итого реализация]]-Обшая56[[#This Row],[Стоимость доставки]]</f>
        <v>0</v>
      </c>
      <c r="L696" s="26">
        <f>Обшая56[[#This Row],[Магазин]]</f>
        <v>0</v>
      </c>
      <c r="M696" s="150"/>
      <c r="N696" s="151"/>
      <c r="O696" s="26"/>
      <c r="P696" s="151"/>
      <c r="Q696" s="26"/>
      <c r="R696" s="26">
        <f>Обшая56[Итого реализация]-Обшая56[Наличные]-Обшая56[Терминал]-Обшая56[Безнал]</f>
        <v>0</v>
      </c>
      <c r="S696" s="152"/>
      <c r="T696" s="153"/>
      <c r="U696" s="68"/>
      <c r="V696" s="68"/>
      <c r="W696" s="27"/>
      <c r="X696" s="27"/>
      <c r="Y696" s="27"/>
      <c r="Z696" s="23">
        <f>Обшая56[Стоимость доставки]</f>
        <v>0</v>
      </c>
      <c r="AA696" s="23"/>
      <c r="AB696" s="21">
        <f>Обшая56[Итого реализация]</f>
        <v>0</v>
      </c>
      <c r="AC696" s="21">
        <f t="shared" si="24"/>
        <v>0</v>
      </c>
      <c r="AD696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6" s="21" t="e">
        <f>Обшая56[[#This Row],[Итого маржа]]/(Обшая56[[#This Row],[Сумма реал-и ТМЗ ( за вычетом доставки )]]/100)</f>
        <v>#DIV/0!</v>
      </c>
      <c r="AF696" s="36">
        <f t="shared" si="25"/>
        <v>0</v>
      </c>
      <c r="AG696" s="22"/>
      <c r="AH696" s="28">
        <f>Обшая56[[#This Row],[З/п (%)]]+Обшая56[[#This Row],[Бонус]]</f>
        <v>0</v>
      </c>
      <c r="AI696" s="35">
        <f>Обшая56[[#This Row],[Итого маржа]]-Обшая56[[#This Row],[З/п (%)]]</f>
        <v>0</v>
      </c>
      <c r="AJ696" s="38"/>
    </row>
    <row r="697" spans="1:36" x14ac:dyDescent="0.25">
      <c r="A697" s="146"/>
      <c r="B697" s="29"/>
      <c r="C697" s="147"/>
      <c r="D697" s="154"/>
      <c r="E697" s="148"/>
      <c r="F697" s="25"/>
      <c r="G697" s="149"/>
      <c r="H697" s="24"/>
      <c r="I697" s="41"/>
      <c r="J697" s="41"/>
      <c r="K697" s="34">
        <f>Обшая56[[#This Row],[Итого реализация]]-Обшая56[[#This Row],[Стоимость доставки]]</f>
        <v>0</v>
      </c>
      <c r="L697" s="26">
        <f>Обшая56[[#This Row],[Магазин]]</f>
        <v>0</v>
      </c>
      <c r="M697" s="150"/>
      <c r="N697" s="151"/>
      <c r="O697" s="26"/>
      <c r="P697" s="151"/>
      <c r="Q697" s="26"/>
      <c r="R697" s="26">
        <f>Обшая56[Итого реализация]-Обшая56[Наличные]-Обшая56[Терминал]-Обшая56[Безнал]</f>
        <v>0</v>
      </c>
      <c r="S697" s="152"/>
      <c r="T697" s="153"/>
      <c r="U697" s="68"/>
      <c r="V697" s="68"/>
      <c r="W697" s="27"/>
      <c r="X697" s="27"/>
      <c r="Y697" s="27"/>
      <c r="Z697" s="23">
        <f>Обшая56[Стоимость доставки]</f>
        <v>0</v>
      </c>
      <c r="AA697" s="23"/>
      <c r="AB697" s="21">
        <f>Обшая56[Итого реализация]</f>
        <v>0</v>
      </c>
      <c r="AC697" s="21">
        <f t="shared" ref="AC697:AC699" si="26">S697</f>
        <v>0</v>
      </c>
      <c r="AD697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7" s="21" t="e">
        <f>Обшая56[[#This Row],[Итого маржа]]/(Обшая56[[#This Row],[Сумма реал-и ТМЗ ( за вычетом доставки )]]/100)</f>
        <v>#DIV/0!</v>
      </c>
      <c r="AF697" s="36">
        <f t="shared" ref="AF697:AF699" si="27">AD697*F697/100</f>
        <v>0</v>
      </c>
      <c r="AG697" s="22"/>
      <c r="AH697" s="28">
        <f>Обшая56[[#This Row],[З/п (%)]]+Обшая56[[#This Row],[Бонус]]</f>
        <v>0</v>
      </c>
      <c r="AI697" s="35">
        <f>Обшая56[[#This Row],[Итого маржа]]-Обшая56[[#This Row],[З/п (%)]]</f>
        <v>0</v>
      </c>
      <c r="AJ697" s="38"/>
    </row>
    <row r="698" spans="1:36" x14ac:dyDescent="0.25">
      <c r="A698" s="146"/>
      <c r="B698" s="29"/>
      <c r="C698" s="147"/>
      <c r="D698" s="154"/>
      <c r="E698" s="148"/>
      <c r="F698" s="25"/>
      <c r="G698" s="149"/>
      <c r="H698" s="24"/>
      <c r="I698" s="41"/>
      <c r="J698" s="41"/>
      <c r="K698" s="34">
        <f>Обшая56[[#This Row],[Итого реализация]]-Обшая56[[#This Row],[Стоимость доставки]]</f>
        <v>0</v>
      </c>
      <c r="L698" s="26">
        <f>Обшая56[[#This Row],[Магазин]]</f>
        <v>0</v>
      </c>
      <c r="M698" s="150"/>
      <c r="N698" s="151"/>
      <c r="O698" s="26"/>
      <c r="P698" s="151"/>
      <c r="Q698" s="26"/>
      <c r="R698" s="26">
        <f>Обшая56[Итого реализация]-Обшая56[Наличные]-Обшая56[Терминал]-Обшая56[Безнал]</f>
        <v>0</v>
      </c>
      <c r="S698" s="152"/>
      <c r="T698" s="153"/>
      <c r="U698" s="68"/>
      <c r="V698" s="68"/>
      <c r="W698" s="27"/>
      <c r="X698" s="27"/>
      <c r="Y698" s="27"/>
      <c r="Z698" s="23">
        <f>Обшая56[Стоимость доставки]</f>
        <v>0</v>
      </c>
      <c r="AA698" s="23"/>
      <c r="AB698" s="21">
        <f>Обшая56[Итого реализация]</f>
        <v>0</v>
      </c>
      <c r="AC698" s="21">
        <f t="shared" si="26"/>
        <v>0</v>
      </c>
      <c r="AD698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8" s="21" t="e">
        <f>Обшая56[[#This Row],[Итого маржа]]/(Обшая56[[#This Row],[Сумма реал-и ТМЗ ( за вычетом доставки )]]/100)</f>
        <v>#DIV/0!</v>
      </c>
      <c r="AF698" s="36">
        <f t="shared" si="27"/>
        <v>0</v>
      </c>
      <c r="AG698" s="22"/>
      <c r="AH698" s="28">
        <f>Обшая56[[#This Row],[З/п (%)]]+Обшая56[[#This Row],[Бонус]]</f>
        <v>0</v>
      </c>
      <c r="AI698" s="35">
        <f>Обшая56[[#This Row],[Итого маржа]]-Обшая56[[#This Row],[З/п (%)]]</f>
        <v>0</v>
      </c>
      <c r="AJ698" s="38"/>
    </row>
    <row r="699" spans="1:36" x14ac:dyDescent="0.25">
      <c r="A699" s="146"/>
      <c r="B699" s="29"/>
      <c r="C699" s="147"/>
      <c r="D699" s="154"/>
      <c r="E699" s="148"/>
      <c r="F699" s="25"/>
      <c r="G699" s="149"/>
      <c r="H699" s="24"/>
      <c r="I699" s="41"/>
      <c r="J699" s="41"/>
      <c r="K699" s="34">
        <f>Обшая56[[#This Row],[Итого реализация]]-Обшая56[[#This Row],[Стоимость доставки]]</f>
        <v>0</v>
      </c>
      <c r="L699" s="26">
        <f>Обшая56[[#This Row],[Магазин]]</f>
        <v>0</v>
      </c>
      <c r="M699" s="150"/>
      <c r="N699" s="151"/>
      <c r="O699" s="26"/>
      <c r="P699" s="151"/>
      <c r="Q699" s="26"/>
      <c r="R699" s="26">
        <f>Обшая56[Итого реализация]-Обшая56[Наличные]-Обшая56[Терминал]-Обшая56[Безнал]</f>
        <v>0</v>
      </c>
      <c r="S699" s="152"/>
      <c r="T699" s="153"/>
      <c r="U699" s="68"/>
      <c r="V699" s="68"/>
      <c r="W699" s="27"/>
      <c r="X699" s="27"/>
      <c r="Y699" s="27"/>
      <c r="Z699" s="23">
        <f>Обшая56[Стоимость доставки]</f>
        <v>0</v>
      </c>
      <c r="AA699" s="23"/>
      <c r="AB699" s="21">
        <f>Обшая56[Итого реализация]</f>
        <v>0</v>
      </c>
      <c r="AC699" s="21">
        <f t="shared" si="26"/>
        <v>0</v>
      </c>
      <c r="AD699" s="21">
        <f>Обшая56[[#This Row],[Итого реализ-я]]-Обшая56[[#This Row],[Стоимость доставки2]]-Обшая56[[#This Row],[Переменные расходы]]-Обшая56[[#This Row],[Закуп]]</f>
        <v>0</v>
      </c>
      <c r="AE699" s="21" t="e">
        <f>Обшая56[[#This Row],[Итого маржа]]/(Обшая56[[#This Row],[Сумма реал-и ТМЗ ( за вычетом доставки )]]/100)</f>
        <v>#DIV/0!</v>
      </c>
      <c r="AF699" s="36">
        <f t="shared" si="27"/>
        <v>0</v>
      </c>
      <c r="AG699" s="22"/>
      <c r="AH699" s="28">
        <f>Обшая56[[#This Row],[З/п (%)]]+Обшая56[[#This Row],[Бонус]]</f>
        <v>0</v>
      </c>
      <c r="AI699" s="35">
        <f>Обшая56[[#This Row],[Итого маржа]]-Обшая56[[#This Row],[З/п (%)]]</f>
        <v>0</v>
      </c>
      <c r="AJ699" s="38"/>
    </row>
    <row r="700" spans="1:36" x14ac:dyDescent="0.25">
      <c r="H700" s="2" t="s">
        <v>96</v>
      </c>
    </row>
    <row r="705" spans="1:31" x14ac:dyDescent="0.25">
      <c r="A705"/>
      <c r="B705"/>
      <c r="C705"/>
      <c r="D705"/>
      <c r="E705"/>
      <c r="F705"/>
      <c r="H705"/>
      <c r="I705"/>
      <c r="J705"/>
      <c r="AA705"/>
      <c r="AB705"/>
      <c r="AC705"/>
      <c r="AD705"/>
      <c r="AE705"/>
    </row>
    <row r="706" spans="1:31" x14ac:dyDescent="0.25">
      <c r="A706"/>
      <c r="B706"/>
      <c r="C706"/>
      <c r="D706"/>
      <c r="E706"/>
      <c r="F706"/>
      <c r="H706"/>
      <c r="I706"/>
      <c r="J706"/>
      <c r="AA706"/>
      <c r="AB706"/>
      <c r="AC706"/>
      <c r="AD706"/>
      <c r="AE706"/>
    </row>
  </sheetData>
  <mergeCells count="7">
    <mergeCell ref="H1:H2"/>
    <mergeCell ref="A3:AI3"/>
    <mergeCell ref="A4:K6"/>
    <mergeCell ref="L4:R6"/>
    <mergeCell ref="W4:AA6"/>
    <mergeCell ref="AB4:AI6"/>
    <mergeCell ref="S4:V6"/>
  </mergeCells>
  <dataValidations count="1">
    <dataValidation type="list" allowBlank="1" showInputMessage="1" showErrorMessage="1" sqref="D10:D699">
      <formula1>Касса_Счет</formula1>
    </dataValidation>
  </dataValidations>
  <pageMargins left="0.9055118110236221" right="0.9055118110236221" top="0.55118110236220474" bottom="0.74803149606299213" header="0.31496062992125984" footer="0.31496062992125984"/>
  <pageSetup paperSize="9" scale="4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Справочник!#REF!</xm:f>
          </x14:formula1>
          <xm:sqref>C708:F1048576 W713:Z1048576</xm:sqref>
        </x14:dataValidation>
        <x14:dataValidation type="list" allowBlank="1" showInputMessage="1" showErrorMessage="1">
          <x14:formula1>
            <xm:f>справ.!$A$55:$A$116</xm:f>
          </x14:formula1>
          <xm:sqref>U10:U699</xm:sqref>
        </x14:dataValidation>
        <x14:dataValidation type="list" allowBlank="1" showInputMessage="1" showErrorMessage="1">
          <x14:formula1>
            <xm:f>справ.!$A$16:$A$39</xm:f>
          </x14:formula1>
          <xm:sqref>E9</xm:sqref>
        </x14:dataValidation>
        <x14:dataValidation type="list" allowBlank="1" showInputMessage="1" showErrorMessage="1">
          <x14:formula1>
            <xm:f>справ.!$A$15:$A$51</xm:f>
          </x14:formula1>
          <xm:sqref>E10:E699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80"/>
  <sheetViews>
    <sheetView topLeftCell="T1" workbookViewId="0">
      <selection activeCell="AF13" sqref="AF13"/>
    </sheetView>
  </sheetViews>
  <sheetFormatPr defaultRowHeight="15" x14ac:dyDescent="0.25"/>
  <cols>
    <col min="1" max="1" width="5.42578125" style="9" customWidth="1"/>
    <col min="2" max="2" width="12.42578125" style="3" customWidth="1"/>
    <col min="3" max="3" width="8.5703125" style="5" customWidth="1"/>
    <col min="4" max="4" width="18" style="5" customWidth="1"/>
    <col min="5" max="5" width="23" style="5" customWidth="1"/>
    <col min="6" max="6" width="4.140625" style="5" customWidth="1"/>
    <col min="7" max="7" width="7.85546875" customWidth="1"/>
    <col min="8" max="8" width="66.5703125" style="2" customWidth="1"/>
    <col min="9" max="10" width="23" style="2" customWidth="1"/>
    <col min="11" max="12" width="25" style="2" customWidth="1"/>
    <col min="13" max="13" width="15" style="2" customWidth="1"/>
    <col min="14" max="14" width="40.42578125" style="2" customWidth="1"/>
    <col min="15" max="15" width="16.140625" style="2" customWidth="1"/>
    <col min="16" max="16" width="12.140625" style="2" customWidth="1"/>
    <col min="17" max="17" width="21.28515625" style="2" customWidth="1"/>
    <col min="18" max="18" width="13.140625" style="2" customWidth="1"/>
    <col min="19" max="19" width="13.5703125" style="3" customWidth="1"/>
    <col min="20" max="20" width="13.28515625" style="4" customWidth="1"/>
    <col min="21" max="21" width="19.140625" style="4" customWidth="1"/>
    <col min="22" max="22" width="17.42578125" style="4" customWidth="1"/>
    <col min="23" max="24" width="15.42578125" style="4" customWidth="1"/>
    <col min="25" max="25" width="12.7109375" style="6" customWidth="1"/>
    <col min="26" max="26" width="18.140625" style="6" customWidth="1"/>
    <col min="27" max="27" width="21.28515625" style="2" customWidth="1"/>
    <col min="28" max="28" width="18.140625" style="2" customWidth="1"/>
    <col min="29" max="29" width="14.7109375" style="2" customWidth="1"/>
    <col min="30" max="30" width="13.5703125" style="2" customWidth="1"/>
    <col min="31" max="31" width="11.5703125" style="2" customWidth="1"/>
    <col min="32" max="32" width="21.5703125" customWidth="1"/>
    <col min="33" max="33" width="10.5703125" hidden="1" customWidth="1"/>
    <col min="34" max="34" width="15.28515625" hidden="1" customWidth="1"/>
    <col min="35" max="36" width="22" customWidth="1"/>
  </cols>
  <sheetData>
    <row r="1" spans="1:36" ht="48" customHeight="1" thickBot="1" x14ac:dyDescent="0.3">
      <c r="A1" s="12"/>
      <c r="B1" s="13"/>
      <c r="C1" s="14"/>
      <c r="D1" s="14"/>
      <c r="E1" s="14"/>
      <c r="F1" s="14"/>
      <c r="H1" s="227" t="s">
        <v>6</v>
      </c>
      <c r="I1" s="77" t="s">
        <v>119</v>
      </c>
      <c r="J1" s="77" t="s">
        <v>4</v>
      </c>
      <c r="K1" s="76" t="s">
        <v>120</v>
      </c>
      <c r="L1" s="10" t="s">
        <v>74</v>
      </c>
      <c r="M1" s="10"/>
      <c r="N1" s="10" t="s">
        <v>73</v>
      </c>
      <c r="O1" s="10"/>
      <c r="P1" s="10" t="s">
        <v>72</v>
      </c>
      <c r="Q1" s="10"/>
      <c r="R1" s="10" t="s">
        <v>2</v>
      </c>
      <c r="S1" s="11" t="s">
        <v>60</v>
      </c>
      <c r="T1" s="4" t="s">
        <v>105</v>
      </c>
      <c r="W1" s="4" t="s">
        <v>75</v>
      </c>
      <c r="Y1" s="6" t="s">
        <v>106</v>
      </c>
      <c r="Z1" s="16" t="s">
        <v>89</v>
      </c>
      <c r="AA1" s="17" t="s">
        <v>90</v>
      </c>
      <c r="AB1" s="17" t="s">
        <v>64</v>
      </c>
      <c r="AC1" s="17" t="s">
        <v>60</v>
      </c>
      <c r="AD1" s="17" t="s">
        <v>65</v>
      </c>
      <c r="AE1" s="17" t="s">
        <v>66</v>
      </c>
      <c r="AF1" s="17" t="s">
        <v>85</v>
      </c>
      <c r="AG1" s="17" t="s">
        <v>83</v>
      </c>
      <c r="AH1" s="17" t="s">
        <v>84</v>
      </c>
      <c r="AI1" s="79" t="s">
        <v>87</v>
      </c>
    </row>
    <row r="2" spans="1:36" ht="16.5" thickBot="1" x14ac:dyDescent="0.3">
      <c r="A2" s="12"/>
      <c r="B2" s="13"/>
      <c r="C2" s="14"/>
      <c r="D2" s="14"/>
      <c r="E2" s="14"/>
      <c r="F2" s="14"/>
      <c r="G2" s="15"/>
      <c r="H2" s="228"/>
      <c r="I2" s="78">
        <f>SUM(I10:I673)</f>
        <v>49228</v>
      </c>
      <c r="J2" s="78">
        <f>SUM(J10:J673)</f>
        <v>6</v>
      </c>
      <c r="K2" s="32">
        <f>SUM(K10:K673)</f>
        <v>49222</v>
      </c>
      <c r="L2" s="32">
        <f>SUM(L10:L673)</f>
        <v>48128</v>
      </c>
      <c r="M2" s="32"/>
      <c r="N2" s="32">
        <f>SUM(N10:N673)</f>
        <v>0</v>
      </c>
      <c r="O2" s="32"/>
      <c r="P2" s="32">
        <f>SUM(P10:P673)</f>
        <v>0</v>
      </c>
      <c r="Q2" s="32"/>
      <c r="R2" s="32">
        <f>SUM(R10:R673)</f>
        <v>1100</v>
      </c>
      <c r="S2" s="32">
        <f>SUM(S10:S673)</f>
        <v>28703.67</v>
      </c>
      <c r="T2" s="19"/>
      <c r="U2" s="19"/>
      <c r="V2" s="19"/>
      <c r="W2" s="19"/>
      <c r="X2" s="19"/>
      <c r="Y2" s="20"/>
      <c r="Z2" s="32">
        <f>SUM(Z10:Z673)</f>
        <v>6</v>
      </c>
      <c r="AA2" s="32">
        <f>SUM(AA10:AA673)</f>
        <v>500</v>
      </c>
      <c r="AB2" s="32">
        <f>SUM(AB10:AB673)</f>
        <v>49228</v>
      </c>
      <c r="AC2" s="32">
        <f>SUM(AC10:AC673)</f>
        <v>28703.67</v>
      </c>
      <c r="AD2" s="32">
        <f>SUM(AD10:AD673)</f>
        <v>20018.330000000002</v>
      </c>
      <c r="AE2" s="33" t="e">
        <f>AVERAGE(AE10:AE673)</f>
        <v>#DIV/0!</v>
      </c>
      <c r="AF2" s="32">
        <f>SUM(AF10:AF673)</f>
        <v>3287.2995000000001</v>
      </c>
      <c r="AG2" s="18" t="e">
        <f>раб.вариант!$A$9:$AJ$673</f>
        <v>#VALUE!</v>
      </c>
      <c r="AH2" s="18" t="e">
        <f>раб.вариант!$A$9:$AJ$673</f>
        <v>#VALUE!</v>
      </c>
      <c r="AI2" s="32">
        <f>SUM(AI10:AI673)</f>
        <v>16731.030500000001</v>
      </c>
    </row>
    <row r="3" spans="1:36" ht="27" customHeight="1" thickBot="1" x14ac:dyDescent="0.4">
      <c r="A3" s="229" t="s">
        <v>92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</row>
    <row r="4" spans="1:36" ht="17.25" customHeight="1" x14ac:dyDescent="0.25">
      <c r="A4" s="231" t="s">
        <v>77</v>
      </c>
      <c r="B4" s="232"/>
      <c r="C4" s="232"/>
      <c r="D4" s="232"/>
      <c r="E4" s="232"/>
      <c r="F4" s="232"/>
      <c r="G4" s="232"/>
      <c r="H4" s="232"/>
      <c r="I4" s="233"/>
      <c r="J4" s="233"/>
      <c r="K4" s="234"/>
      <c r="L4" s="243" t="s">
        <v>78</v>
      </c>
      <c r="M4" s="243"/>
      <c r="N4" s="244"/>
      <c r="O4" s="244"/>
      <c r="P4" s="244"/>
      <c r="Q4" s="245"/>
      <c r="R4" s="245"/>
      <c r="S4" s="270" t="s">
        <v>107</v>
      </c>
      <c r="T4" s="271"/>
      <c r="U4" s="271"/>
      <c r="V4" s="272"/>
      <c r="W4" s="252" t="s">
        <v>88</v>
      </c>
      <c r="X4" s="253"/>
      <c r="Y4" s="254"/>
      <c r="Z4" s="254"/>
      <c r="AA4" s="255"/>
      <c r="AB4" s="264" t="s">
        <v>79</v>
      </c>
      <c r="AC4" s="264"/>
      <c r="AD4" s="264"/>
      <c r="AE4" s="264"/>
      <c r="AF4" s="264"/>
      <c r="AG4" s="264"/>
      <c r="AH4" s="264"/>
      <c r="AI4" s="265"/>
    </row>
    <row r="5" spans="1:36" s="7" customFormat="1" ht="15.75" x14ac:dyDescent="0.25">
      <c r="A5" s="235"/>
      <c r="B5" s="236"/>
      <c r="C5" s="236"/>
      <c r="D5" s="236"/>
      <c r="E5" s="236"/>
      <c r="F5" s="236"/>
      <c r="G5" s="236"/>
      <c r="H5" s="236"/>
      <c r="I5" s="237"/>
      <c r="J5" s="237"/>
      <c r="K5" s="238"/>
      <c r="L5" s="246"/>
      <c r="M5" s="246"/>
      <c r="N5" s="247"/>
      <c r="O5" s="247"/>
      <c r="P5" s="247"/>
      <c r="Q5" s="248"/>
      <c r="R5" s="248"/>
      <c r="S5" s="273"/>
      <c r="T5" s="274"/>
      <c r="U5" s="274"/>
      <c r="V5" s="275"/>
      <c r="W5" s="256"/>
      <c r="X5" s="257"/>
      <c r="Y5" s="258"/>
      <c r="Z5" s="258"/>
      <c r="AA5" s="259"/>
      <c r="AB5" s="266"/>
      <c r="AC5" s="266"/>
      <c r="AD5" s="266"/>
      <c r="AE5" s="266"/>
      <c r="AF5" s="266"/>
      <c r="AG5" s="266"/>
      <c r="AH5" s="266"/>
      <c r="AI5" s="267"/>
    </row>
    <row r="6" spans="1:36" ht="15.75" customHeight="1" thickBot="1" x14ac:dyDescent="0.3">
      <c r="A6" s="239"/>
      <c r="B6" s="240"/>
      <c r="C6" s="240"/>
      <c r="D6" s="240"/>
      <c r="E6" s="240"/>
      <c r="F6" s="240"/>
      <c r="G6" s="240"/>
      <c r="H6" s="240"/>
      <c r="I6" s="241"/>
      <c r="J6" s="241"/>
      <c r="K6" s="242"/>
      <c r="L6" s="249"/>
      <c r="M6" s="249"/>
      <c r="N6" s="250"/>
      <c r="O6" s="250"/>
      <c r="P6" s="250"/>
      <c r="Q6" s="251"/>
      <c r="R6" s="251"/>
      <c r="S6" s="276"/>
      <c r="T6" s="277"/>
      <c r="U6" s="277"/>
      <c r="V6" s="278"/>
      <c r="W6" s="260"/>
      <c r="X6" s="261"/>
      <c r="Y6" s="262"/>
      <c r="Z6" s="262"/>
      <c r="AA6" s="263"/>
      <c r="AB6" s="268"/>
      <c r="AC6" s="268"/>
      <c r="AD6" s="268"/>
      <c r="AE6" s="268"/>
      <c r="AF6" s="268"/>
      <c r="AG6" s="268"/>
      <c r="AH6" s="268"/>
      <c r="AI6" s="269"/>
    </row>
    <row r="7" spans="1:36" ht="28.5" customHeight="1" x14ac:dyDescent="0.25"/>
    <row r="8" spans="1:36" ht="35.25" customHeight="1" thickBot="1" x14ac:dyDescent="0.3">
      <c r="H8" s="2" t="s">
        <v>143</v>
      </c>
    </row>
    <row r="9" spans="1:36" ht="31.5" customHeight="1" x14ac:dyDescent="0.25">
      <c r="A9" s="83" t="s">
        <v>76</v>
      </c>
      <c r="B9" s="84" t="s">
        <v>7</v>
      </c>
      <c r="C9" s="85" t="s">
        <v>61</v>
      </c>
      <c r="D9" s="86" t="s">
        <v>0</v>
      </c>
      <c r="E9" s="86" t="s">
        <v>1</v>
      </c>
      <c r="F9" s="86" t="s">
        <v>66</v>
      </c>
      <c r="G9" s="86" t="s">
        <v>70</v>
      </c>
      <c r="H9" s="87" t="s">
        <v>5</v>
      </c>
      <c r="I9" s="87" t="s">
        <v>119</v>
      </c>
      <c r="J9" s="87" t="s">
        <v>4</v>
      </c>
      <c r="K9" s="88" t="s">
        <v>120</v>
      </c>
      <c r="L9" s="89" t="s">
        <v>74</v>
      </c>
      <c r="M9" s="55" t="s">
        <v>108</v>
      </c>
      <c r="N9" s="90" t="s">
        <v>73</v>
      </c>
      <c r="O9" s="55" t="s">
        <v>109</v>
      </c>
      <c r="P9" s="89" t="s">
        <v>72</v>
      </c>
      <c r="Q9" s="55" t="s">
        <v>110</v>
      </c>
      <c r="R9" s="55" t="s">
        <v>2</v>
      </c>
      <c r="S9" s="91" t="s">
        <v>60</v>
      </c>
      <c r="T9" s="92" t="s">
        <v>62</v>
      </c>
      <c r="U9" s="92" t="s">
        <v>118</v>
      </c>
      <c r="V9" s="92" t="s">
        <v>117</v>
      </c>
      <c r="W9" s="93" t="s">
        <v>75</v>
      </c>
      <c r="X9" s="93" t="s">
        <v>112</v>
      </c>
      <c r="Y9" s="94" t="s">
        <v>71</v>
      </c>
      <c r="Z9" s="95" t="s">
        <v>121</v>
      </c>
      <c r="AA9" s="95" t="s">
        <v>68</v>
      </c>
      <c r="AB9" s="80" t="s">
        <v>80</v>
      </c>
      <c r="AC9" s="80" t="s">
        <v>81</v>
      </c>
      <c r="AD9" s="80" t="s">
        <v>82</v>
      </c>
      <c r="AE9" s="80" t="s">
        <v>3</v>
      </c>
      <c r="AF9" s="96" t="s">
        <v>86</v>
      </c>
      <c r="AG9" s="96" t="s">
        <v>83</v>
      </c>
      <c r="AH9" s="96" t="s">
        <v>84</v>
      </c>
      <c r="AI9" s="80" t="s">
        <v>67</v>
      </c>
      <c r="AJ9" s="97" t="s">
        <v>111</v>
      </c>
    </row>
    <row r="10" spans="1:36" ht="32.25" customHeight="1" x14ac:dyDescent="0.25">
      <c r="A10" s="98" t="s">
        <v>125</v>
      </c>
      <c r="B10" s="99">
        <v>43343</v>
      </c>
      <c r="C10" s="100">
        <v>1930</v>
      </c>
      <c r="D10" s="101" t="s">
        <v>135</v>
      </c>
      <c r="E10" s="102" t="s">
        <v>151</v>
      </c>
      <c r="F10" s="103">
        <v>15</v>
      </c>
      <c r="G10" s="103">
        <v>21.12</v>
      </c>
      <c r="H10" s="104" t="s">
        <v>122</v>
      </c>
      <c r="I10" s="105">
        <v>48128</v>
      </c>
      <c r="J10" s="105">
        <v>3</v>
      </c>
      <c r="K10" s="106">
        <v>48125</v>
      </c>
      <c r="L10" s="107">
        <v>48128</v>
      </c>
      <c r="M10" s="142">
        <v>43343</v>
      </c>
      <c r="N10" s="108"/>
      <c r="O10" s="108"/>
      <c r="P10" s="107"/>
      <c r="Q10" s="107"/>
      <c r="R10" s="108">
        <f>I10-L10-N10-P10</f>
        <v>0</v>
      </c>
      <c r="S10" s="109">
        <v>25709.67</v>
      </c>
      <c r="T10" s="110" t="s">
        <v>128</v>
      </c>
      <c r="U10" s="110" t="s">
        <v>129</v>
      </c>
      <c r="V10" s="110" t="s">
        <v>130</v>
      </c>
      <c r="W10" s="111">
        <v>43348</v>
      </c>
      <c r="X10" s="111" t="s">
        <v>103</v>
      </c>
      <c r="Y10" s="112" t="s">
        <v>131</v>
      </c>
      <c r="Z10" s="113">
        <v>3</v>
      </c>
      <c r="AA10" s="113">
        <v>500</v>
      </c>
      <c r="AB10" s="114">
        <v>48128</v>
      </c>
      <c r="AC10" s="114">
        <v>25709.67</v>
      </c>
      <c r="AD10" s="114">
        <v>21915.33</v>
      </c>
      <c r="AE10" s="114" t="e">
        <v>#DIV/0!</v>
      </c>
      <c r="AF10" s="115">
        <v>3287.2995000000001</v>
      </c>
      <c r="AG10" s="116">
        <v>0</v>
      </c>
      <c r="AH10" s="117">
        <v>3287.2995000000001</v>
      </c>
      <c r="AI10" s="118">
        <v>18628.030500000001</v>
      </c>
      <c r="AJ10" s="119"/>
    </row>
    <row r="11" spans="1:36" ht="30" x14ac:dyDescent="0.25">
      <c r="A11" s="98"/>
      <c r="B11" s="99"/>
      <c r="C11" s="100"/>
      <c r="D11" s="101"/>
      <c r="E11" s="102"/>
      <c r="F11" s="103">
        <v>15</v>
      </c>
      <c r="G11" s="103">
        <v>7</v>
      </c>
      <c r="H11" s="104" t="s">
        <v>123</v>
      </c>
      <c r="I11" s="105">
        <v>100</v>
      </c>
      <c r="J11" s="105">
        <v>2</v>
      </c>
      <c r="K11" s="106">
        <v>98</v>
      </c>
      <c r="L11" s="107">
        <v>0</v>
      </c>
      <c r="M11" s="142"/>
      <c r="N11" s="108"/>
      <c r="O11" s="108"/>
      <c r="P11" s="107"/>
      <c r="Q11" s="107"/>
      <c r="R11" s="108">
        <f t="shared" ref="R11:R74" si="0">I11-L11-N11-P11</f>
        <v>100</v>
      </c>
      <c r="S11" s="109">
        <v>2520</v>
      </c>
      <c r="T11" s="110"/>
      <c r="U11" s="110" t="s">
        <v>169</v>
      </c>
      <c r="V11" s="110"/>
      <c r="W11" s="111"/>
      <c r="X11" s="111"/>
      <c r="Y11" s="112"/>
      <c r="Z11" s="113">
        <v>2</v>
      </c>
      <c r="AA11" s="113"/>
      <c r="AB11" s="114">
        <v>100</v>
      </c>
      <c r="AC11" s="114">
        <v>2520</v>
      </c>
      <c r="AD11" s="114">
        <v>-2422</v>
      </c>
      <c r="AE11" s="114" t="e">
        <v>#DIV/0!</v>
      </c>
      <c r="AF11" s="115">
        <v>0</v>
      </c>
      <c r="AG11" s="116">
        <v>1</v>
      </c>
      <c r="AH11" s="117">
        <v>1</v>
      </c>
      <c r="AI11" s="118">
        <v>-2422</v>
      </c>
      <c r="AJ11" s="119"/>
    </row>
    <row r="12" spans="1:36" x14ac:dyDescent="0.25">
      <c r="A12" s="98"/>
      <c r="B12" s="99"/>
      <c r="C12" s="100"/>
      <c r="D12" s="101"/>
      <c r="E12" s="102"/>
      <c r="F12" s="103">
        <v>15</v>
      </c>
      <c r="G12" s="103">
        <v>1</v>
      </c>
      <c r="H12" s="104" t="s">
        <v>124</v>
      </c>
      <c r="I12" s="105">
        <v>1000</v>
      </c>
      <c r="J12" s="105">
        <v>1</v>
      </c>
      <c r="K12" s="106">
        <v>999</v>
      </c>
      <c r="L12" s="107">
        <v>0</v>
      </c>
      <c r="M12" s="142"/>
      <c r="N12" s="108"/>
      <c r="O12" s="108"/>
      <c r="P12" s="107"/>
      <c r="Q12" s="107"/>
      <c r="R12" s="108">
        <f>I12-L12-N12-P12</f>
        <v>1000</v>
      </c>
      <c r="S12" s="109">
        <v>474</v>
      </c>
      <c r="T12" s="110"/>
      <c r="U12" s="110"/>
      <c r="V12" s="110"/>
      <c r="W12" s="111"/>
      <c r="X12" s="111"/>
      <c r="Y12" s="112"/>
      <c r="Z12" s="113">
        <v>1</v>
      </c>
      <c r="AA12" s="113"/>
      <c r="AB12" s="114">
        <v>1000</v>
      </c>
      <c r="AC12" s="114">
        <v>474</v>
      </c>
      <c r="AD12" s="114">
        <v>525</v>
      </c>
      <c r="AE12" s="114" t="e">
        <v>#DIV/0!</v>
      </c>
      <c r="AF12" s="115">
        <v>0</v>
      </c>
      <c r="AG12" s="116">
        <v>2</v>
      </c>
      <c r="AH12" s="117">
        <v>2</v>
      </c>
      <c r="AI12" s="118">
        <v>525</v>
      </c>
      <c r="AJ12" s="119"/>
    </row>
    <row r="13" spans="1:36" ht="30" x14ac:dyDescent="0.25">
      <c r="A13" s="98"/>
      <c r="B13" s="99"/>
      <c r="C13" s="100"/>
      <c r="D13" s="101"/>
      <c r="E13" s="102"/>
      <c r="F13" s="103">
        <v>15</v>
      </c>
      <c r="G13" s="103"/>
      <c r="H13" s="104" t="s">
        <v>144</v>
      </c>
      <c r="I13" s="105"/>
      <c r="J13" s="105">
        <v>0</v>
      </c>
      <c r="K13" s="106">
        <v>0</v>
      </c>
      <c r="L13" s="107">
        <v>0</v>
      </c>
      <c r="M13" s="142"/>
      <c r="N13" s="108"/>
      <c r="O13" s="108"/>
      <c r="P13" s="107"/>
      <c r="Q13" s="107"/>
      <c r="R13" s="108">
        <f t="shared" si="0"/>
        <v>0</v>
      </c>
      <c r="S13" s="109"/>
      <c r="T13" s="110"/>
      <c r="U13" s="110"/>
      <c r="V13" s="110"/>
      <c r="W13" s="111"/>
      <c r="X13" s="111"/>
      <c r="Y13" s="112"/>
      <c r="Z13" s="113">
        <v>0</v>
      </c>
      <c r="AA13" s="113"/>
      <c r="AB13" s="114">
        <v>0</v>
      </c>
      <c r="AC13" s="114">
        <v>0</v>
      </c>
      <c r="AD13" s="114">
        <v>0</v>
      </c>
      <c r="AE13" s="114" t="e">
        <v>#DIV/0!</v>
      </c>
      <c r="AF13" s="115">
        <v>0</v>
      </c>
      <c r="AG13" s="116">
        <v>3</v>
      </c>
      <c r="AH13" s="117">
        <v>3</v>
      </c>
      <c r="AI13" s="118">
        <v>0</v>
      </c>
      <c r="AJ13" s="119"/>
    </row>
    <row r="14" spans="1:36" x14ac:dyDescent="0.25">
      <c r="A14" s="98"/>
      <c r="B14" s="99"/>
      <c r="C14" s="100"/>
      <c r="D14" s="101"/>
      <c r="E14" s="102"/>
      <c r="F14" s="103">
        <v>15</v>
      </c>
      <c r="G14" s="103"/>
      <c r="H14" s="104"/>
      <c r="I14" s="105"/>
      <c r="J14" s="105">
        <v>0</v>
      </c>
      <c r="K14" s="106">
        <v>0</v>
      </c>
      <c r="L14" s="107">
        <v>0</v>
      </c>
      <c r="M14" s="142"/>
      <c r="N14" s="108"/>
      <c r="O14" s="108"/>
      <c r="P14" s="107"/>
      <c r="Q14" s="107"/>
      <c r="R14" s="108">
        <f t="shared" si="0"/>
        <v>0</v>
      </c>
      <c r="S14" s="109"/>
      <c r="T14" s="110"/>
      <c r="U14" s="110"/>
      <c r="V14" s="110"/>
      <c r="W14" s="111"/>
      <c r="X14" s="111"/>
      <c r="Y14" s="112"/>
      <c r="Z14" s="113">
        <v>0</v>
      </c>
      <c r="AA14" s="113"/>
      <c r="AB14" s="114">
        <v>0</v>
      </c>
      <c r="AC14" s="114">
        <v>0</v>
      </c>
      <c r="AD14" s="114">
        <v>0</v>
      </c>
      <c r="AE14" s="114" t="e">
        <v>#DIV/0!</v>
      </c>
      <c r="AF14" s="115">
        <v>0</v>
      </c>
      <c r="AG14" s="116">
        <v>4</v>
      </c>
      <c r="AH14" s="117">
        <v>4</v>
      </c>
      <c r="AI14" s="118">
        <v>0</v>
      </c>
      <c r="AJ14" s="119"/>
    </row>
    <row r="15" spans="1:36" x14ac:dyDescent="0.25">
      <c r="A15" s="98"/>
      <c r="B15" s="99"/>
      <c r="C15" s="100"/>
      <c r="D15" s="101"/>
      <c r="E15" s="102"/>
      <c r="F15" s="103">
        <v>15</v>
      </c>
      <c r="G15" s="103"/>
      <c r="H15" s="104"/>
      <c r="I15" s="105"/>
      <c r="J15" s="105">
        <v>0</v>
      </c>
      <c r="K15" s="106">
        <v>0</v>
      </c>
      <c r="L15" s="107">
        <v>0</v>
      </c>
      <c r="M15" s="142"/>
      <c r="N15" s="108"/>
      <c r="O15" s="108"/>
      <c r="P15" s="107"/>
      <c r="Q15" s="107"/>
      <c r="R15" s="108">
        <f t="shared" si="0"/>
        <v>0</v>
      </c>
      <c r="S15" s="109"/>
      <c r="T15" s="110"/>
      <c r="U15" s="110"/>
      <c r="V15" s="110"/>
      <c r="W15" s="111"/>
      <c r="X15" s="111"/>
      <c r="Y15" s="112"/>
      <c r="Z15" s="113">
        <v>0</v>
      </c>
      <c r="AA15" s="113"/>
      <c r="AB15" s="114">
        <v>0</v>
      </c>
      <c r="AC15" s="114">
        <v>0</v>
      </c>
      <c r="AD15" s="114">
        <v>0</v>
      </c>
      <c r="AE15" s="114" t="e">
        <v>#DIV/0!</v>
      </c>
      <c r="AF15" s="115">
        <v>0</v>
      </c>
      <c r="AG15" s="116">
        <v>5</v>
      </c>
      <c r="AH15" s="117">
        <v>5</v>
      </c>
      <c r="AI15" s="118">
        <v>0</v>
      </c>
      <c r="AJ15" s="119"/>
    </row>
    <row r="16" spans="1:36" x14ac:dyDescent="0.25">
      <c r="A16" s="98"/>
      <c r="B16" s="99"/>
      <c r="C16" s="100"/>
      <c r="D16" s="101"/>
      <c r="E16" s="102"/>
      <c r="F16" s="103">
        <v>15</v>
      </c>
      <c r="G16" s="103"/>
      <c r="H16" s="104"/>
      <c r="I16" s="105"/>
      <c r="J16" s="105">
        <v>0</v>
      </c>
      <c r="K16" s="106">
        <v>0</v>
      </c>
      <c r="L16" s="107">
        <v>0</v>
      </c>
      <c r="M16" s="142"/>
      <c r="N16" s="108"/>
      <c r="O16" s="108"/>
      <c r="P16" s="107"/>
      <c r="Q16" s="107"/>
      <c r="R16" s="108">
        <f t="shared" si="0"/>
        <v>0</v>
      </c>
      <c r="S16" s="109"/>
      <c r="T16" s="110"/>
      <c r="U16" s="110"/>
      <c r="V16" s="110"/>
      <c r="W16" s="111"/>
      <c r="X16" s="111"/>
      <c r="Y16" s="112"/>
      <c r="Z16" s="113">
        <v>0</v>
      </c>
      <c r="AA16" s="113"/>
      <c r="AB16" s="114">
        <v>0</v>
      </c>
      <c r="AC16" s="114">
        <v>0</v>
      </c>
      <c r="AD16" s="114">
        <v>0</v>
      </c>
      <c r="AE16" s="114" t="e">
        <v>#DIV/0!</v>
      </c>
      <c r="AF16" s="115">
        <v>0</v>
      </c>
      <c r="AG16" s="116">
        <v>6</v>
      </c>
      <c r="AH16" s="117">
        <v>6</v>
      </c>
      <c r="AI16" s="118">
        <v>0</v>
      </c>
      <c r="AJ16" s="119"/>
    </row>
    <row r="17" spans="1:36" x14ac:dyDescent="0.25">
      <c r="A17" s="98"/>
      <c r="B17" s="99"/>
      <c r="C17" s="100"/>
      <c r="D17" s="101"/>
      <c r="E17" s="102"/>
      <c r="F17" s="103">
        <v>15</v>
      </c>
      <c r="G17" s="103"/>
      <c r="H17" s="104"/>
      <c r="I17" s="105"/>
      <c r="J17" s="105">
        <v>0</v>
      </c>
      <c r="K17" s="106">
        <v>0</v>
      </c>
      <c r="L17" s="107">
        <v>0</v>
      </c>
      <c r="M17" s="142"/>
      <c r="N17" s="108"/>
      <c r="O17" s="108"/>
      <c r="P17" s="107"/>
      <c r="Q17" s="107"/>
      <c r="R17" s="108">
        <f t="shared" si="0"/>
        <v>0</v>
      </c>
      <c r="S17" s="109"/>
      <c r="T17" s="110"/>
      <c r="U17" s="110"/>
      <c r="V17" s="110"/>
      <c r="W17" s="111"/>
      <c r="X17" s="111"/>
      <c r="Y17" s="112"/>
      <c r="Z17" s="113">
        <v>0</v>
      </c>
      <c r="AA17" s="113"/>
      <c r="AB17" s="114">
        <v>0</v>
      </c>
      <c r="AC17" s="114">
        <v>0</v>
      </c>
      <c r="AD17" s="114">
        <v>0</v>
      </c>
      <c r="AE17" s="114" t="e">
        <v>#DIV/0!</v>
      </c>
      <c r="AF17" s="115">
        <v>0</v>
      </c>
      <c r="AG17" s="116">
        <v>7</v>
      </c>
      <c r="AH17" s="117">
        <v>7</v>
      </c>
      <c r="AI17" s="118">
        <v>0</v>
      </c>
      <c r="AJ17" s="119"/>
    </row>
    <row r="18" spans="1:36" x14ac:dyDescent="0.25">
      <c r="A18" s="98"/>
      <c r="B18" s="99"/>
      <c r="C18" s="100"/>
      <c r="D18" s="101"/>
      <c r="E18" s="102"/>
      <c r="F18" s="103">
        <v>15</v>
      </c>
      <c r="G18" s="103"/>
      <c r="H18" s="104"/>
      <c r="I18" s="105"/>
      <c r="J18" s="105">
        <v>0</v>
      </c>
      <c r="K18" s="106">
        <v>0</v>
      </c>
      <c r="L18" s="107">
        <v>0</v>
      </c>
      <c r="M18" s="142"/>
      <c r="N18" s="108"/>
      <c r="O18" s="108"/>
      <c r="P18" s="107"/>
      <c r="Q18" s="107"/>
      <c r="R18" s="108">
        <f t="shared" si="0"/>
        <v>0</v>
      </c>
      <c r="S18" s="109"/>
      <c r="T18" s="110"/>
      <c r="U18" s="110"/>
      <c r="V18" s="110"/>
      <c r="W18" s="111"/>
      <c r="X18" s="111"/>
      <c r="Y18" s="112"/>
      <c r="Z18" s="113">
        <v>0</v>
      </c>
      <c r="AA18" s="113"/>
      <c r="AB18" s="114">
        <v>0</v>
      </c>
      <c r="AC18" s="114">
        <v>0</v>
      </c>
      <c r="AD18" s="114">
        <v>0</v>
      </c>
      <c r="AE18" s="114" t="e">
        <v>#DIV/0!</v>
      </c>
      <c r="AF18" s="115">
        <v>0</v>
      </c>
      <c r="AG18" s="116">
        <v>8</v>
      </c>
      <c r="AH18" s="117">
        <v>8</v>
      </c>
      <c r="AI18" s="118">
        <v>0</v>
      </c>
      <c r="AJ18" s="119"/>
    </row>
    <row r="19" spans="1:36" x14ac:dyDescent="0.25">
      <c r="A19" s="98"/>
      <c r="B19" s="99"/>
      <c r="C19" s="100"/>
      <c r="D19" s="101"/>
      <c r="E19" s="102"/>
      <c r="F19" s="103">
        <v>15</v>
      </c>
      <c r="G19" s="103"/>
      <c r="H19" s="104"/>
      <c r="I19" s="105"/>
      <c r="J19" s="105">
        <v>0</v>
      </c>
      <c r="K19" s="106">
        <v>0</v>
      </c>
      <c r="L19" s="107">
        <v>0</v>
      </c>
      <c r="M19" s="142"/>
      <c r="N19" s="108"/>
      <c r="O19" s="108"/>
      <c r="P19" s="107"/>
      <c r="Q19" s="107"/>
      <c r="R19" s="108">
        <f t="shared" si="0"/>
        <v>0</v>
      </c>
      <c r="S19" s="109"/>
      <c r="T19" s="110"/>
      <c r="U19" s="110"/>
      <c r="V19" s="110"/>
      <c r="W19" s="111"/>
      <c r="X19" s="111"/>
      <c r="Y19" s="112"/>
      <c r="Z19" s="113">
        <v>0</v>
      </c>
      <c r="AA19" s="113"/>
      <c r="AB19" s="114">
        <v>0</v>
      </c>
      <c r="AC19" s="114">
        <v>0</v>
      </c>
      <c r="AD19" s="114">
        <v>0</v>
      </c>
      <c r="AE19" s="114" t="e">
        <v>#DIV/0!</v>
      </c>
      <c r="AF19" s="115">
        <v>0</v>
      </c>
      <c r="AG19" s="116">
        <v>9</v>
      </c>
      <c r="AH19" s="117">
        <v>9</v>
      </c>
      <c r="AI19" s="118">
        <v>0</v>
      </c>
      <c r="AJ19" s="119"/>
    </row>
    <row r="20" spans="1:36" x14ac:dyDescent="0.25">
      <c r="A20" s="98"/>
      <c r="B20" s="99"/>
      <c r="C20" s="100"/>
      <c r="D20" s="101"/>
      <c r="E20" s="102"/>
      <c r="F20" s="103">
        <v>15</v>
      </c>
      <c r="G20" s="103"/>
      <c r="H20" s="104"/>
      <c r="I20" s="105"/>
      <c r="J20" s="105">
        <v>0</v>
      </c>
      <c r="K20" s="106">
        <v>0</v>
      </c>
      <c r="L20" s="107">
        <v>0</v>
      </c>
      <c r="M20" s="142"/>
      <c r="N20" s="108"/>
      <c r="O20" s="108"/>
      <c r="P20" s="107"/>
      <c r="Q20" s="107"/>
      <c r="R20" s="108">
        <f t="shared" si="0"/>
        <v>0</v>
      </c>
      <c r="S20" s="109"/>
      <c r="T20" s="110"/>
      <c r="U20" s="110"/>
      <c r="V20" s="110"/>
      <c r="W20" s="111"/>
      <c r="X20" s="111"/>
      <c r="Y20" s="112"/>
      <c r="Z20" s="113">
        <v>0</v>
      </c>
      <c r="AA20" s="113"/>
      <c r="AB20" s="114">
        <v>0</v>
      </c>
      <c r="AC20" s="114">
        <v>0</v>
      </c>
      <c r="AD20" s="114">
        <v>0</v>
      </c>
      <c r="AE20" s="114" t="e">
        <v>#DIV/0!</v>
      </c>
      <c r="AF20" s="115">
        <v>0</v>
      </c>
      <c r="AG20" s="116">
        <v>10</v>
      </c>
      <c r="AH20" s="117">
        <v>10</v>
      </c>
      <c r="AI20" s="118">
        <v>0</v>
      </c>
      <c r="AJ20" s="119"/>
    </row>
    <row r="21" spans="1:36" x14ac:dyDescent="0.25">
      <c r="A21" s="98"/>
      <c r="B21" s="99"/>
      <c r="C21" s="100"/>
      <c r="D21" s="101"/>
      <c r="E21" s="102"/>
      <c r="F21" s="103">
        <v>15</v>
      </c>
      <c r="G21" s="103"/>
      <c r="H21" s="104"/>
      <c r="I21" s="105"/>
      <c r="J21" s="105">
        <v>0</v>
      </c>
      <c r="K21" s="106">
        <v>0</v>
      </c>
      <c r="L21" s="107">
        <v>0</v>
      </c>
      <c r="M21" s="142"/>
      <c r="N21" s="108"/>
      <c r="O21" s="108"/>
      <c r="P21" s="107"/>
      <c r="Q21" s="107"/>
      <c r="R21" s="108">
        <f t="shared" si="0"/>
        <v>0</v>
      </c>
      <c r="S21" s="109"/>
      <c r="T21" s="110"/>
      <c r="U21" s="110"/>
      <c r="V21" s="110"/>
      <c r="W21" s="111"/>
      <c r="X21" s="111"/>
      <c r="Y21" s="112"/>
      <c r="Z21" s="113">
        <v>0</v>
      </c>
      <c r="AA21" s="113"/>
      <c r="AB21" s="114">
        <v>0</v>
      </c>
      <c r="AC21" s="114">
        <v>0</v>
      </c>
      <c r="AD21" s="114">
        <v>0</v>
      </c>
      <c r="AE21" s="114" t="e">
        <v>#DIV/0!</v>
      </c>
      <c r="AF21" s="115">
        <v>0</v>
      </c>
      <c r="AG21" s="116">
        <v>11</v>
      </c>
      <c r="AH21" s="117">
        <v>11</v>
      </c>
      <c r="AI21" s="118">
        <v>0</v>
      </c>
      <c r="AJ21" s="119"/>
    </row>
    <row r="22" spans="1:36" x14ac:dyDescent="0.25">
      <c r="A22" s="98"/>
      <c r="B22" s="99"/>
      <c r="C22" s="100"/>
      <c r="D22" s="101"/>
      <c r="E22" s="102"/>
      <c r="F22" s="103">
        <v>15</v>
      </c>
      <c r="G22" s="103"/>
      <c r="H22" s="104"/>
      <c r="I22" s="105"/>
      <c r="J22" s="105">
        <v>0</v>
      </c>
      <c r="K22" s="106">
        <v>0</v>
      </c>
      <c r="L22" s="107">
        <v>0</v>
      </c>
      <c r="M22" s="142"/>
      <c r="N22" s="108"/>
      <c r="O22" s="108"/>
      <c r="P22" s="107"/>
      <c r="Q22" s="107"/>
      <c r="R22" s="108">
        <f t="shared" si="0"/>
        <v>0</v>
      </c>
      <c r="S22" s="109"/>
      <c r="T22" s="110"/>
      <c r="U22" s="110"/>
      <c r="V22" s="110"/>
      <c r="W22" s="111"/>
      <c r="X22" s="111"/>
      <c r="Y22" s="112"/>
      <c r="Z22" s="113">
        <v>0</v>
      </c>
      <c r="AA22" s="113"/>
      <c r="AB22" s="114">
        <v>0</v>
      </c>
      <c r="AC22" s="114">
        <v>0</v>
      </c>
      <c r="AD22" s="114">
        <v>0</v>
      </c>
      <c r="AE22" s="114" t="e">
        <v>#DIV/0!</v>
      </c>
      <c r="AF22" s="115">
        <v>0</v>
      </c>
      <c r="AG22" s="116">
        <v>12</v>
      </c>
      <c r="AH22" s="117">
        <v>12</v>
      </c>
      <c r="AI22" s="118">
        <v>0</v>
      </c>
      <c r="AJ22" s="119"/>
    </row>
    <row r="23" spans="1:36" x14ac:dyDescent="0.25">
      <c r="A23" s="98"/>
      <c r="B23" s="99"/>
      <c r="C23" s="100"/>
      <c r="D23" s="101"/>
      <c r="E23" s="102"/>
      <c r="F23" s="103">
        <v>15</v>
      </c>
      <c r="G23" s="103"/>
      <c r="H23" s="104"/>
      <c r="I23" s="105"/>
      <c r="J23" s="105">
        <v>0</v>
      </c>
      <c r="K23" s="106">
        <v>0</v>
      </c>
      <c r="L23" s="107">
        <v>0</v>
      </c>
      <c r="M23" s="142"/>
      <c r="N23" s="108"/>
      <c r="O23" s="108"/>
      <c r="P23" s="107"/>
      <c r="Q23" s="107"/>
      <c r="R23" s="108">
        <f t="shared" si="0"/>
        <v>0</v>
      </c>
      <c r="S23" s="109"/>
      <c r="T23" s="110"/>
      <c r="U23" s="110"/>
      <c r="V23" s="110"/>
      <c r="W23" s="111"/>
      <c r="X23" s="111"/>
      <c r="Y23" s="112"/>
      <c r="Z23" s="113">
        <v>0</v>
      </c>
      <c r="AA23" s="113"/>
      <c r="AB23" s="114">
        <v>0</v>
      </c>
      <c r="AC23" s="114">
        <v>0</v>
      </c>
      <c r="AD23" s="114">
        <v>0</v>
      </c>
      <c r="AE23" s="114" t="e">
        <v>#DIV/0!</v>
      </c>
      <c r="AF23" s="115">
        <v>0</v>
      </c>
      <c r="AG23" s="116">
        <v>13</v>
      </c>
      <c r="AH23" s="117">
        <v>13</v>
      </c>
      <c r="AI23" s="118">
        <v>0</v>
      </c>
      <c r="AJ23" s="119"/>
    </row>
    <row r="24" spans="1:36" x14ac:dyDescent="0.25">
      <c r="A24" s="98"/>
      <c r="B24" s="99"/>
      <c r="C24" s="100"/>
      <c r="D24" s="101"/>
      <c r="E24" s="102"/>
      <c r="F24" s="103">
        <v>15</v>
      </c>
      <c r="G24" s="103"/>
      <c r="H24" s="104"/>
      <c r="I24" s="105"/>
      <c r="J24" s="105">
        <v>0</v>
      </c>
      <c r="K24" s="106">
        <v>0</v>
      </c>
      <c r="L24" s="107">
        <v>0</v>
      </c>
      <c r="M24" s="142"/>
      <c r="N24" s="108"/>
      <c r="O24" s="108"/>
      <c r="P24" s="107"/>
      <c r="Q24" s="107"/>
      <c r="R24" s="108">
        <f t="shared" si="0"/>
        <v>0</v>
      </c>
      <c r="S24" s="109"/>
      <c r="T24" s="110"/>
      <c r="U24" s="110"/>
      <c r="V24" s="110"/>
      <c r="W24" s="111"/>
      <c r="X24" s="111"/>
      <c r="Y24" s="112"/>
      <c r="Z24" s="113">
        <v>0</v>
      </c>
      <c r="AA24" s="113"/>
      <c r="AB24" s="114">
        <v>0</v>
      </c>
      <c r="AC24" s="114">
        <v>0</v>
      </c>
      <c r="AD24" s="114">
        <v>0</v>
      </c>
      <c r="AE24" s="114" t="e">
        <v>#DIV/0!</v>
      </c>
      <c r="AF24" s="115">
        <v>0</v>
      </c>
      <c r="AG24" s="116">
        <v>14</v>
      </c>
      <c r="AH24" s="117">
        <v>14</v>
      </c>
      <c r="AI24" s="118">
        <v>0</v>
      </c>
      <c r="AJ24" s="119"/>
    </row>
    <row r="25" spans="1:36" x14ac:dyDescent="0.25">
      <c r="A25" s="98"/>
      <c r="B25" s="99"/>
      <c r="C25" s="100"/>
      <c r="D25" s="101"/>
      <c r="E25" s="102"/>
      <c r="F25" s="103">
        <v>15</v>
      </c>
      <c r="G25" s="103"/>
      <c r="H25" s="104"/>
      <c r="I25" s="105"/>
      <c r="J25" s="105">
        <v>0</v>
      </c>
      <c r="K25" s="106">
        <v>0</v>
      </c>
      <c r="L25" s="107">
        <v>0</v>
      </c>
      <c r="M25" s="142"/>
      <c r="N25" s="108"/>
      <c r="O25" s="108"/>
      <c r="P25" s="107"/>
      <c r="Q25" s="107"/>
      <c r="R25" s="108">
        <f t="shared" si="0"/>
        <v>0</v>
      </c>
      <c r="S25" s="109"/>
      <c r="T25" s="110"/>
      <c r="U25" s="110"/>
      <c r="V25" s="110"/>
      <c r="W25" s="111"/>
      <c r="X25" s="111"/>
      <c r="Y25" s="112"/>
      <c r="Z25" s="113">
        <v>0</v>
      </c>
      <c r="AA25" s="113"/>
      <c r="AB25" s="114">
        <v>0</v>
      </c>
      <c r="AC25" s="114">
        <v>0</v>
      </c>
      <c r="AD25" s="114">
        <v>0</v>
      </c>
      <c r="AE25" s="114" t="e">
        <v>#DIV/0!</v>
      </c>
      <c r="AF25" s="115">
        <v>0</v>
      </c>
      <c r="AG25" s="116">
        <v>15</v>
      </c>
      <c r="AH25" s="117">
        <v>15</v>
      </c>
      <c r="AI25" s="118">
        <v>0</v>
      </c>
      <c r="AJ25" s="119"/>
    </row>
    <row r="26" spans="1:36" x14ac:dyDescent="0.25">
      <c r="A26" s="98"/>
      <c r="B26" s="99"/>
      <c r="C26" s="100"/>
      <c r="D26" s="101"/>
      <c r="E26" s="102"/>
      <c r="F26" s="103">
        <v>15</v>
      </c>
      <c r="G26" s="103"/>
      <c r="H26" s="104"/>
      <c r="I26" s="105"/>
      <c r="J26" s="105">
        <v>0</v>
      </c>
      <c r="K26" s="106">
        <v>0</v>
      </c>
      <c r="L26" s="107">
        <v>0</v>
      </c>
      <c r="M26" s="142"/>
      <c r="N26" s="108"/>
      <c r="O26" s="108"/>
      <c r="P26" s="107"/>
      <c r="Q26" s="107"/>
      <c r="R26" s="108">
        <f t="shared" si="0"/>
        <v>0</v>
      </c>
      <c r="S26" s="109"/>
      <c r="T26" s="110"/>
      <c r="U26" s="110"/>
      <c r="V26" s="110"/>
      <c r="W26" s="111"/>
      <c r="X26" s="111"/>
      <c r="Y26" s="112"/>
      <c r="Z26" s="113">
        <v>0</v>
      </c>
      <c r="AA26" s="113"/>
      <c r="AB26" s="114">
        <v>0</v>
      </c>
      <c r="AC26" s="114">
        <v>0</v>
      </c>
      <c r="AD26" s="114">
        <v>0</v>
      </c>
      <c r="AE26" s="114" t="e">
        <v>#DIV/0!</v>
      </c>
      <c r="AF26" s="115">
        <v>0</v>
      </c>
      <c r="AG26" s="116">
        <v>16</v>
      </c>
      <c r="AH26" s="117">
        <v>16</v>
      </c>
      <c r="AI26" s="118">
        <v>0</v>
      </c>
      <c r="AJ26" s="119"/>
    </row>
    <row r="27" spans="1:36" x14ac:dyDescent="0.25">
      <c r="A27" s="98"/>
      <c r="B27" s="99"/>
      <c r="C27" s="100"/>
      <c r="D27" s="101"/>
      <c r="E27" s="102"/>
      <c r="F27" s="103">
        <v>15</v>
      </c>
      <c r="G27" s="103"/>
      <c r="H27" s="104"/>
      <c r="I27" s="105"/>
      <c r="J27" s="105">
        <v>0</v>
      </c>
      <c r="K27" s="106">
        <v>0</v>
      </c>
      <c r="L27" s="107">
        <v>0</v>
      </c>
      <c r="M27" s="142"/>
      <c r="N27" s="108"/>
      <c r="O27" s="108"/>
      <c r="P27" s="107"/>
      <c r="Q27" s="107"/>
      <c r="R27" s="108">
        <f t="shared" si="0"/>
        <v>0</v>
      </c>
      <c r="S27" s="109"/>
      <c r="T27" s="110"/>
      <c r="U27" s="110"/>
      <c r="V27" s="110"/>
      <c r="W27" s="111"/>
      <c r="X27" s="111"/>
      <c r="Y27" s="112"/>
      <c r="Z27" s="113">
        <v>0</v>
      </c>
      <c r="AA27" s="113"/>
      <c r="AB27" s="114">
        <v>0</v>
      </c>
      <c r="AC27" s="114">
        <v>0</v>
      </c>
      <c r="AD27" s="114">
        <v>0</v>
      </c>
      <c r="AE27" s="114" t="e">
        <v>#DIV/0!</v>
      </c>
      <c r="AF27" s="115">
        <v>0</v>
      </c>
      <c r="AG27" s="116">
        <v>17</v>
      </c>
      <c r="AH27" s="117">
        <v>17</v>
      </c>
      <c r="AI27" s="118">
        <v>0</v>
      </c>
      <c r="AJ27" s="119"/>
    </row>
    <row r="28" spans="1:36" x14ac:dyDescent="0.25">
      <c r="A28" s="98"/>
      <c r="B28" s="99"/>
      <c r="C28" s="100"/>
      <c r="D28" s="101"/>
      <c r="E28" s="102"/>
      <c r="F28" s="103">
        <v>15</v>
      </c>
      <c r="G28" s="103"/>
      <c r="H28" s="104"/>
      <c r="I28" s="105"/>
      <c r="J28" s="105">
        <v>0</v>
      </c>
      <c r="K28" s="106">
        <v>0</v>
      </c>
      <c r="L28" s="107">
        <v>0</v>
      </c>
      <c r="M28" s="142"/>
      <c r="N28" s="108"/>
      <c r="O28" s="108"/>
      <c r="P28" s="107"/>
      <c r="Q28" s="107"/>
      <c r="R28" s="108">
        <f t="shared" si="0"/>
        <v>0</v>
      </c>
      <c r="S28" s="109"/>
      <c r="T28" s="110"/>
      <c r="U28" s="110"/>
      <c r="V28" s="110"/>
      <c r="W28" s="111"/>
      <c r="X28" s="111"/>
      <c r="Y28" s="112"/>
      <c r="Z28" s="113">
        <v>0</v>
      </c>
      <c r="AA28" s="113"/>
      <c r="AB28" s="114">
        <v>0</v>
      </c>
      <c r="AC28" s="114">
        <v>0</v>
      </c>
      <c r="AD28" s="114">
        <v>0</v>
      </c>
      <c r="AE28" s="114" t="e">
        <v>#DIV/0!</v>
      </c>
      <c r="AF28" s="115">
        <v>0</v>
      </c>
      <c r="AG28" s="116">
        <v>18</v>
      </c>
      <c r="AH28" s="117">
        <v>18</v>
      </c>
      <c r="AI28" s="118">
        <v>0</v>
      </c>
      <c r="AJ28" s="119"/>
    </row>
    <row r="29" spans="1:36" x14ac:dyDescent="0.25">
      <c r="A29" s="98"/>
      <c r="B29" s="99"/>
      <c r="C29" s="100"/>
      <c r="D29" s="101"/>
      <c r="E29" s="102"/>
      <c r="F29" s="103">
        <v>15</v>
      </c>
      <c r="G29" s="103"/>
      <c r="H29" s="104"/>
      <c r="I29" s="105"/>
      <c r="J29" s="105">
        <v>0</v>
      </c>
      <c r="K29" s="106">
        <v>0</v>
      </c>
      <c r="L29" s="107">
        <v>0</v>
      </c>
      <c r="M29" s="142"/>
      <c r="N29" s="108"/>
      <c r="O29" s="108"/>
      <c r="P29" s="107"/>
      <c r="Q29" s="107"/>
      <c r="R29" s="108">
        <f t="shared" si="0"/>
        <v>0</v>
      </c>
      <c r="S29" s="109"/>
      <c r="T29" s="110"/>
      <c r="U29" s="110"/>
      <c r="V29" s="110"/>
      <c r="W29" s="111"/>
      <c r="X29" s="111"/>
      <c r="Y29" s="112"/>
      <c r="Z29" s="113">
        <v>0</v>
      </c>
      <c r="AA29" s="113"/>
      <c r="AB29" s="114">
        <v>0</v>
      </c>
      <c r="AC29" s="114">
        <v>0</v>
      </c>
      <c r="AD29" s="114">
        <v>0</v>
      </c>
      <c r="AE29" s="114" t="e">
        <v>#DIV/0!</v>
      </c>
      <c r="AF29" s="115">
        <v>0</v>
      </c>
      <c r="AG29" s="116">
        <v>19</v>
      </c>
      <c r="AH29" s="117">
        <v>19</v>
      </c>
      <c r="AI29" s="118">
        <v>0</v>
      </c>
      <c r="AJ29" s="119"/>
    </row>
    <row r="30" spans="1:36" x14ac:dyDescent="0.25">
      <c r="A30" s="98"/>
      <c r="B30" s="99"/>
      <c r="C30" s="100"/>
      <c r="D30" s="101"/>
      <c r="E30" s="102"/>
      <c r="F30" s="103">
        <v>15</v>
      </c>
      <c r="G30" s="103"/>
      <c r="H30" s="104"/>
      <c r="I30" s="105"/>
      <c r="J30" s="105">
        <v>0</v>
      </c>
      <c r="K30" s="106">
        <v>0</v>
      </c>
      <c r="L30" s="107">
        <v>0</v>
      </c>
      <c r="M30" s="142"/>
      <c r="N30" s="108"/>
      <c r="O30" s="108"/>
      <c r="P30" s="107"/>
      <c r="Q30" s="107"/>
      <c r="R30" s="108">
        <f t="shared" si="0"/>
        <v>0</v>
      </c>
      <c r="S30" s="109"/>
      <c r="T30" s="110"/>
      <c r="U30" s="110"/>
      <c r="V30" s="110"/>
      <c r="W30" s="111"/>
      <c r="X30" s="111"/>
      <c r="Y30" s="112"/>
      <c r="Z30" s="113">
        <v>0</v>
      </c>
      <c r="AA30" s="113"/>
      <c r="AB30" s="114">
        <v>0</v>
      </c>
      <c r="AC30" s="114">
        <v>0</v>
      </c>
      <c r="AD30" s="114">
        <v>0</v>
      </c>
      <c r="AE30" s="114" t="e">
        <v>#DIV/0!</v>
      </c>
      <c r="AF30" s="115">
        <v>0</v>
      </c>
      <c r="AG30" s="116">
        <v>20</v>
      </c>
      <c r="AH30" s="117">
        <v>20</v>
      </c>
      <c r="AI30" s="118">
        <v>0</v>
      </c>
      <c r="AJ30" s="119"/>
    </row>
    <row r="31" spans="1:36" x14ac:dyDescent="0.25">
      <c r="A31" s="98"/>
      <c r="B31" s="99"/>
      <c r="C31" s="100"/>
      <c r="D31" s="101"/>
      <c r="E31" s="102"/>
      <c r="F31" s="103">
        <v>15</v>
      </c>
      <c r="G31" s="103"/>
      <c r="H31" s="104"/>
      <c r="I31" s="105"/>
      <c r="J31" s="105">
        <v>0</v>
      </c>
      <c r="K31" s="106">
        <v>0</v>
      </c>
      <c r="L31" s="107">
        <v>0</v>
      </c>
      <c r="M31" s="142"/>
      <c r="N31" s="108"/>
      <c r="O31" s="108"/>
      <c r="P31" s="107"/>
      <c r="Q31" s="107"/>
      <c r="R31" s="108">
        <f t="shared" si="0"/>
        <v>0</v>
      </c>
      <c r="S31" s="109"/>
      <c r="T31" s="110"/>
      <c r="U31" s="110"/>
      <c r="V31" s="110"/>
      <c r="W31" s="111"/>
      <c r="X31" s="111"/>
      <c r="Y31" s="112"/>
      <c r="Z31" s="113">
        <v>0</v>
      </c>
      <c r="AA31" s="113"/>
      <c r="AB31" s="114">
        <v>0</v>
      </c>
      <c r="AC31" s="114">
        <v>0</v>
      </c>
      <c r="AD31" s="114">
        <v>0</v>
      </c>
      <c r="AE31" s="114" t="e">
        <v>#DIV/0!</v>
      </c>
      <c r="AF31" s="115">
        <v>0</v>
      </c>
      <c r="AG31" s="116">
        <v>21</v>
      </c>
      <c r="AH31" s="117">
        <v>21</v>
      </c>
      <c r="AI31" s="118">
        <v>0</v>
      </c>
      <c r="AJ31" s="119"/>
    </row>
    <row r="32" spans="1:36" x14ac:dyDescent="0.25">
      <c r="A32" s="98"/>
      <c r="B32" s="99"/>
      <c r="C32" s="100"/>
      <c r="D32" s="101"/>
      <c r="E32" s="102"/>
      <c r="F32" s="103">
        <v>15</v>
      </c>
      <c r="G32" s="103"/>
      <c r="H32" s="104"/>
      <c r="I32" s="105"/>
      <c r="J32" s="105">
        <v>0</v>
      </c>
      <c r="K32" s="106">
        <v>0</v>
      </c>
      <c r="L32" s="107">
        <v>0</v>
      </c>
      <c r="M32" s="142"/>
      <c r="N32" s="108"/>
      <c r="O32" s="108"/>
      <c r="P32" s="107"/>
      <c r="Q32" s="107"/>
      <c r="R32" s="108">
        <f t="shared" si="0"/>
        <v>0</v>
      </c>
      <c r="S32" s="109"/>
      <c r="T32" s="110"/>
      <c r="U32" s="110"/>
      <c r="V32" s="110"/>
      <c r="W32" s="111"/>
      <c r="X32" s="111"/>
      <c r="Y32" s="112"/>
      <c r="Z32" s="113">
        <v>0</v>
      </c>
      <c r="AA32" s="113"/>
      <c r="AB32" s="114">
        <v>0</v>
      </c>
      <c r="AC32" s="114">
        <v>0</v>
      </c>
      <c r="AD32" s="114">
        <v>0</v>
      </c>
      <c r="AE32" s="114" t="e">
        <v>#DIV/0!</v>
      </c>
      <c r="AF32" s="115">
        <v>0</v>
      </c>
      <c r="AG32" s="116">
        <v>22</v>
      </c>
      <c r="AH32" s="117">
        <v>22</v>
      </c>
      <c r="AI32" s="118">
        <v>0</v>
      </c>
      <c r="AJ32" s="119"/>
    </row>
    <row r="33" spans="1:36" x14ac:dyDescent="0.25">
      <c r="A33" s="98"/>
      <c r="B33" s="99"/>
      <c r="C33" s="100"/>
      <c r="D33" s="101"/>
      <c r="E33" s="102"/>
      <c r="F33" s="103">
        <v>15</v>
      </c>
      <c r="G33" s="103"/>
      <c r="H33" s="104"/>
      <c r="I33" s="105"/>
      <c r="J33" s="105">
        <v>0</v>
      </c>
      <c r="K33" s="106">
        <v>0</v>
      </c>
      <c r="L33" s="107">
        <v>0</v>
      </c>
      <c r="M33" s="142"/>
      <c r="N33" s="108"/>
      <c r="O33" s="108"/>
      <c r="P33" s="107"/>
      <c r="Q33" s="107"/>
      <c r="R33" s="108">
        <f t="shared" si="0"/>
        <v>0</v>
      </c>
      <c r="S33" s="109"/>
      <c r="T33" s="110"/>
      <c r="U33" s="110"/>
      <c r="V33" s="110"/>
      <c r="W33" s="111"/>
      <c r="X33" s="111"/>
      <c r="Y33" s="112"/>
      <c r="Z33" s="113">
        <v>0</v>
      </c>
      <c r="AA33" s="113"/>
      <c r="AB33" s="114">
        <v>0</v>
      </c>
      <c r="AC33" s="114">
        <v>0</v>
      </c>
      <c r="AD33" s="114">
        <v>0</v>
      </c>
      <c r="AE33" s="114" t="e">
        <v>#DIV/0!</v>
      </c>
      <c r="AF33" s="115">
        <v>0</v>
      </c>
      <c r="AG33" s="116">
        <v>23</v>
      </c>
      <c r="AH33" s="117">
        <v>23</v>
      </c>
      <c r="AI33" s="118">
        <v>0</v>
      </c>
      <c r="AJ33" s="119"/>
    </row>
    <row r="34" spans="1:36" x14ac:dyDescent="0.25">
      <c r="A34" s="98"/>
      <c r="B34" s="99"/>
      <c r="C34" s="100"/>
      <c r="D34" s="101"/>
      <c r="E34" s="102"/>
      <c r="F34" s="103">
        <v>15</v>
      </c>
      <c r="G34" s="103"/>
      <c r="H34" s="104"/>
      <c r="I34" s="105"/>
      <c r="J34" s="105">
        <v>0</v>
      </c>
      <c r="K34" s="106">
        <v>0</v>
      </c>
      <c r="L34" s="107">
        <v>0</v>
      </c>
      <c r="M34" s="142"/>
      <c r="N34" s="108"/>
      <c r="O34" s="108"/>
      <c r="P34" s="107"/>
      <c r="Q34" s="107"/>
      <c r="R34" s="108">
        <f t="shared" si="0"/>
        <v>0</v>
      </c>
      <c r="S34" s="109"/>
      <c r="T34" s="110"/>
      <c r="U34" s="110"/>
      <c r="V34" s="110"/>
      <c r="W34" s="111"/>
      <c r="X34" s="111"/>
      <c r="Y34" s="112"/>
      <c r="Z34" s="113">
        <v>0</v>
      </c>
      <c r="AA34" s="113"/>
      <c r="AB34" s="114">
        <v>0</v>
      </c>
      <c r="AC34" s="114">
        <v>0</v>
      </c>
      <c r="AD34" s="114">
        <v>0</v>
      </c>
      <c r="AE34" s="114" t="e">
        <v>#DIV/0!</v>
      </c>
      <c r="AF34" s="115">
        <v>0</v>
      </c>
      <c r="AG34" s="116">
        <v>24</v>
      </c>
      <c r="AH34" s="117">
        <v>24</v>
      </c>
      <c r="AI34" s="118">
        <v>0</v>
      </c>
      <c r="AJ34" s="119"/>
    </row>
    <row r="35" spans="1:36" x14ac:dyDescent="0.25">
      <c r="A35" s="98"/>
      <c r="B35" s="99"/>
      <c r="C35" s="100"/>
      <c r="D35" s="101"/>
      <c r="E35" s="102"/>
      <c r="F35" s="103">
        <v>15</v>
      </c>
      <c r="G35" s="103"/>
      <c r="H35" s="104"/>
      <c r="I35" s="105"/>
      <c r="J35" s="105">
        <v>0</v>
      </c>
      <c r="K35" s="106">
        <v>0</v>
      </c>
      <c r="L35" s="107">
        <v>0</v>
      </c>
      <c r="M35" s="142"/>
      <c r="N35" s="108"/>
      <c r="O35" s="108"/>
      <c r="P35" s="107"/>
      <c r="Q35" s="107"/>
      <c r="R35" s="108">
        <f t="shared" si="0"/>
        <v>0</v>
      </c>
      <c r="S35" s="109"/>
      <c r="T35" s="110"/>
      <c r="U35" s="110"/>
      <c r="V35" s="110"/>
      <c r="W35" s="111"/>
      <c r="X35" s="111"/>
      <c r="Y35" s="112"/>
      <c r="Z35" s="113">
        <v>0</v>
      </c>
      <c r="AA35" s="113"/>
      <c r="AB35" s="114">
        <v>0</v>
      </c>
      <c r="AC35" s="114">
        <v>0</v>
      </c>
      <c r="AD35" s="114">
        <v>0</v>
      </c>
      <c r="AE35" s="114" t="e">
        <v>#DIV/0!</v>
      </c>
      <c r="AF35" s="115">
        <v>0</v>
      </c>
      <c r="AG35" s="116">
        <v>25</v>
      </c>
      <c r="AH35" s="117">
        <v>25</v>
      </c>
      <c r="AI35" s="118">
        <v>0</v>
      </c>
      <c r="AJ35" s="119"/>
    </row>
    <row r="36" spans="1:36" x14ac:dyDescent="0.25">
      <c r="A36" s="98"/>
      <c r="B36" s="99"/>
      <c r="C36" s="100"/>
      <c r="D36" s="101"/>
      <c r="E36" s="102"/>
      <c r="F36" s="103">
        <v>15</v>
      </c>
      <c r="G36" s="103"/>
      <c r="H36" s="104"/>
      <c r="I36" s="105"/>
      <c r="J36" s="105">
        <v>0</v>
      </c>
      <c r="K36" s="106">
        <v>0</v>
      </c>
      <c r="L36" s="107">
        <v>0</v>
      </c>
      <c r="M36" s="142"/>
      <c r="N36" s="108"/>
      <c r="O36" s="108"/>
      <c r="P36" s="107"/>
      <c r="Q36" s="107"/>
      <c r="R36" s="108">
        <f t="shared" si="0"/>
        <v>0</v>
      </c>
      <c r="S36" s="109"/>
      <c r="T36" s="110"/>
      <c r="U36" s="110"/>
      <c r="V36" s="110"/>
      <c r="W36" s="111"/>
      <c r="X36" s="111"/>
      <c r="Y36" s="112"/>
      <c r="Z36" s="113">
        <v>0</v>
      </c>
      <c r="AA36" s="113"/>
      <c r="AB36" s="114">
        <v>0</v>
      </c>
      <c r="AC36" s="114">
        <v>0</v>
      </c>
      <c r="AD36" s="114">
        <v>0</v>
      </c>
      <c r="AE36" s="114" t="e">
        <v>#DIV/0!</v>
      </c>
      <c r="AF36" s="115">
        <v>0</v>
      </c>
      <c r="AG36" s="116">
        <v>26</v>
      </c>
      <c r="AH36" s="117">
        <v>26</v>
      </c>
      <c r="AI36" s="118">
        <v>0</v>
      </c>
      <c r="AJ36" s="119"/>
    </row>
    <row r="37" spans="1:36" x14ac:dyDescent="0.25">
      <c r="A37" s="98"/>
      <c r="B37" s="99"/>
      <c r="C37" s="100"/>
      <c r="D37" s="101"/>
      <c r="E37" s="102"/>
      <c r="F37" s="103">
        <v>15</v>
      </c>
      <c r="G37" s="103"/>
      <c r="H37" s="104"/>
      <c r="I37" s="105"/>
      <c r="J37" s="105">
        <v>0</v>
      </c>
      <c r="K37" s="106">
        <v>0</v>
      </c>
      <c r="L37" s="107">
        <v>0</v>
      </c>
      <c r="M37" s="142"/>
      <c r="N37" s="108"/>
      <c r="O37" s="108"/>
      <c r="P37" s="107"/>
      <c r="Q37" s="107"/>
      <c r="R37" s="108">
        <f t="shared" si="0"/>
        <v>0</v>
      </c>
      <c r="S37" s="109"/>
      <c r="T37" s="110"/>
      <c r="U37" s="110"/>
      <c r="V37" s="110"/>
      <c r="W37" s="111"/>
      <c r="X37" s="111"/>
      <c r="Y37" s="112"/>
      <c r="Z37" s="113">
        <v>0</v>
      </c>
      <c r="AA37" s="113"/>
      <c r="AB37" s="114">
        <v>0</v>
      </c>
      <c r="AC37" s="114">
        <v>0</v>
      </c>
      <c r="AD37" s="114">
        <v>0</v>
      </c>
      <c r="AE37" s="114" t="e">
        <v>#DIV/0!</v>
      </c>
      <c r="AF37" s="115">
        <v>0</v>
      </c>
      <c r="AG37" s="116">
        <v>27</v>
      </c>
      <c r="AH37" s="117">
        <v>27</v>
      </c>
      <c r="AI37" s="118">
        <v>0</v>
      </c>
      <c r="AJ37" s="119"/>
    </row>
    <row r="38" spans="1:36" x14ac:dyDescent="0.25">
      <c r="A38" s="98"/>
      <c r="B38" s="99"/>
      <c r="C38" s="100"/>
      <c r="D38" s="101"/>
      <c r="E38" s="102"/>
      <c r="F38" s="103">
        <v>15</v>
      </c>
      <c r="G38" s="103"/>
      <c r="H38" s="104"/>
      <c r="I38" s="105"/>
      <c r="J38" s="105">
        <v>0</v>
      </c>
      <c r="K38" s="106">
        <v>0</v>
      </c>
      <c r="L38" s="107">
        <v>0</v>
      </c>
      <c r="M38" s="142"/>
      <c r="N38" s="108"/>
      <c r="O38" s="108"/>
      <c r="P38" s="107"/>
      <c r="Q38" s="107"/>
      <c r="R38" s="108">
        <f t="shared" si="0"/>
        <v>0</v>
      </c>
      <c r="S38" s="109"/>
      <c r="T38" s="110"/>
      <c r="U38" s="110"/>
      <c r="V38" s="110"/>
      <c r="W38" s="111"/>
      <c r="X38" s="111"/>
      <c r="Y38" s="112"/>
      <c r="Z38" s="113">
        <v>0</v>
      </c>
      <c r="AA38" s="113"/>
      <c r="AB38" s="114">
        <v>0</v>
      </c>
      <c r="AC38" s="114">
        <v>0</v>
      </c>
      <c r="AD38" s="114">
        <v>0</v>
      </c>
      <c r="AE38" s="114" t="e">
        <v>#DIV/0!</v>
      </c>
      <c r="AF38" s="115">
        <v>0</v>
      </c>
      <c r="AG38" s="116">
        <v>28</v>
      </c>
      <c r="AH38" s="117">
        <v>28</v>
      </c>
      <c r="AI38" s="118">
        <v>0</v>
      </c>
      <c r="AJ38" s="119"/>
    </row>
    <row r="39" spans="1:36" x14ac:dyDescent="0.25">
      <c r="A39" s="98"/>
      <c r="B39" s="99"/>
      <c r="C39" s="100"/>
      <c r="D39" s="101"/>
      <c r="E39" s="102"/>
      <c r="F39" s="103">
        <v>15</v>
      </c>
      <c r="G39" s="103"/>
      <c r="H39" s="104"/>
      <c r="I39" s="105"/>
      <c r="J39" s="105">
        <v>0</v>
      </c>
      <c r="K39" s="106">
        <v>0</v>
      </c>
      <c r="L39" s="107">
        <v>0</v>
      </c>
      <c r="M39" s="142"/>
      <c r="N39" s="108"/>
      <c r="O39" s="108"/>
      <c r="P39" s="107"/>
      <c r="Q39" s="107"/>
      <c r="R39" s="108">
        <f t="shared" si="0"/>
        <v>0</v>
      </c>
      <c r="S39" s="109"/>
      <c r="T39" s="110"/>
      <c r="U39" s="110"/>
      <c r="V39" s="110"/>
      <c r="W39" s="111"/>
      <c r="X39" s="111"/>
      <c r="Y39" s="112"/>
      <c r="Z39" s="113">
        <v>0</v>
      </c>
      <c r="AA39" s="113"/>
      <c r="AB39" s="114">
        <v>0</v>
      </c>
      <c r="AC39" s="114">
        <v>0</v>
      </c>
      <c r="AD39" s="114">
        <v>0</v>
      </c>
      <c r="AE39" s="114" t="e">
        <v>#DIV/0!</v>
      </c>
      <c r="AF39" s="115">
        <v>0</v>
      </c>
      <c r="AG39" s="116">
        <v>29</v>
      </c>
      <c r="AH39" s="117">
        <v>29</v>
      </c>
      <c r="AI39" s="118">
        <v>0</v>
      </c>
      <c r="AJ39" s="119"/>
    </row>
    <row r="40" spans="1:36" x14ac:dyDescent="0.25">
      <c r="A40" s="98"/>
      <c r="B40" s="99"/>
      <c r="C40" s="100"/>
      <c r="D40" s="101"/>
      <c r="E40" s="102"/>
      <c r="F40" s="103">
        <v>15</v>
      </c>
      <c r="G40" s="103"/>
      <c r="H40" s="104"/>
      <c r="I40" s="105"/>
      <c r="J40" s="105">
        <v>0</v>
      </c>
      <c r="K40" s="106">
        <v>0</v>
      </c>
      <c r="L40" s="107">
        <v>0</v>
      </c>
      <c r="M40" s="142"/>
      <c r="N40" s="108"/>
      <c r="O40" s="108"/>
      <c r="P40" s="107"/>
      <c r="Q40" s="107"/>
      <c r="R40" s="108">
        <f t="shared" si="0"/>
        <v>0</v>
      </c>
      <c r="S40" s="109"/>
      <c r="T40" s="110"/>
      <c r="U40" s="110"/>
      <c r="V40" s="110"/>
      <c r="W40" s="111"/>
      <c r="X40" s="111"/>
      <c r="Y40" s="112"/>
      <c r="Z40" s="113">
        <v>0</v>
      </c>
      <c r="AA40" s="113"/>
      <c r="AB40" s="114">
        <v>0</v>
      </c>
      <c r="AC40" s="114">
        <v>0</v>
      </c>
      <c r="AD40" s="114">
        <v>0</v>
      </c>
      <c r="AE40" s="114" t="e">
        <v>#DIV/0!</v>
      </c>
      <c r="AF40" s="115">
        <v>0</v>
      </c>
      <c r="AG40" s="116">
        <v>30</v>
      </c>
      <c r="AH40" s="117">
        <v>30</v>
      </c>
      <c r="AI40" s="118">
        <v>0</v>
      </c>
      <c r="AJ40" s="119"/>
    </row>
    <row r="41" spans="1:36" x14ac:dyDescent="0.25">
      <c r="A41" s="98"/>
      <c r="B41" s="99"/>
      <c r="C41" s="100"/>
      <c r="D41" s="101"/>
      <c r="E41" s="102"/>
      <c r="F41" s="103">
        <v>15</v>
      </c>
      <c r="G41" s="103"/>
      <c r="H41" s="104"/>
      <c r="I41" s="105"/>
      <c r="J41" s="105">
        <v>0</v>
      </c>
      <c r="K41" s="106">
        <v>0</v>
      </c>
      <c r="L41" s="107">
        <v>0</v>
      </c>
      <c r="M41" s="142"/>
      <c r="N41" s="108"/>
      <c r="O41" s="108"/>
      <c r="P41" s="107"/>
      <c r="Q41" s="107"/>
      <c r="R41" s="108">
        <f t="shared" si="0"/>
        <v>0</v>
      </c>
      <c r="S41" s="109"/>
      <c r="T41" s="110"/>
      <c r="U41" s="110"/>
      <c r="V41" s="110"/>
      <c r="W41" s="111"/>
      <c r="X41" s="111"/>
      <c r="Y41" s="112"/>
      <c r="Z41" s="113">
        <v>0</v>
      </c>
      <c r="AA41" s="113"/>
      <c r="AB41" s="114">
        <v>0</v>
      </c>
      <c r="AC41" s="114">
        <v>0</v>
      </c>
      <c r="AD41" s="114">
        <v>0</v>
      </c>
      <c r="AE41" s="114" t="e">
        <v>#DIV/0!</v>
      </c>
      <c r="AF41" s="115">
        <v>0</v>
      </c>
      <c r="AG41" s="116">
        <v>31</v>
      </c>
      <c r="AH41" s="117">
        <v>31</v>
      </c>
      <c r="AI41" s="118">
        <v>0</v>
      </c>
      <c r="AJ41" s="119"/>
    </row>
    <row r="42" spans="1:36" x14ac:dyDescent="0.25">
      <c r="A42" s="98"/>
      <c r="B42" s="99"/>
      <c r="C42" s="100"/>
      <c r="D42" s="101"/>
      <c r="E42" s="102"/>
      <c r="F42" s="103">
        <v>15</v>
      </c>
      <c r="G42" s="103"/>
      <c r="H42" s="104"/>
      <c r="I42" s="105"/>
      <c r="J42" s="105">
        <v>0</v>
      </c>
      <c r="K42" s="106">
        <v>0</v>
      </c>
      <c r="L42" s="107">
        <v>0</v>
      </c>
      <c r="M42" s="142"/>
      <c r="N42" s="108"/>
      <c r="O42" s="108"/>
      <c r="P42" s="107"/>
      <c r="Q42" s="107"/>
      <c r="R42" s="108">
        <f t="shared" si="0"/>
        <v>0</v>
      </c>
      <c r="S42" s="109"/>
      <c r="T42" s="110"/>
      <c r="U42" s="110"/>
      <c r="V42" s="110"/>
      <c r="W42" s="111"/>
      <c r="X42" s="111"/>
      <c r="Y42" s="112"/>
      <c r="Z42" s="113">
        <v>0</v>
      </c>
      <c r="AA42" s="113"/>
      <c r="AB42" s="114">
        <v>0</v>
      </c>
      <c r="AC42" s="114">
        <v>0</v>
      </c>
      <c r="AD42" s="114">
        <v>0</v>
      </c>
      <c r="AE42" s="114" t="e">
        <v>#DIV/0!</v>
      </c>
      <c r="AF42" s="115">
        <v>0</v>
      </c>
      <c r="AG42" s="116">
        <v>32</v>
      </c>
      <c r="AH42" s="117">
        <v>32</v>
      </c>
      <c r="AI42" s="118">
        <v>0</v>
      </c>
      <c r="AJ42" s="119"/>
    </row>
    <row r="43" spans="1:36" x14ac:dyDescent="0.25">
      <c r="A43" s="98"/>
      <c r="B43" s="99"/>
      <c r="C43" s="100"/>
      <c r="D43" s="101"/>
      <c r="E43" s="102"/>
      <c r="F43" s="103">
        <v>15</v>
      </c>
      <c r="G43" s="103"/>
      <c r="H43" s="104"/>
      <c r="I43" s="105"/>
      <c r="J43" s="105">
        <v>0</v>
      </c>
      <c r="K43" s="106">
        <v>0</v>
      </c>
      <c r="L43" s="107">
        <v>0</v>
      </c>
      <c r="M43" s="142"/>
      <c r="N43" s="108"/>
      <c r="O43" s="108"/>
      <c r="P43" s="107"/>
      <c r="Q43" s="107"/>
      <c r="R43" s="108">
        <f t="shared" si="0"/>
        <v>0</v>
      </c>
      <c r="S43" s="109"/>
      <c r="T43" s="110"/>
      <c r="U43" s="110"/>
      <c r="V43" s="110"/>
      <c r="W43" s="111"/>
      <c r="X43" s="111"/>
      <c r="Y43" s="112"/>
      <c r="Z43" s="113">
        <v>0</v>
      </c>
      <c r="AA43" s="113"/>
      <c r="AB43" s="114">
        <v>0</v>
      </c>
      <c r="AC43" s="114">
        <v>0</v>
      </c>
      <c r="AD43" s="114">
        <v>0</v>
      </c>
      <c r="AE43" s="114" t="e">
        <v>#DIV/0!</v>
      </c>
      <c r="AF43" s="115">
        <v>0</v>
      </c>
      <c r="AG43" s="116">
        <v>33</v>
      </c>
      <c r="AH43" s="117">
        <v>33</v>
      </c>
      <c r="AI43" s="118">
        <v>0</v>
      </c>
      <c r="AJ43" s="119"/>
    </row>
    <row r="44" spans="1:36" x14ac:dyDescent="0.25">
      <c r="A44" s="98"/>
      <c r="B44" s="99"/>
      <c r="C44" s="100"/>
      <c r="D44" s="101"/>
      <c r="E44" s="102"/>
      <c r="F44" s="103">
        <v>15</v>
      </c>
      <c r="G44" s="103"/>
      <c r="H44" s="104"/>
      <c r="I44" s="105"/>
      <c r="J44" s="105">
        <v>0</v>
      </c>
      <c r="K44" s="106">
        <v>0</v>
      </c>
      <c r="L44" s="107">
        <v>0</v>
      </c>
      <c r="M44" s="142"/>
      <c r="N44" s="108"/>
      <c r="O44" s="108"/>
      <c r="P44" s="107"/>
      <c r="Q44" s="107"/>
      <c r="R44" s="108">
        <f t="shared" si="0"/>
        <v>0</v>
      </c>
      <c r="S44" s="109"/>
      <c r="T44" s="110"/>
      <c r="U44" s="110"/>
      <c r="V44" s="110"/>
      <c r="W44" s="111"/>
      <c r="X44" s="111"/>
      <c r="Y44" s="112"/>
      <c r="Z44" s="113">
        <v>0</v>
      </c>
      <c r="AA44" s="113"/>
      <c r="AB44" s="114">
        <v>0</v>
      </c>
      <c r="AC44" s="114">
        <v>0</v>
      </c>
      <c r="AD44" s="114">
        <v>0</v>
      </c>
      <c r="AE44" s="114" t="e">
        <v>#DIV/0!</v>
      </c>
      <c r="AF44" s="115">
        <v>0</v>
      </c>
      <c r="AG44" s="116">
        <v>34</v>
      </c>
      <c r="AH44" s="117">
        <v>34</v>
      </c>
      <c r="AI44" s="118">
        <v>0</v>
      </c>
      <c r="AJ44" s="119"/>
    </row>
    <row r="45" spans="1:36" x14ac:dyDescent="0.25">
      <c r="A45" s="98"/>
      <c r="B45" s="99"/>
      <c r="C45" s="100"/>
      <c r="D45" s="101"/>
      <c r="E45" s="102"/>
      <c r="F45" s="103">
        <v>15</v>
      </c>
      <c r="G45" s="103"/>
      <c r="H45" s="104"/>
      <c r="I45" s="105"/>
      <c r="J45" s="105">
        <v>0</v>
      </c>
      <c r="K45" s="106">
        <v>0</v>
      </c>
      <c r="L45" s="107">
        <v>0</v>
      </c>
      <c r="M45" s="142"/>
      <c r="N45" s="108"/>
      <c r="O45" s="108"/>
      <c r="P45" s="107"/>
      <c r="Q45" s="107"/>
      <c r="R45" s="108">
        <f t="shared" si="0"/>
        <v>0</v>
      </c>
      <c r="S45" s="109"/>
      <c r="T45" s="110"/>
      <c r="U45" s="110"/>
      <c r="V45" s="110"/>
      <c r="W45" s="111"/>
      <c r="X45" s="111"/>
      <c r="Y45" s="112"/>
      <c r="Z45" s="113">
        <v>0</v>
      </c>
      <c r="AA45" s="113"/>
      <c r="AB45" s="114">
        <v>0</v>
      </c>
      <c r="AC45" s="114">
        <v>0</v>
      </c>
      <c r="AD45" s="114">
        <v>0</v>
      </c>
      <c r="AE45" s="114" t="e">
        <v>#DIV/0!</v>
      </c>
      <c r="AF45" s="115">
        <v>0</v>
      </c>
      <c r="AG45" s="116">
        <v>35</v>
      </c>
      <c r="AH45" s="117">
        <v>35</v>
      </c>
      <c r="AI45" s="118">
        <v>0</v>
      </c>
      <c r="AJ45" s="119"/>
    </row>
    <row r="46" spans="1:36" x14ac:dyDescent="0.25">
      <c r="A46" s="98"/>
      <c r="B46" s="99"/>
      <c r="C46" s="100"/>
      <c r="D46" s="101"/>
      <c r="E46" s="102"/>
      <c r="F46" s="103">
        <v>15</v>
      </c>
      <c r="G46" s="103"/>
      <c r="H46" s="104"/>
      <c r="I46" s="105"/>
      <c r="J46" s="105">
        <v>0</v>
      </c>
      <c r="K46" s="106">
        <v>0</v>
      </c>
      <c r="L46" s="107">
        <v>0</v>
      </c>
      <c r="M46" s="142"/>
      <c r="N46" s="108"/>
      <c r="O46" s="108"/>
      <c r="P46" s="107"/>
      <c r="Q46" s="107"/>
      <c r="R46" s="108">
        <f t="shared" si="0"/>
        <v>0</v>
      </c>
      <c r="S46" s="109"/>
      <c r="T46" s="110"/>
      <c r="U46" s="110"/>
      <c r="V46" s="110"/>
      <c r="W46" s="111"/>
      <c r="X46" s="111"/>
      <c r="Y46" s="112"/>
      <c r="Z46" s="113">
        <v>0</v>
      </c>
      <c r="AA46" s="113"/>
      <c r="AB46" s="114">
        <v>0</v>
      </c>
      <c r="AC46" s="114">
        <v>0</v>
      </c>
      <c r="AD46" s="114">
        <v>0</v>
      </c>
      <c r="AE46" s="114" t="e">
        <v>#DIV/0!</v>
      </c>
      <c r="AF46" s="115">
        <v>0</v>
      </c>
      <c r="AG46" s="116">
        <v>36</v>
      </c>
      <c r="AH46" s="117">
        <v>36</v>
      </c>
      <c r="AI46" s="118">
        <v>0</v>
      </c>
      <c r="AJ46" s="119"/>
    </row>
    <row r="47" spans="1:36" x14ac:dyDescent="0.25">
      <c r="A47" s="98"/>
      <c r="B47" s="99"/>
      <c r="C47" s="100"/>
      <c r="D47" s="101"/>
      <c r="E47" s="102"/>
      <c r="F47" s="103">
        <v>15</v>
      </c>
      <c r="G47" s="103"/>
      <c r="H47" s="104"/>
      <c r="I47" s="105"/>
      <c r="J47" s="105">
        <v>0</v>
      </c>
      <c r="K47" s="106">
        <v>0</v>
      </c>
      <c r="L47" s="107">
        <v>0</v>
      </c>
      <c r="M47" s="142"/>
      <c r="N47" s="108"/>
      <c r="O47" s="108"/>
      <c r="P47" s="107"/>
      <c r="Q47" s="107"/>
      <c r="R47" s="108">
        <f t="shared" si="0"/>
        <v>0</v>
      </c>
      <c r="S47" s="109"/>
      <c r="T47" s="110"/>
      <c r="U47" s="110"/>
      <c r="V47" s="110"/>
      <c r="W47" s="111"/>
      <c r="X47" s="111"/>
      <c r="Y47" s="112"/>
      <c r="Z47" s="113">
        <v>0</v>
      </c>
      <c r="AA47" s="113"/>
      <c r="AB47" s="114">
        <v>0</v>
      </c>
      <c r="AC47" s="114">
        <v>0</v>
      </c>
      <c r="AD47" s="114">
        <v>0</v>
      </c>
      <c r="AE47" s="114" t="e">
        <v>#DIV/0!</v>
      </c>
      <c r="AF47" s="115">
        <v>0</v>
      </c>
      <c r="AG47" s="116">
        <v>37</v>
      </c>
      <c r="AH47" s="117">
        <v>37</v>
      </c>
      <c r="AI47" s="118">
        <v>0</v>
      </c>
      <c r="AJ47" s="119"/>
    </row>
    <row r="48" spans="1:36" x14ac:dyDescent="0.25">
      <c r="A48" s="98"/>
      <c r="B48" s="99"/>
      <c r="C48" s="100"/>
      <c r="D48" s="101"/>
      <c r="E48" s="102"/>
      <c r="F48" s="103">
        <v>15</v>
      </c>
      <c r="G48" s="103"/>
      <c r="H48" s="104"/>
      <c r="I48" s="105"/>
      <c r="J48" s="105">
        <v>0</v>
      </c>
      <c r="K48" s="106">
        <v>0</v>
      </c>
      <c r="L48" s="107">
        <v>0</v>
      </c>
      <c r="M48" s="142"/>
      <c r="N48" s="108"/>
      <c r="O48" s="108"/>
      <c r="P48" s="107"/>
      <c r="Q48" s="107"/>
      <c r="R48" s="108">
        <f t="shared" si="0"/>
        <v>0</v>
      </c>
      <c r="S48" s="109"/>
      <c r="T48" s="110"/>
      <c r="U48" s="110"/>
      <c r="V48" s="110"/>
      <c r="W48" s="111"/>
      <c r="X48" s="111"/>
      <c r="Y48" s="112"/>
      <c r="Z48" s="113">
        <v>0</v>
      </c>
      <c r="AA48" s="113"/>
      <c r="AB48" s="114">
        <v>0</v>
      </c>
      <c r="AC48" s="114">
        <v>0</v>
      </c>
      <c r="AD48" s="114">
        <v>0</v>
      </c>
      <c r="AE48" s="114" t="e">
        <v>#DIV/0!</v>
      </c>
      <c r="AF48" s="115">
        <v>0</v>
      </c>
      <c r="AG48" s="116">
        <v>38</v>
      </c>
      <c r="AH48" s="117">
        <v>38</v>
      </c>
      <c r="AI48" s="118">
        <v>0</v>
      </c>
      <c r="AJ48" s="119"/>
    </row>
    <row r="49" spans="1:36" x14ac:dyDescent="0.25">
      <c r="A49" s="98"/>
      <c r="B49" s="99"/>
      <c r="C49" s="100"/>
      <c r="D49" s="101"/>
      <c r="E49" s="102"/>
      <c r="F49" s="103">
        <v>15</v>
      </c>
      <c r="G49" s="103"/>
      <c r="H49" s="104"/>
      <c r="I49" s="105"/>
      <c r="J49" s="105">
        <v>0</v>
      </c>
      <c r="K49" s="106">
        <v>0</v>
      </c>
      <c r="L49" s="107">
        <v>0</v>
      </c>
      <c r="M49" s="142"/>
      <c r="N49" s="108"/>
      <c r="O49" s="108"/>
      <c r="P49" s="107"/>
      <c r="Q49" s="107"/>
      <c r="R49" s="108">
        <f t="shared" si="0"/>
        <v>0</v>
      </c>
      <c r="S49" s="109"/>
      <c r="T49" s="110"/>
      <c r="U49" s="110"/>
      <c r="V49" s="110"/>
      <c r="W49" s="111"/>
      <c r="X49" s="111"/>
      <c r="Y49" s="112"/>
      <c r="Z49" s="113">
        <v>0</v>
      </c>
      <c r="AA49" s="113"/>
      <c r="AB49" s="114">
        <v>0</v>
      </c>
      <c r="AC49" s="114">
        <v>0</v>
      </c>
      <c r="AD49" s="114">
        <v>0</v>
      </c>
      <c r="AE49" s="114" t="e">
        <v>#DIV/0!</v>
      </c>
      <c r="AF49" s="115">
        <v>0</v>
      </c>
      <c r="AG49" s="116">
        <v>39</v>
      </c>
      <c r="AH49" s="117">
        <v>39</v>
      </c>
      <c r="AI49" s="118">
        <v>0</v>
      </c>
      <c r="AJ49" s="119"/>
    </row>
    <row r="50" spans="1:36" x14ac:dyDescent="0.25">
      <c r="A50" s="98"/>
      <c r="B50" s="99"/>
      <c r="C50" s="100"/>
      <c r="D50" s="101"/>
      <c r="E50" s="102"/>
      <c r="F50" s="103">
        <v>15</v>
      </c>
      <c r="G50" s="103"/>
      <c r="H50" s="104"/>
      <c r="I50" s="105"/>
      <c r="J50" s="105">
        <v>0</v>
      </c>
      <c r="K50" s="106">
        <v>0</v>
      </c>
      <c r="L50" s="107">
        <v>0</v>
      </c>
      <c r="M50" s="142"/>
      <c r="N50" s="108"/>
      <c r="O50" s="108"/>
      <c r="P50" s="107"/>
      <c r="Q50" s="107"/>
      <c r="R50" s="108">
        <f t="shared" si="0"/>
        <v>0</v>
      </c>
      <c r="S50" s="109"/>
      <c r="T50" s="110"/>
      <c r="U50" s="110"/>
      <c r="V50" s="110"/>
      <c r="W50" s="111"/>
      <c r="X50" s="111"/>
      <c r="Y50" s="112"/>
      <c r="Z50" s="113">
        <v>0</v>
      </c>
      <c r="AA50" s="113"/>
      <c r="AB50" s="114">
        <v>0</v>
      </c>
      <c r="AC50" s="114">
        <v>0</v>
      </c>
      <c r="AD50" s="114">
        <v>0</v>
      </c>
      <c r="AE50" s="114" t="e">
        <v>#DIV/0!</v>
      </c>
      <c r="AF50" s="115">
        <v>0</v>
      </c>
      <c r="AG50" s="116">
        <v>40</v>
      </c>
      <c r="AH50" s="117">
        <v>40</v>
      </c>
      <c r="AI50" s="118">
        <v>0</v>
      </c>
      <c r="AJ50" s="119"/>
    </row>
    <row r="51" spans="1:36" x14ac:dyDescent="0.25">
      <c r="A51" s="98"/>
      <c r="B51" s="99"/>
      <c r="C51" s="100"/>
      <c r="D51" s="101"/>
      <c r="E51" s="102"/>
      <c r="F51" s="103">
        <v>15</v>
      </c>
      <c r="G51" s="103"/>
      <c r="H51" s="104"/>
      <c r="I51" s="105"/>
      <c r="J51" s="105">
        <v>0</v>
      </c>
      <c r="K51" s="106">
        <v>0</v>
      </c>
      <c r="L51" s="107">
        <v>0</v>
      </c>
      <c r="M51" s="142"/>
      <c r="N51" s="108"/>
      <c r="O51" s="108"/>
      <c r="P51" s="107"/>
      <c r="Q51" s="107"/>
      <c r="R51" s="108">
        <f t="shared" si="0"/>
        <v>0</v>
      </c>
      <c r="S51" s="109"/>
      <c r="T51" s="110"/>
      <c r="U51" s="110"/>
      <c r="V51" s="110"/>
      <c r="W51" s="111"/>
      <c r="X51" s="111"/>
      <c r="Y51" s="112"/>
      <c r="Z51" s="113">
        <v>0</v>
      </c>
      <c r="AA51" s="113"/>
      <c r="AB51" s="114">
        <v>0</v>
      </c>
      <c r="AC51" s="114">
        <v>0</v>
      </c>
      <c r="AD51" s="114">
        <v>0</v>
      </c>
      <c r="AE51" s="114" t="e">
        <v>#DIV/0!</v>
      </c>
      <c r="AF51" s="115">
        <v>0</v>
      </c>
      <c r="AG51" s="116">
        <v>41</v>
      </c>
      <c r="AH51" s="117">
        <v>41</v>
      </c>
      <c r="AI51" s="118">
        <v>0</v>
      </c>
      <c r="AJ51" s="119"/>
    </row>
    <row r="52" spans="1:36" x14ac:dyDescent="0.25">
      <c r="A52" s="98"/>
      <c r="B52" s="99"/>
      <c r="C52" s="100"/>
      <c r="D52" s="101"/>
      <c r="E52" s="102"/>
      <c r="F52" s="103">
        <v>15</v>
      </c>
      <c r="G52" s="103"/>
      <c r="H52" s="104"/>
      <c r="I52" s="105"/>
      <c r="J52" s="105">
        <v>0</v>
      </c>
      <c r="K52" s="106">
        <v>0</v>
      </c>
      <c r="L52" s="107">
        <v>0</v>
      </c>
      <c r="M52" s="142"/>
      <c r="N52" s="108"/>
      <c r="O52" s="108"/>
      <c r="P52" s="107"/>
      <c r="Q52" s="107"/>
      <c r="R52" s="108">
        <f t="shared" si="0"/>
        <v>0</v>
      </c>
      <c r="S52" s="109"/>
      <c r="T52" s="110"/>
      <c r="U52" s="110"/>
      <c r="V52" s="110"/>
      <c r="W52" s="111"/>
      <c r="X52" s="111"/>
      <c r="Y52" s="112"/>
      <c r="Z52" s="113">
        <v>0</v>
      </c>
      <c r="AA52" s="113"/>
      <c r="AB52" s="114">
        <v>0</v>
      </c>
      <c r="AC52" s="114">
        <v>0</v>
      </c>
      <c r="AD52" s="114">
        <v>0</v>
      </c>
      <c r="AE52" s="114" t="e">
        <v>#DIV/0!</v>
      </c>
      <c r="AF52" s="115">
        <v>0</v>
      </c>
      <c r="AG52" s="116">
        <v>42</v>
      </c>
      <c r="AH52" s="117">
        <v>42</v>
      </c>
      <c r="AI52" s="118">
        <v>0</v>
      </c>
      <c r="AJ52" s="119"/>
    </row>
    <row r="53" spans="1:36" x14ac:dyDescent="0.25">
      <c r="A53" s="98"/>
      <c r="B53" s="99"/>
      <c r="C53" s="100"/>
      <c r="D53" s="101"/>
      <c r="E53" s="102"/>
      <c r="F53" s="103">
        <v>15</v>
      </c>
      <c r="G53" s="103"/>
      <c r="H53" s="104"/>
      <c r="I53" s="105"/>
      <c r="J53" s="105">
        <v>0</v>
      </c>
      <c r="K53" s="106">
        <v>0</v>
      </c>
      <c r="L53" s="107">
        <v>0</v>
      </c>
      <c r="M53" s="142"/>
      <c r="N53" s="108"/>
      <c r="O53" s="108"/>
      <c r="P53" s="107"/>
      <c r="Q53" s="107"/>
      <c r="R53" s="108">
        <f t="shared" si="0"/>
        <v>0</v>
      </c>
      <c r="S53" s="109"/>
      <c r="T53" s="110"/>
      <c r="U53" s="110"/>
      <c r="V53" s="110"/>
      <c r="W53" s="111"/>
      <c r="X53" s="111"/>
      <c r="Y53" s="112"/>
      <c r="Z53" s="113">
        <v>0</v>
      </c>
      <c r="AA53" s="113"/>
      <c r="AB53" s="114">
        <v>0</v>
      </c>
      <c r="AC53" s="114">
        <v>0</v>
      </c>
      <c r="AD53" s="114">
        <v>0</v>
      </c>
      <c r="AE53" s="114" t="e">
        <v>#DIV/0!</v>
      </c>
      <c r="AF53" s="115">
        <v>0</v>
      </c>
      <c r="AG53" s="116">
        <v>43</v>
      </c>
      <c r="AH53" s="117">
        <v>43</v>
      </c>
      <c r="AI53" s="118">
        <v>0</v>
      </c>
      <c r="AJ53" s="119"/>
    </row>
    <row r="54" spans="1:36" x14ac:dyDescent="0.25">
      <c r="A54" s="98"/>
      <c r="B54" s="99"/>
      <c r="C54" s="100"/>
      <c r="D54" s="101"/>
      <c r="E54" s="102"/>
      <c r="F54" s="103">
        <v>15</v>
      </c>
      <c r="G54" s="103"/>
      <c r="H54" s="104"/>
      <c r="I54" s="105"/>
      <c r="J54" s="105">
        <v>0</v>
      </c>
      <c r="K54" s="106">
        <v>0</v>
      </c>
      <c r="L54" s="107">
        <v>0</v>
      </c>
      <c r="M54" s="142"/>
      <c r="N54" s="108"/>
      <c r="O54" s="108"/>
      <c r="P54" s="107"/>
      <c r="Q54" s="107"/>
      <c r="R54" s="108">
        <f t="shared" si="0"/>
        <v>0</v>
      </c>
      <c r="S54" s="109"/>
      <c r="T54" s="110"/>
      <c r="U54" s="110"/>
      <c r="V54" s="110"/>
      <c r="W54" s="111"/>
      <c r="X54" s="111"/>
      <c r="Y54" s="112"/>
      <c r="Z54" s="113">
        <v>0</v>
      </c>
      <c r="AA54" s="113"/>
      <c r="AB54" s="114">
        <v>0</v>
      </c>
      <c r="AC54" s="114">
        <v>0</v>
      </c>
      <c r="AD54" s="114">
        <v>0</v>
      </c>
      <c r="AE54" s="114" t="e">
        <v>#DIV/0!</v>
      </c>
      <c r="AF54" s="115">
        <v>0</v>
      </c>
      <c r="AG54" s="116">
        <v>44</v>
      </c>
      <c r="AH54" s="117">
        <v>44</v>
      </c>
      <c r="AI54" s="118">
        <v>0</v>
      </c>
      <c r="AJ54" s="119"/>
    </row>
    <row r="55" spans="1:36" x14ac:dyDescent="0.25">
      <c r="A55" s="98"/>
      <c r="B55" s="99"/>
      <c r="C55" s="100"/>
      <c r="D55" s="101"/>
      <c r="E55" s="102"/>
      <c r="F55" s="103">
        <v>15</v>
      </c>
      <c r="G55" s="103"/>
      <c r="H55" s="104"/>
      <c r="I55" s="105"/>
      <c r="J55" s="105">
        <v>0</v>
      </c>
      <c r="K55" s="106">
        <v>0</v>
      </c>
      <c r="L55" s="107">
        <v>0</v>
      </c>
      <c r="M55" s="142"/>
      <c r="N55" s="108"/>
      <c r="O55" s="108"/>
      <c r="P55" s="107"/>
      <c r="Q55" s="107"/>
      <c r="R55" s="108">
        <f t="shared" si="0"/>
        <v>0</v>
      </c>
      <c r="S55" s="109"/>
      <c r="T55" s="110"/>
      <c r="U55" s="110"/>
      <c r="V55" s="110"/>
      <c r="W55" s="111"/>
      <c r="X55" s="111"/>
      <c r="Y55" s="112"/>
      <c r="Z55" s="113">
        <v>0</v>
      </c>
      <c r="AA55" s="113"/>
      <c r="AB55" s="114">
        <v>0</v>
      </c>
      <c r="AC55" s="114">
        <v>0</v>
      </c>
      <c r="AD55" s="114">
        <v>0</v>
      </c>
      <c r="AE55" s="114" t="e">
        <v>#DIV/0!</v>
      </c>
      <c r="AF55" s="115">
        <v>0</v>
      </c>
      <c r="AG55" s="116">
        <v>45</v>
      </c>
      <c r="AH55" s="117">
        <v>45</v>
      </c>
      <c r="AI55" s="118">
        <v>0</v>
      </c>
      <c r="AJ55" s="119"/>
    </row>
    <row r="56" spans="1:36" x14ac:dyDescent="0.25">
      <c r="A56" s="98"/>
      <c r="B56" s="99"/>
      <c r="C56" s="100"/>
      <c r="D56" s="101"/>
      <c r="E56" s="102"/>
      <c r="F56" s="103">
        <v>15</v>
      </c>
      <c r="G56" s="103"/>
      <c r="H56" s="104"/>
      <c r="I56" s="105"/>
      <c r="J56" s="105">
        <v>0</v>
      </c>
      <c r="K56" s="106">
        <v>0</v>
      </c>
      <c r="L56" s="107">
        <v>0</v>
      </c>
      <c r="M56" s="142"/>
      <c r="N56" s="108"/>
      <c r="O56" s="108"/>
      <c r="P56" s="107"/>
      <c r="Q56" s="107"/>
      <c r="R56" s="108">
        <f t="shared" si="0"/>
        <v>0</v>
      </c>
      <c r="S56" s="109"/>
      <c r="T56" s="110"/>
      <c r="U56" s="110"/>
      <c r="V56" s="110"/>
      <c r="W56" s="111"/>
      <c r="X56" s="111"/>
      <c r="Y56" s="112"/>
      <c r="Z56" s="113">
        <v>0</v>
      </c>
      <c r="AA56" s="113"/>
      <c r="AB56" s="114">
        <v>0</v>
      </c>
      <c r="AC56" s="114">
        <v>0</v>
      </c>
      <c r="AD56" s="114">
        <v>0</v>
      </c>
      <c r="AE56" s="114" t="e">
        <v>#DIV/0!</v>
      </c>
      <c r="AF56" s="115">
        <v>0</v>
      </c>
      <c r="AG56" s="116">
        <v>46</v>
      </c>
      <c r="AH56" s="117">
        <v>46</v>
      </c>
      <c r="AI56" s="118">
        <v>0</v>
      </c>
      <c r="AJ56" s="119"/>
    </row>
    <row r="57" spans="1:36" x14ac:dyDescent="0.25">
      <c r="A57" s="98"/>
      <c r="B57" s="99"/>
      <c r="C57" s="100"/>
      <c r="D57" s="101"/>
      <c r="E57" s="102"/>
      <c r="F57" s="103">
        <v>15</v>
      </c>
      <c r="G57" s="103"/>
      <c r="H57" s="104"/>
      <c r="I57" s="105"/>
      <c r="J57" s="105">
        <v>0</v>
      </c>
      <c r="K57" s="106">
        <v>0</v>
      </c>
      <c r="L57" s="107">
        <v>0</v>
      </c>
      <c r="M57" s="142"/>
      <c r="N57" s="108"/>
      <c r="O57" s="108"/>
      <c r="P57" s="107"/>
      <c r="Q57" s="107"/>
      <c r="R57" s="108">
        <f t="shared" si="0"/>
        <v>0</v>
      </c>
      <c r="S57" s="109"/>
      <c r="T57" s="110"/>
      <c r="U57" s="110"/>
      <c r="V57" s="110"/>
      <c r="W57" s="111"/>
      <c r="X57" s="111"/>
      <c r="Y57" s="112"/>
      <c r="Z57" s="113">
        <v>0</v>
      </c>
      <c r="AA57" s="113"/>
      <c r="AB57" s="114">
        <v>0</v>
      </c>
      <c r="AC57" s="114">
        <v>0</v>
      </c>
      <c r="AD57" s="114">
        <v>0</v>
      </c>
      <c r="AE57" s="114" t="e">
        <v>#DIV/0!</v>
      </c>
      <c r="AF57" s="115">
        <v>0</v>
      </c>
      <c r="AG57" s="116">
        <v>47</v>
      </c>
      <c r="AH57" s="117">
        <v>47</v>
      </c>
      <c r="AI57" s="118">
        <v>0</v>
      </c>
      <c r="AJ57" s="119"/>
    </row>
    <row r="58" spans="1:36" x14ac:dyDescent="0.25">
      <c r="A58" s="98"/>
      <c r="B58" s="99"/>
      <c r="C58" s="100"/>
      <c r="D58" s="101"/>
      <c r="E58" s="102"/>
      <c r="F58" s="103">
        <v>15</v>
      </c>
      <c r="G58" s="103"/>
      <c r="H58" s="104"/>
      <c r="I58" s="105"/>
      <c r="J58" s="105">
        <v>0</v>
      </c>
      <c r="K58" s="106">
        <v>0</v>
      </c>
      <c r="L58" s="107">
        <v>0</v>
      </c>
      <c r="M58" s="142"/>
      <c r="N58" s="108"/>
      <c r="O58" s="108"/>
      <c r="P58" s="107"/>
      <c r="Q58" s="107"/>
      <c r="R58" s="108">
        <f t="shared" si="0"/>
        <v>0</v>
      </c>
      <c r="S58" s="109"/>
      <c r="T58" s="110"/>
      <c r="U58" s="110"/>
      <c r="V58" s="110"/>
      <c r="W58" s="111"/>
      <c r="X58" s="111"/>
      <c r="Y58" s="112"/>
      <c r="Z58" s="113">
        <v>0</v>
      </c>
      <c r="AA58" s="113"/>
      <c r="AB58" s="114">
        <v>0</v>
      </c>
      <c r="AC58" s="114">
        <v>0</v>
      </c>
      <c r="AD58" s="114">
        <v>0</v>
      </c>
      <c r="AE58" s="114" t="e">
        <v>#DIV/0!</v>
      </c>
      <c r="AF58" s="115">
        <v>0</v>
      </c>
      <c r="AG58" s="116">
        <v>48</v>
      </c>
      <c r="AH58" s="117">
        <v>48</v>
      </c>
      <c r="AI58" s="118">
        <v>0</v>
      </c>
      <c r="AJ58" s="119"/>
    </row>
    <row r="59" spans="1:36" x14ac:dyDescent="0.25">
      <c r="A59" s="98"/>
      <c r="B59" s="99"/>
      <c r="C59" s="100"/>
      <c r="D59" s="101"/>
      <c r="E59" s="102"/>
      <c r="F59" s="103">
        <v>15</v>
      </c>
      <c r="G59" s="103"/>
      <c r="H59" s="104"/>
      <c r="I59" s="105"/>
      <c r="J59" s="105">
        <v>0</v>
      </c>
      <c r="K59" s="106">
        <v>0</v>
      </c>
      <c r="L59" s="107">
        <v>0</v>
      </c>
      <c r="M59" s="142"/>
      <c r="N59" s="108"/>
      <c r="O59" s="108"/>
      <c r="P59" s="107"/>
      <c r="Q59" s="107"/>
      <c r="R59" s="108">
        <f t="shared" si="0"/>
        <v>0</v>
      </c>
      <c r="S59" s="109"/>
      <c r="T59" s="110"/>
      <c r="U59" s="110"/>
      <c r="V59" s="110"/>
      <c r="W59" s="111"/>
      <c r="X59" s="111"/>
      <c r="Y59" s="112"/>
      <c r="Z59" s="113">
        <v>0</v>
      </c>
      <c r="AA59" s="113"/>
      <c r="AB59" s="114">
        <v>0</v>
      </c>
      <c r="AC59" s="114">
        <v>0</v>
      </c>
      <c r="AD59" s="114">
        <v>0</v>
      </c>
      <c r="AE59" s="114" t="e">
        <v>#DIV/0!</v>
      </c>
      <c r="AF59" s="115">
        <v>0</v>
      </c>
      <c r="AG59" s="116">
        <v>49</v>
      </c>
      <c r="AH59" s="117">
        <v>49</v>
      </c>
      <c r="AI59" s="118">
        <v>0</v>
      </c>
      <c r="AJ59" s="119"/>
    </row>
    <row r="60" spans="1:36" x14ac:dyDescent="0.25">
      <c r="A60" s="98"/>
      <c r="B60" s="99"/>
      <c r="C60" s="100"/>
      <c r="D60" s="101"/>
      <c r="E60" s="102"/>
      <c r="F60" s="103">
        <v>15</v>
      </c>
      <c r="G60" s="103"/>
      <c r="H60" s="104"/>
      <c r="I60" s="105"/>
      <c r="J60" s="105">
        <v>0</v>
      </c>
      <c r="K60" s="106">
        <v>0</v>
      </c>
      <c r="L60" s="107">
        <v>0</v>
      </c>
      <c r="M60" s="142"/>
      <c r="N60" s="108"/>
      <c r="O60" s="108"/>
      <c r="P60" s="107"/>
      <c r="Q60" s="107"/>
      <c r="R60" s="108">
        <f t="shared" si="0"/>
        <v>0</v>
      </c>
      <c r="S60" s="109"/>
      <c r="T60" s="110"/>
      <c r="U60" s="110"/>
      <c r="V60" s="110"/>
      <c r="W60" s="111"/>
      <c r="X60" s="111"/>
      <c r="Y60" s="112"/>
      <c r="Z60" s="113">
        <v>0</v>
      </c>
      <c r="AA60" s="113"/>
      <c r="AB60" s="114">
        <v>0</v>
      </c>
      <c r="AC60" s="114">
        <v>0</v>
      </c>
      <c r="AD60" s="114">
        <v>0</v>
      </c>
      <c r="AE60" s="114" t="e">
        <v>#DIV/0!</v>
      </c>
      <c r="AF60" s="115">
        <v>0</v>
      </c>
      <c r="AG60" s="116">
        <v>50</v>
      </c>
      <c r="AH60" s="117">
        <v>50</v>
      </c>
      <c r="AI60" s="118">
        <v>0</v>
      </c>
      <c r="AJ60" s="119"/>
    </row>
    <row r="61" spans="1:36" x14ac:dyDescent="0.25">
      <c r="A61" s="98"/>
      <c r="B61" s="99"/>
      <c r="C61" s="100"/>
      <c r="D61" s="101"/>
      <c r="E61" s="102"/>
      <c r="F61" s="103">
        <v>15</v>
      </c>
      <c r="G61" s="103"/>
      <c r="H61" s="104"/>
      <c r="I61" s="105"/>
      <c r="J61" s="105">
        <v>0</v>
      </c>
      <c r="K61" s="106">
        <v>0</v>
      </c>
      <c r="L61" s="107">
        <v>0</v>
      </c>
      <c r="M61" s="142"/>
      <c r="N61" s="108"/>
      <c r="O61" s="108"/>
      <c r="P61" s="107"/>
      <c r="Q61" s="107"/>
      <c r="R61" s="108">
        <f t="shared" si="0"/>
        <v>0</v>
      </c>
      <c r="S61" s="109"/>
      <c r="T61" s="110"/>
      <c r="U61" s="110"/>
      <c r="V61" s="110"/>
      <c r="W61" s="111"/>
      <c r="X61" s="111"/>
      <c r="Y61" s="112"/>
      <c r="Z61" s="113">
        <v>0</v>
      </c>
      <c r="AA61" s="113"/>
      <c r="AB61" s="114">
        <v>0</v>
      </c>
      <c r="AC61" s="114">
        <v>0</v>
      </c>
      <c r="AD61" s="114">
        <v>0</v>
      </c>
      <c r="AE61" s="114" t="e">
        <v>#DIV/0!</v>
      </c>
      <c r="AF61" s="115">
        <v>0</v>
      </c>
      <c r="AG61" s="116">
        <v>51</v>
      </c>
      <c r="AH61" s="117">
        <v>51</v>
      </c>
      <c r="AI61" s="118">
        <v>0</v>
      </c>
      <c r="AJ61" s="119"/>
    </row>
    <row r="62" spans="1:36" x14ac:dyDescent="0.25">
      <c r="A62" s="98"/>
      <c r="B62" s="99"/>
      <c r="C62" s="100"/>
      <c r="D62" s="101"/>
      <c r="E62" s="102"/>
      <c r="F62" s="103">
        <v>15</v>
      </c>
      <c r="G62" s="103"/>
      <c r="H62" s="104"/>
      <c r="I62" s="105"/>
      <c r="J62" s="105">
        <v>0</v>
      </c>
      <c r="K62" s="106">
        <v>0</v>
      </c>
      <c r="L62" s="107">
        <v>0</v>
      </c>
      <c r="M62" s="142"/>
      <c r="N62" s="108"/>
      <c r="O62" s="108"/>
      <c r="P62" s="107"/>
      <c r="Q62" s="107"/>
      <c r="R62" s="108">
        <f t="shared" si="0"/>
        <v>0</v>
      </c>
      <c r="S62" s="109"/>
      <c r="T62" s="110"/>
      <c r="U62" s="110"/>
      <c r="V62" s="110"/>
      <c r="W62" s="111"/>
      <c r="X62" s="111"/>
      <c r="Y62" s="112"/>
      <c r="Z62" s="113">
        <v>0</v>
      </c>
      <c r="AA62" s="113"/>
      <c r="AB62" s="114">
        <v>0</v>
      </c>
      <c r="AC62" s="114">
        <v>0</v>
      </c>
      <c r="AD62" s="114">
        <v>0</v>
      </c>
      <c r="AE62" s="114" t="e">
        <v>#DIV/0!</v>
      </c>
      <c r="AF62" s="115">
        <v>0</v>
      </c>
      <c r="AG62" s="116">
        <v>52</v>
      </c>
      <c r="AH62" s="117">
        <v>52</v>
      </c>
      <c r="AI62" s="118">
        <v>0</v>
      </c>
      <c r="AJ62" s="119"/>
    </row>
    <row r="63" spans="1:36" x14ac:dyDescent="0.25">
      <c r="A63" s="98"/>
      <c r="B63" s="99"/>
      <c r="C63" s="100"/>
      <c r="D63" s="101"/>
      <c r="E63" s="102"/>
      <c r="F63" s="103">
        <v>15</v>
      </c>
      <c r="G63" s="103"/>
      <c r="H63" s="104"/>
      <c r="I63" s="105"/>
      <c r="J63" s="105">
        <v>0</v>
      </c>
      <c r="K63" s="106">
        <v>0</v>
      </c>
      <c r="L63" s="107">
        <v>0</v>
      </c>
      <c r="M63" s="142"/>
      <c r="N63" s="108"/>
      <c r="O63" s="108"/>
      <c r="P63" s="107"/>
      <c r="Q63" s="107"/>
      <c r="R63" s="108">
        <f t="shared" si="0"/>
        <v>0</v>
      </c>
      <c r="S63" s="109"/>
      <c r="T63" s="110"/>
      <c r="U63" s="110"/>
      <c r="V63" s="110"/>
      <c r="W63" s="111"/>
      <c r="X63" s="111"/>
      <c r="Y63" s="112"/>
      <c r="Z63" s="113">
        <v>0</v>
      </c>
      <c r="AA63" s="113"/>
      <c r="AB63" s="114">
        <v>0</v>
      </c>
      <c r="AC63" s="114">
        <v>0</v>
      </c>
      <c r="AD63" s="114">
        <v>0</v>
      </c>
      <c r="AE63" s="114" t="e">
        <v>#DIV/0!</v>
      </c>
      <c r="AF63" s="115">
        <v>0</v>
      </c>
      <c r="AG63" s="116">
        <v>53</v>
      </c>
      <c r="AH63" s="117">
        <v>53</v>
      </c>
      <c r="AI63" s="118">
        <v>0</v>
      </c>
      <c r="AJ63" s="119"/>
    </row>
    <row r="64" spans="1:36" x14ac:dyDescent="0.25">
      <c r="A64" s="98"/>
      <c r="B64" s="99"/>
      <c r="C64" s="100"/>
      <c r="D64" s="101"/>
      <c r="E64" s="102"/>
      <c r="F64" s="103">
        <v>15</v>
      </c>
      <c r="G64" s="103"/>
      <c r="H64" s="104"/>
      <c r="I64" s="105"/>
      <c r="J64" s="105">
        <v>0</v>
      </c>
      <c r="K64" s="106">
        <v>0</v>
      </c>
      <c r="L64" s="107">
        <v>0</v>
      </c>
      <c r="M64" s="142"/>
      <c r="N64" s="108"/>
      <c r="O64" s="108"/>
      <c r="P64" s="107"/>
      <c r="Q64" s="107"/>
      <c r="R64" s="108">
        <f t="shared" si="0"/>
        <v>0</v>
      </c>
      <c r="S64" s="109"/>
      <c r="T64" s="110"/>
      <c r="U64" s="110"/>
      <c r="V64" s="110"/>
      <c r="W64" s="111"/>
      <c r="X64" s="111"/>
      <c r="Y64" s="112"/>
      <c r="Z64" s="113">
        <v>0</v>
      </c>
      <c r="AA64" s="113"/>
      <c r="AB64" s="114">
        <v>0</v>
      </c>
      <c r="AC64" s="114">
        <v>0</v>
      </c>
      <c r="AD64" s="114">
        <v>0</v>
      </c>
      <c r="AE64" s="114" t="e">
        <v>#DIV/0!</v>
      </c>
      <c r="AF64" s="115">
        <v>0</v>
      </c>
      <c r="AG64" s="116">
        <v>54</v>
      </c>
      <c r="AH64" s="117">
        <v>54</v>
      </c>
      <c r="AI64" s="118">
        <v>0</v>
      </c>
      <c r="AJ64" s="119"/>
    </row>
    <row r="65" spans="1:36" x14ac:dyDescent="0.25">
      <c r="A65" s="98"/>
      <c r="B65" s="99"/>
      <c r="C65" s="100"/>
      <c r="D65" s="101"/>
      <c r="E65" s="102"/>
      <c r="F65" s="103">
        <v>15</v>
      </c>
      <c r="G65" s="103"/>
      <c r="H65" s="104"/>
      <c r="I65" s="105"/>
      <c r="J65" s="105">
        <v>0</v>
      </c>
      <c r="K65" s="106">
        <v>0</v>
      </c>
      <c r="L65" s="107">
        <v>0</v>
      </c>
      <c r="M65" s="142"/>
      <c r="N65" s="108"/>
      <c r="O65" s="108"/>
      <c r="P65" s="107"/>
      <c r="Q65" s="107"/>
      <c r="R65" s="108">
        <f t="shared" si="0"/>
        <v>0</v>
      </c>
      <c r="S65" s="109"/>
      <c r="T65" s="110"/>
      <c r="U65" s="110"/>
      <c r="V65" s="110"/>
      <c r="W65" s="111"/>
      <c r="X65" s="111"/>
      <c r="Y65" s="112"/>
      <c r="Z65" s="113">
        <v>0</v>
      </c>
      <c r="AA65" s="113"/>
      <c r="AB65" s="114">
        <v>0</v>
      </c>
      <c r="AC65" s="114">
        <v>0</v>
      </c>
      <c r="AD65" s="114">
        <v>0</v>
      </c>
      <c r="AE65" s="114" t="e">
        <v>#DIV/0!</v>
      </c>
      <c r="AF65" s="115">
        <v>0</v>
      </c>
      <c r="AG65" s="116">
        <v>55</v>
      </c>
      <c r="AH65" s="117">
        <v>55</v>
      </c>
      <c r="AI65" s="118">
        <v>0</v>
      </c>
      <c r="AJ65" s="119"/>
    </row>
    <row r="66" spans="1:36" x14ac:dyDescent="0.25">
      <c r="A66" s="98"/>
      <c r="B66" s="99"/>
      <c r="C66" s="100"/>
      <c r="D66" s="101"/>
      <c r="E66" s="102"/>
      <c r="F66" s="103">
        <v>15</v>
      </c>
      <c r="G66" s="103"/>
      <c r="H66" s="104"/>
      <c r="I66" s="105"/>
      <c r="J66" s="105">
        <v>0</v>
      </c>
      <c r="K66" s="106">
        <v>0</v>
      </c>
      <c r="L66" s="107">
        <v>0</v>
      </c>
      <c r="M66" s="142"/>
      <c r="N66" s="108"/>
      <c r="O66" s="108"/>
      <c r="P66" s="107"/>
      <c r="Q66" s="107"/>
      <c r="R66" s="108">
        <f t="shared" si="0"/>
        <v>0</v>
      </c>
      <c r="S66" s="109"/>
      <c r="T66" s="110"/>
      <c r="U66" s="110"/>
      <c r="V66" s="110"/>
      <c r="W66" s="111"/>
      <c r="X66" s="111"/>
      <c r="Y66" s="112"/>
      <c r="Z66" s="113">
        <v>0</v>
      </c>
      <c r="AA66" s="113"/>
      <c r="AB66" s="114">
        <v>0</v>
      </c>
      <c r="AC66" s="114">
        <v>0</v>
      </c>
      <c r="AD66" s="114">
        <v>0</v>
      </c>
      <c r="AE66" s="114" t="e">
        <v>#DIV/0!</v>
      </c>
      <c r="AF66" s="115">
        <v>0</v>
      </c>
      <c r="AG66" s="116">
        <v>56</v>
      </c>
      <c r="AH66" s="117">
        <v>56</v>
      </c>
      <c r="AI66" s="118">
        <v>0</v>
      </c>
      <c r="AJ66" s="119"/>
    </row>
    <row r="67" spans="1:36" x14ac:dyDescent="0.25">
      <c r="A67" s="98"/>
      <c r="B67" s="99"/>
      <c r="C67" s="100"/>
      <c r="D67" s="101"/>
      <c r="E67" s="102"/>
      <c r="F67" s="103">
        <v>15</v>
      </c>
      <c r="G67" s="103"/>
      <c r="H67" s="104"/>
      <c r="I67" s="105"/>
      <c r="J67" s="105">
        <v>0</v>
      </c>
      <c r="K67" s="106">
        <v>0</v>
      </c>
      <c r="L67" s="107">
        <v>0</v>
      </c>
      <c r="M67" s="142"/>
      <c r="N67" s="108"/>
      <c r="O67" s="108"/>
      <c r="P67" s="107"/>
      <c r="Q67" s="107"/>
      <c r="R67" s="108">
        <f t="shared" si="0"/>
        <v>0</v>
      </c>
      <c r="S67" s="109"/>
      <c r="T67" s="110"/>
      <c r="U67" s="110"/>
      <c r="V67" s="110"/>
      <c r="W67" s="111"/>
      <c r="X67" s="111"/>
      <c r="Y67" s="112"/>
      <c r="Z67" s="113">
        <v>0</v>
      </c>
      <c r="AA67" s="113"/>
      <c r="AB67" s="114">
        <v>0</v>
      </c>
      <c r="AC67" s="114">
        <v>0</v>
      </c>
      <c r="AD67" s="114">
        <v>0</v>
      </c>
      <c r="AE67" s="114" t="e">
        <v>#DIV/0!</v>
      </c>
      <c r="AF67" s="115">
        <v>0</v>
      </c>
      <c r="AG67" s="116">
        <v>57</v>
      </c>
      <c r="AH67" s="117">
        <v>57</v>
      </c>
      <c r="AI67" s="118">
        <v>0</v>
      </c>
      <c r="AJ67" s="119"/>
    </row>
    <row r="68" spans="1:36" x14ac:dyDescent="0.25">
      <c r="A68" s="98"/>
      <c r="B68" s="99"/>
      <c r="C68" s="100"/>
      <c r="D68" s="101"/>
      <c r="E68" s="102"/>
      <c r="F68" s="103">
        <v>15</v>
      </c>
      <c r="G68" s="103"/>
      <c r="H68" s="104"/>
      <c r="I68" s="105"/>
      <c r="J68" s="105">
        <v>0</v>
      </c>
      <c r="K68" s="106">
        <v>0</v>
      </c>
      <c r="L68" s="107">
        <v>0</v>
      </c>
      <c r="M68" s="142"/>
      <c r="N68" s="108"/>
      <c r="O68" s="108"/>
      <c r="P68" s="107"/>
      <c r="Q68" s="107"/>
      <c r="R68" s="108">
        <f t="shared" si="0"/>
        <v>0</v>
      </c>
      <c r="S68" s="109"/>
      <c r="T68" s="110"/>
      <c r="U68" s="110"/>
      <c r="V68" s="110"/>
      <c r="W68" s="111"/>
      <c r="X68" s="111"/>
      <c r="Y68" s="112"/>
      <c r="Z68" s="113">
        <v>0</v>
      </c>
      <c r="AA68" s="113"/>
      <c r="AB68" s="114">
        <v>0</v>
      </c>
      <c r="AC68" s="114">
        <v>0</v>
      </c>
      <c r="AD68" s="114">
        <v>0</v>
      </c>
      <c r="AE68" s="114" t="e">
        <v>#DIV/0!</v>
      </c>
      <c r="AF68" s="115">
        <v>0</v>
      </c>
      <c r="AG68" s="116">
        <v>58</v>
      </c>
      <c r="AH68" s="117">
        <v>58</v>
      </c>
      <c r="AI68" s="118">
        <v>0</v>
      </c>
      <c r="AJ68" s="119"/>
    </row>
    <row r="69" spans="1:36" x14ac:dyDescent="0.25">
      <c r="A69" s="98"/>
      <c r="B69" s="99"/>
      <c r="C69" s="100"/>
      <c r="D69" s="101"/>
      <c r="E69" s="102"/>
      <c r="F69" s="103">
        <v>15</v>
      </c>
      <c r="G69" s="103"/>
      <c r="H69" s="104"/>
      <c r="I69" s="105"/>
      <c r="J69" s="105">
        <v>0</v>
      </c>
      <c r="K69" s="106">
        <v>0</v>
      </c>
      <c r="L69" s="107">
        <v>0</v>
      </c>
      <c r="M69" s="142"/>
      <c r="N69" s="108"/>
      <c r="O69" s="108"/>
      <c r="P69" s="107"/>
      <c r="Q69" s="107"/>
      <c r="R69" s="108">
        <f t="shared" si="0"/>
        <v>0</v>
      </c>
      <c r="S69" s="109"/>
      <c r="T69" s="110"/>
      <c r="U69" s="110"/>
      <c r="V69" s="110"/>
      <c r="W69" s="111"/>
      <c r="X69" s="111"/>
      <c r="Y69" s="112"/>
      <c r="Z69" s="113">
        <v>0</v>
      </c>
      <c r="AA69" s="113"/>
      <c r="AB69" s="114">
        <v>0</v>
      </c>
      <c r="AC69" s="114">
        <v>0</v>
      </c>
      <c r="AD69" s="114">
        <v>0</v>
      </c>
      <c r="AE69" s="114" t="e">
        <v>#DIV/0!</v>
      </c>
      <c r="AF69" s="115">
        <v>0</v>
      </c>
      <c r="AG69" s="116">
        <v>59</v>
      </c>
      <c r="AH69" s="117">
        <v>59</v>
      </c>
      <c r="AI69" s="118">
        <v>0</v>
      </c>
      <c r="AJ69" s="119"/>
    </row>
    <row r="70" spans="1:36" x14ac:dyDescent="0.25">
      <c r="A70" s="98"/>
      <c r="B70" s="99"/>
      <c r="C70" s="100"/>
      <c r="D70" s="101"/>
      <c r="E70" s="102"/>
      <c r="F70" s="103">
        <v>15</v>
      </c>
      <c r="G70" s="103"/>
      <c r="H70" s="104"/>
      <c r="I70" s="105"/>
      <c r="J70" s="105">
        <v>0</v>
      </c>
      <c r="K70" s="106">
        <v>0</v>
      </c>
      <c r="L70" s="107">
        <v>0</v>
      </c>
      <c r="M70" s="142"/>
      <c r="N70" s="108"/>
      <c r="O70" s="108"/>
      <c r="P70" s="107"/>
      <c r="Q70" s="107"/>
      <c r="R70" s="108">
        <f t="shared" si="0"/>
        <v>0</v>
      </c>
      <c r="S70" s="109"/>
      <c r="T70" s="110"/>
      <c r="U70" s="110"/>
      <c r="V70" s="110"/>
      <c r="W70" s="111"/>
      <c r="X70" s="111"/>
      <c r="Y70" s="112"/>
      <c r="Z70" s="113">
        <v>0</v>
      </c>
      <c r="AA70" s="113"/>
      <c r="AB70" s="114">
        <v>0</v>
      </c>
      <c r="AC70" s="114">
        <v>0</v>
      </c>
      <c r="AD70" s="114">
        <v>0</v>
      </c>
      <c r="AE70" s="114" t="e">
        <v>#DIV/0!</v>
      </c>
      <c r="AF70" s="115">
        <v>0</v>
      </c>
      <c r="AG70" s="116">
        <v>60</v>
      </c>
      <c r="AH70" s="117">
        <v>60</v>
      </c>
      <c r="AI70" s="118">
        <v>0</v>
      </c>
      <c r="AJ70" s="119"/>
    </row>
    <row r="71" spans="1:36" x14ac:dyDescent="0.25">
      <c r="A71" s="98"/>
      <c r="B71" s="99"/>
      <c r="C71" s="100"/>
      <c r="D71" s="101"/>
      <c r="E71" s="102"/>
      <c r="F71" s="103">
        <v>15</v>
      </c>
      <c r="G71" s="103"/>
      <c r="H71" s="104"/>
      <c r="I71" s="105"/>
      <c r="J71" s="105">
        <v>0</v>
      </c>
      <c r="K71" s="106">
        <v>0</v>
      </c>
      <c r="L71" s="107">
        <v>0</v>
      </c>
      <c r="M71" s="142"/>
      <c r="N71" s="108"/>
      <c r="O71" s="108"/>
      <c r="P71" s="107"/>
      <c r="Q71" s="107"/>
      <c r="R71" s="108">
        <f t="shared" si="0"/>
        <v>0</v>
      </c>
      <c r="S71" s="109"/>
      <c r="T71" s="110"/>
      <c r="U71" s="110"/>
      <c r="V71" s="110"/>
      <c r="W71" s="111"/>
      <c r="X71" s="111"/>
      <c r="Y71" s="112"/>
      <c r="Z71" s="113">
        <v>0</v>
      </c>
      <c r="AA71" s="113"/>
      <c r="AB71" s="114">
        <v>0</v>
      </c>
      <c r="AC71" s="114">
        <v>0</v>
      </c>
      <c r="AD71" s="114">
        <v>0</v>
      </c>
      <c r="AE71" s="114" t="e">
        <v>#DIV/0!</v>
      </c>
      <c r="AF71" s="115">
        <v>0</v>
      </c>
      <c r="AG71" s="116">
        <v>61</v>
      </c>
      <c r="AH71" s="117">
        <v>61</v>
      </c>
      <c r="AI71" s="118">
        <v>0</v>
      </c>
      <c r="AJ71" s="119"/>
    </row>
    <row r="72" spans="1:36" x14ac:dyDescent="0.25">
      <c r="A72" s="98"/>
      <c r="B72" s="99"/>
      <c r="C72" s="100"/>
      <c r="D72" s="101"/>
      <c r="E72" s="102"/>
      <c r="F72" s="103">
        <v>15</v>
      </c>
      <c r="G72" s="103"/>
      <c r="H72" s="104"/>
      <c r="I72" s="105"/>
      <c r="J72" s="105">
        <v>0</v>
      </c>
      <c r="K72" s="106">
        <v>0</v>
      </c>
      <c r="L72" s="107">
        <v>0</v>
      </c>
      <c r="M72" s="142"/>
      <c r="N72" s="108"/>
      <c r="O72" s="108"/>
      <c r="P72" s="107"/>
      <c r="Q72" s="107"/>
      <c r="R72" s="108">
        <f t="shared" si="0"/>
        <v>0</v>
      </c>
      <c r="S72" s="109"/>
      <c r="T72" s="110"/>
      <c r="U72" s="110"/>
      <c r="V72" s="110"/>
      <c r="W72" s="111"/>
      <c r="X72" s="111"/>
      <c r="Y72" s="112"/>
      <c r="Z72" s="113">
        <v>0</v>
      </c>
      <c r="AA72" s="113"/>
      <c r="AB72" s="114">
        <v>0</v>
      </c>
      <c r="AC72" s="114">
        <v>0</v>
      </c>
      <c r="AD72" s="114">
        <v>0</v>
      </c>
      <c r="AE72" s="114" t="e">
        <v>#DIV/0!</v>
      </c>
      <c r="AF72" s="115">
        <v>0</v>
      </c>
      <c r="AG72" s="116">
        <v>62</v>
      </c>
      <c r="AH72" s="117">
        <v>62</v>
      </c>
      <c r="AI72" s="118">
        <v>0</v>
      </c>
      <c r="AJ72" s="119"/>
    </row>
    <row r="73" spans="1:36" x14ac:dyDescent="0.25">
      <c r="A73" s="98"/>
      <c r="B73" s="99"/>
      <c r="C73" s="100"/>
      <c r="D73" s="101"/>
      <c r="E73" s="102"/>
      <c r="F73" s="103">
        <v>15</v>
      </c>
      <c r="G73" s="103"/>
      <c r="H73" s="104"/>
      <c r="I73" s="105"/>
      <c r="J73" s="105">
        <v>0</v>
      </c>
      <c r="K73" s="106">
        <v>0</v>
      </c>
      <c r="L73" s="107">
        <v>0</v>
      </c>
      <c r="M73" s="142"/>
      <c r="N73" s="108"/>
      <c r="O73" s="108"/>
      <c r="P73" s="107"/>
      <c r="Q73" s="107"/>
      <c r="R73" s="108">
        <f t="shared" si="0"/>
        <v>0</v>
      </c>
      <c r="S73" s="109"/>
      <c r="T73" s="110"/>
      <c r="U73" s="110"/>
      <c r="V73" s="110"/>
      <c r="W73" s="111"/>
      <c r="X73" s="111"/>
      <c r="Y73" s="112"/>
      <c r="Z73" s="113">
        <v>0</v>
      </c>
      <c r="AA73" s="113"/>
      <c r="AB73" s="114">
        <v>0</v>
      </c>
      <c r="AC73" s="114">
        <v>0</v>
      </c>
      <c r="AD73" s="114">
        <v>0</v>
      </c>
      <c r="AE73" s="114" t="e">
        <v>#DIV/0!</v>
      </c>
      <c r="AF73" s="115">
        <v>0</v>
      </c>
      <c r="AG73" s="116">
        <v>63</v>
      </c>
      <c r="AH73" s="117">
        <v>63</v>
      </c>
      <c r="AI73" s="118">
        <v>0</v>
      </c>
      <c r="AJ73" s="119"/>
    </row>
    <row r="74" spans="1:36" x14ac:dyDescent="0.25">
      <c r="A74" s="98"/>
      <c r="B74" s="99"/>
      <c r="C74" s="100"/>
      <c r="D74" s="101"/>
      <c r="E74" s="102"/>
      <c r="F74" s="103">
        <v>15</v>
      </c>
      <c r="G74" s="103"/>
      <c r="H74" s="104"/>
      <c r="I74" s="105"/>
      <c r="J74" s="105">
        <v>0</v>
      </c>
      <c r="K74" s="106">
        <v>0</v>
      </c>
      <c r="L74" s="107">
        <v>0</v>
      </c>
      <c r="M74" s="142"/>
      <c r="N74" s="108"/>
      <c r="O74" s="108"/>
      <c r="P74" s="107"/>
      <c r="Q74" s="107"/>
      <c r="R74" s="108">
        <f t="shared" si="0"/>
        <v>0</v>
      </c>
      <c r="S74" s="109"/>
      <c r="T74" s="110"/>
      <c r="U74" s="110"/>
      <c r="V74" s="110"/>
      <c r="W74" s="111"/>
      <c r="X74" s="111"/>
      <c r="Y74" s="112"/>
      <c r="Z74" s="113">
        <v>0</v>
      </c>
      <c r="AA74" s="113"/>
      <c r="AB74" s="114">
        <v>0</v>
      </c>
      <c r="AC74" s="114">
        <v>0</v>
      </c>
      <c r="AD74" s="114">
        <v>0</v>
      </c>
      <c r="AE74" s="114" t="e">
        <v>#DIV/0!</v>
      </c>
      <c r="AF74" s="115">
        <v>0</v>
      </c>
      <c r="AG74" s="116">
        <v>64</v>
      </c>
      <c r="AH74" s="117">
        <v>64</v>
      </c>
      <c r="AI74" s="118">
        <v>0</v>
      </c>
      <c r="AJ74" s="119"/>
    </row>
    <row r="75" spans="1:36" x14ac:dyDescent="0.25">
      <c r="A75" s="98"/>
      <c r="B75" s="99"/>
      <c r="C75" s="100"/>
      <c r="D75" s="101"/>
      <c r="E75" s="102"/>
      <c r="F75" s="103">
        <v>15</v>
      </c>
      <c r="G75" s="103"/>
      <c r="H75" s="104"/>
      <c r="I75" s="105"/>
      <c r="J75" s="105">
        <v>0</v>
      </c>
      <c r="K75" s="106">
        <v>0</v>
      </c>
      <c r="L75" s="107">
        <v>0</v>
      </c>
      <c r="M75" s="142"/>
      <c r="N75" s="108"/>
      <c r="O75" s="108"/>
      <c r="P75" s="107"/>
      <c r="Q75" s="107"/>
      <c r="R75" s="108">
        <f t="shared" ref="R75:R138" si="1">I75-L75-N75-P75</f>
        <v>0</v>
      </c>
      <c r="S75" s="109"/>
      <c r="T75" s="110"/>
      <c r="U75" s="110"/>
      <c r="V75" s="110"/>
      <c r="W75" s="111"/>
      <c r="X75" s="111"/>
      <c r="Y75" s="112"/>
      <c r="Z75" s="113">
        <v>0</v>
      </c>
      <c r="AA75" s="113"/>
      <c r="AB75" s="114">
        <v>0</v>
      </c>
      <c r="AC75" s="114">
        <v>0</v>
      </c>
      <c r="AD75" s="114">
        <v>0</v>
      </c>
      <c r="AE75" s="114" t="e">
        <v>#DIV/0!</v>
      </c>
      <c r="AF75" s="115">
        <v>0</v>
      </c>
      <c r="AG75" s="116">
        <v>65</v>
      </c>
      <c r="AH75" s="117">
        <v>65</v>
      </c>
      <c r="AI75" s="118">
        <v>0</v>
      </c>
      <c r="AJ75" s="119"/>
    </row>
    <row r="76" spans="1:36" x14ac:dyDescent="0.25">
      <c r="A76" s="98"/>
      <c r="B76" s="99"/>
      <c r="C76" s="100"/>
      <c r="D76" s="101"/>
      <c r="E76" s="102"/>
      <c r="F76" s="103">
        <v>15</v>
      </c>
      <c r="G76" s="103"/>
      <c r="H76" s="104"/>
      <c r="I76" s="105"/>
      <c r="J76" s="105">
        <v>0</v>
      </c>
      <c r="K76" s="106">
        <v>0</v>
      </c>
      <c r="L76" s="107">
        <v>0</v>
      </c>
      <c r="M76" s="142"/>
      <c r="N76" s="108"/>
      <c r="O76" s="108"/>
      <c r="P76" s="107"/>
      <c r="Q76" s="107"/>
      <c r="R76" s="108">
        <f t="shared" si="1"/>
        <v>0</v>
      </c>
      <c r="S76" s="109"/>
      <c r="T76" s="110"/>
      <c r="U76" s="110"/>
      <c r="V76" s="110"/>
      <c r="W76" s="111"/>
      <c r="X76" s="111"/>
      <c r="Y76" s="112"/>
      <c r="Z76" s="113">
        <v>0</v>
      </c>
      <c r="AA76" s="113"/>
      <c r="AB76" s="114">
        <v>0</v>
      </c>
      <c r="AC76" s="114">
        <v>0</v>
      </c>
      <c r="AD76" s="114">
        <v>0</v>
      </c>
      <c r="AE76" s="114" t="e">
        <v>#DIV/0!</v>
      </c>
      <c r="AF76" s="115">
        <v>0</v>
      </c>
      <c r="AG76" s="116">
        <v>66</v>
      </c>
      <c r="AH76" s="117">
        <v>66</v>
      </c>
      <c r="AI76" s="118">
        <v>0</v>
      </c>
      <c r="AJ76" s="119"/>
    </row>
    <row r="77" spans="1:36" x14ac:dyDescent="0.25">
      <c r="A77" s="98"/>
      <c r="B77" s="99"/>
      <c r="C77" s="100"/>
      <c r="D77" s="101"/>
      <c r="E77" s="102"/>
      <c r="F77" s="103">
        <v>15</v>
      </c>
      <c r="G77" s="103"/>
      <c r="H77" s="104"/>
      <c r="I77" s="105"/>
      <c r="J77" s="105">
        <v>0</v>
      </c>
      <c r="K77" s="106">
        <v>0</v>
      </c>
      <c r="L77" s="107">
        <v>0</v>
      </c>
      <c r="M77" s="142"/>
      <c r="N77" s="108"/>
      <c r="O77" s="108"/>
      <c r="P77" s="107"/>
      <c r="Q77" s="107"/>
      <c r="R77" s="108">
        <f t="shared" si="1"/>
        <v>0</v>
      </c>
      <c r="S77" s="109"/>
      <c r="T77" s="110"/>
      <c r="U77" s="110"/>
      <c r="V77" s="110"/>
      <c r="W77" s="111"/>
      <c r="X77" s="111"/>
      <c r="Y77" s="112"/>
      <c r="Z77" s="113">
        <v>0</v>
      </c>
      <c r="AA77" s="113"/>
      <c r="AB77" s="114">
        <v>0</v>
      </c>
      <c r="AC77" s="114">
        <v>0</v>
      </c>
      <c r="AD77" s="114">
        <v>0</v>
      </c>
      <c r="AE77" s="114" t="e">
        <v>#DIV/0!</v>
      </c>
      <c r="AF77" s="115">
        <v>0</v>
      </c>
      <c r="AG77" s="116">
        <v>67</v>
      </c>
      <c r="AH77" s="117">
        <v>67</v>
      </c>
      <c r="AI77" s="118">
        <v>0</v>
      </c>
      <c r="AJ77" s="119"/>
    </row>
    <row r="78" spans="1:36" x14ac:dyDescent="0.25">
      <c r="A78" s="98"/>
      <c r="B78" s="99"/>
      <c r="C78" s="100"/>
      <c r="D78" s="101"/>
      <c r="E78" s="102"/>
      <c r="F78" s="103">
        <v>15</v>
      </c>
      <c r="G78" s="103"/>
      <c r="H78" s="104"/>
      <c r="I78" s="105"/>
      <c r="J78" s="105">
        <v>0</v>
      </c>
      <c r="K78" s="106">
        <v>0</v>
      </c>
      <c r="L78" s="107">
        <v>0</v>
      </c>
      <c r="M78" s="142"/>
      <c r="N78" s="108"/>
      <c r="O78" s="108"/>
      <c r="P78" s="107"/>
      <c r="Q78" s="107"/>
      <c r="R78" s="108">
        <f t="shared" si="1"/>
        <v>0</v>
      </c>
      <c r="S78" s="109"/>
      <c r="T78" s="110"/>
      <c r="U78" s="110"/>
      <c r="V78" s="110"/>
      <c r="W78" s="111"/>
      <c r="X78" s="111"/>
      <c r="Y78" s="112"/>
      <c r="Z78" s="113">
        <v>0</v>
      </c>
      <c r="AA78" s="113"/>
      <c r="AB78" s="114">
        <v>0</v>
      </c>
      <c r="AC78" s="114">
        <v>0</v>
      </c>
      <c r="AD78" s="114">
        <v>0</v>
      </c>
      <c r="AE78" s="114" t="e">
        <v>#DIV/0!</v>
      </c>
      <c r="AF78" s="115">
        <v>0</v>
      </c>
      <c r="AG78" s="116">
        <v>68</v>
      </c>
      <c r="AH78" s="117">
        <v>68</v>
      </c>
      <c r="AI78" s="118">
        <v>0</v>
      </c>
      <c r="AJ78" s="119"/>
    </row>
    <row r="79" spans="1:36" x14ac:dyDescent="0.25">
      <c r="A79" s="98"/>
      <c r="B79" s="99"/>
      <c r="C79" s="100"/>
      <c r="D79" s="101"/>
      <c r="E79" s="102"/>
      <c r="F79" s="103">
        <v>15</v>
      </c>
      <c r="G79" s="103"/>
      <c r="H79" s="104"/>
      <c r="I79" s="105"/>
      <c r="J79" s="105">
        <v>0</v>
      </c>
      <c r="K79" s="106">
        <v>0</v>
      </c>
      <c r="L79" s="107">
        <v>0</v>
      </c>
      <c r="M79" s="142"/>
      <c r="N79" s="108"/>
      <c r="O79" s="108"/>
      <c r="P79" s="107"/>
      <c r="Q79" s="107"/>
      <c r="R79" s="108">
        <f t="shared" si="1"/>
        <v>0</v>
      </c>
      <c r="S79" s="109"/>
      <c r="T79" s="110"/>
      <c r="U79" s="110"/>
      <c r="V79" s="110"/>
      <c r="W79" s="111"/>
      <c r="X79" s="111"/>
      <c r="Y79" s="112"/>
      <c r="Z79" s="113">
        <v>0</v>
      </c>
      <c r="AA79" s="113"/>
      <c r="AB79" s="114">
        <v>0</v>
      </c>
      <c r="AC79" s="114">
        <v>0</v>
      </c>
      <c r="AD79" s="114">
        <v>0</v>
      </c>
      <c r="AE79" s="114" t="e">
        <v>#DIV/0!</v>
      </c>
      <c r="AF79" s="115">
        <v>0</v>
      </c>
      <c r="AG79" s="116">
        <v>69</v>
      </c>
      <c r="AH79" s="117">
        <v>69</v>
      </c>
      <c r="AI79" s="118">
        <v>0</v>
      </c>
      <c r="AJ79" s="119"/>
    </row>
    <row r="80" spans="1:36" x14ac:dyDescent="0.25">
      <c r="A80" s="98"/>
      <c r="B80" s="99"/>
      <c r="C80" s="100"/>
      <c r="D80" s="101"/>
      <c r="E80" s="102"/>
      <c r="F80" s="103">
        <v>15</v>
      </c>
      <c r="G80" s="103"/>
      <c r="H80" s="104"/>
      <c r="I80" s="105"/>
      <c r="J80" s="105">
        <v>0</v>
      </c>
      <c r="K80" s="106">
        <v>0</v>
      </c>
      <c r="L80" s="107">
        <v>0</v>
      </c>
      <c r="M80" s="142"/>
      <c r="N80" s="108"/>
      <c r="O80" s="108"/>
      <c r="P80" s="107"/>
      <c r="Q80" s="107"/>
      <c r="R80" s="108">
        <f t="shared" si="1"/>
        <v>0</v>
      </c>
      <c r="S80" s="109"/>
      <c r="T80" s="110"/>
      <c r="U80" s="110"/>
      <c r="V80" s="110"/>
      <c r="W80" s="111"/>
      <c r="X80" s="111"/>
      <c r="Y80" s="112"/>
      <c r="Z80" s="113">
        <v>0</v>
      </c>
      <c r="AA80" s="113"/>
      <c r="AB80" s="114">
        <v>0</v>
      </c>
      <c r="AC80" s="114">
        <v>0</v>
      </c>
      <c r="AD80" s="114">
        <v>0</v>
      </c>
      <c r="AE80" s="114" t="e">
        <v>#DIV/0!</v>
      </c>
      <c r="AF80" s="115">
        <v>0</v>
      </c>
      <c r="AG80" s="116">
        <v>70</v>
      </c>
      <c r="AH80" s="117">
        <v>70</v>
      </c>
      <c r="AI80" s="118">
        <v>0</v>
      </c>
      <c r="AJ80" s="119"/>
    </row>
    <row r="81" spans="1:36" x14ac:dyDescent="0.25">
      <c r="A81" s="98"/>
      <c r="B81" s="99"/>
      <c r="C81" s="100"/>
      <c r="D81" s="101"/>
      <c r="E81" s="102"/>
      <c r="F81" s="103">
        <v>15</v>
      </c>
      <c r="G81" s="103"/>
      <c r="H81" s="104"/>
      <c r="I81" s="105"/>
      <c r="J81" s="105">
        <v>0</v>
      </c>
      <c r="K81" s="106">
        <v>0</v>
      </c>
      <c r="L81" s="107">
        <v>0</v>
      </c>
      <c r="M81" s="142"/>
      <c r="N81" s="108"/>
      <c r="O81" s="108"/>
      <c r="P81" s="107"/>
      <c r="Q81" s="107"/>
      <c r="R81" s="108">
        <f t="shared" si="1"/>
        <v>0</v>
      </c>
      <c r="S81" s="109"/>
      <c r="T81" s="110"/>
      <c r="U81" s="110"/>
      <c r="V81" s="110"/>
      <c r="W81" s="111"/>
      <c r="X81" s="111"/>
      <c r="Y81" s="112"/>
      <c r="Z81" s="113">
        <v>0</v>
      </c>
      <c r="AA81" s="113"/>
      <c r="AB81" s="114">
        <v>0</v>
      </c>
      <c r="AC81" s="114">
        <v>0</v>
      </c>
      <c r="AD81" s="114">
        <v>0</v>
      </c>
      <c r="AE81" s="114" t="e">
        <v>#DIV/0!</v>
      </c>
      <c r="AF81" s="115">
        <v>0</v>
      </c>
      <c r="AG81" s="116">
        <v>71</v>
      </c>
      <c r="AH81" s="117">
        <v>71</v>
      </c>
      <c r="AI81" s="118">
        <v>0</v>
      </c>
      <c r="AJ81" s="119"/>
    </row>
    <row r="82" spans="1:36" x14ac:dyDescent="0.25">
      <c r="A82" s="98"/>
      <c r="B82" s="99"/>
      <c r="C82" s="100"/>
      <c r="D82" s="101"/>
      <c r="E82" s="102"/>
      <c r="F82" s="103">
        <v>15</v>
      </c>
      <c r="G82" s="103"/>
      <c r="H82" s="104"/>
      <c r="I82" s="105"/>
      <c r="J82" s="105">
        <v>0</v>
      </c>
      <c r="K82" s="106">
        <v>0</v>
      </c>
      <c r="L82" s="107">
        <v>0</v>
      </c>
      <c r="M82" s="142"/>
      <c r="N82" s="108"/>
      <c r="O82" s="108"/>
      <c r="P82" s="107"/>
      <c r="Q82" s="107"/>
      <c r="R82" s="108">
        <f t="shared" si="1"/>
        <v>0</v>
      </c>
      <c r="S82" s="109"/>
      <c r="T82" s="110"/>
      <c r="U82" s="110"/>
      <c r="V82" s="110"/>
      <c r="W82" s="111"/>
      <c r="X82" s="111"/>
      <c r="Y82" s="112"/>
      <c r="Z82" s="113">
        <v>0</v>
      </c>
      <c r="AA82" s="113"/>
      <c r="AB82" s="114">
        <v>0</v>
      </c>
      <c r="AC82" s="114">
        <v>0</v>
      </c>
      <c r="AD82" s="114">
        <v>0</v>
      </c>
      <c r="AE82" s="114" t="e">
        <v>#DIV/0!</v>
      </c>
      <c r="AF82" s="115">
        <v>0</v>
      </c>
      <c r="AG82" s="116">
        <v>72</v>
      </c>
      <c r="AH82" s="117">
        <v>72</v>
      </c>
      <c r="AI82" s="118">
        <v>0</v>
      </c>
      <c r="AJ82" s="119"/>
    </row>
    <row r="83" spans="1:36" x14ac:dyDescent="0.25">
      <c r="A83" s="98"/>
      <c r="B83" s="99"/>
      <c r="C83" s="100"/>
      <c r="D83" s="101"/>
      <c r="E83" s="102"/>
      <c r="F83" s="103">
        <v>15</v>
      </c>
      <c r="G83" s="103"/>
      <c r="H83" s="104"/>
      <c r="I83" s="105"/>
      <c r="J83" s="105">
        <v>0</v>
      </c>
      <c r="K83" s="106">
        <v>0</v>
      </c>
      <c r="L83" s="107">
        <v>0</v>
      </c>
      <c r="M83" s="142"/>
      <c r="N83" s="108"/>
      <c r="O83" s="108"/>
      <c r="P83" s="107"/>
      <c r="Q83" s="107"/>
      <c r="R83" s="108">
        <f t="shared" si="1"/>
        <v>0</v>
      </c>
      <c r="S83" s="109"/>
      <c r="T83" s="110"/>
      <c r="U83" s="110"/>
      <c r="V83" s="110"/>
      <c r="W83" s="111"/>
      <c r="X83" s="111"/>
      <c r="Y83" s="112"/>
      <c r="Z83" s="113">
        <v>0</v>
      </c>
      <c r="AA83" s="113"/>
      <c r="AB83" s="114">
        <v>0</v>
      </c>
      <c r="AC83" s="114">
        <v>0</v>
      </c>
      <c r="AD83" s="114">
        <v>0</v>
      </c>
      <c r="AE83" s="114" t="e">
        <v>#DIV/0!</v>
      </c>
      <c r="AF83" s="115">
        <v>0</v>
      </c>
      <c r="AG83" s="116">
        <v>73</v>
      </c>
      <c r="AH83" s="117">
        <v>73</v>
      </c>
      <c r="AI83" s="118">
        <v>0</v>
      </c>
      <c r="AJ83" s="119"/>
    </row>
    <row r="84" spans="1:36" x14ac:dyDescent="0.25">
      <c r="A84" s="98"/>
      <c r="B84" s="99"/>
      <c r="C84" s="100"/>
      <c r="D84" s="101"/>
      <c r="E84" s="102"/>
      <c r="F84" s="103">
        <v>15</v>
      </c>
      <c r="G84" s="103"/>
      <c r="H84" s="104"/>
      <c r="I84" s="105"/>
      <c r="J84" s="105">
        <v>0</v>
      </c>
      <c r="K84" s="106">
        <v>0</v>
      </c>
      <c r="L84" s="107">
        <v>0</v>
      </c>
      <c r="M84" s="142"/>
      <c r="N84" s="108"/>
      <c r="O84" s="108"/>
      <c r="P84" s="107"/>
      <c r="Q84" s="107"/>
      <c r="R84" s="108">
        <f t="shared" si="1"/>
        <v>0</v>
      </c>
      <c r="S84" s="109"/>
      <c r="T84" s="110"/>
      <c r="U84" s="110"/>
      <c r="V84" s="110"/>
      <c r="W84" s="111"/>
      <c r="X84" s="111"/>
      <c r="Y84" s="112"/>
      <c r="Z84" s="113">
        <v>0</v>
      </c>
      <c r="AA84" s="113"/>
      <c r="AB84" s="114">
        <v>0</v>
      </c>
      <c r="AC84" s="114">
        <v>0</v>
      </c>
      <c r="AD84" s="114">
        <v>0</v>
      </c>
      <c r="AE84" s="114" t="e">
        <v>#DIV/0!</v>
      </c>
      <c r="AF84" s="115">
        <v>0</v>
      </c>
      <c r="AG84" s="116">
        <v>74</v>
      </c>
      <c r="AH84" s="117">
        <v>74</v>
      </c>
      <c r="AI84" s="118">
        <v>0</v>
      </c>
      <c r="AJ84" s="119"/>
    </row>
    <row r="85" spans="1:36" x14ac:dyDescent="0.25">
      <c r="A85" s="98"/>
      <c r="B85" s="99"/>
      <c r="C85" s="100"/>
      <c r="D85" s="101"/>
      <c r="E85" s="102"/>
      <c r="F85" s="103">
        <v>15</v>
      </c>
      <c r="G85" s="103"/>
      <c r="H85" s="104"/>
      <c r="I85" s="105"/>
      <c r="J85" s="105">
        <v>0</v>
      </c>
      <c r="K85" s="106">
        <v>0</v>
      </c>
      <c r="L85" s="107">
        <v>0</v>
      </c>
      <c r="M85" s="142"/>
      <c r="N85" s="108"/>
      <c r="O85" s="108"/>
      <c r="P85" s="107"/>
      <c r="Q85" s="107"/>
      <c r="R85" s="108">
        <f t="shared" si="1"/>
        <v>0</v>
      </c>
      <c r="S85" s="109"/>
      <c r="T85" s="110"/>
      <c r="U85" s="110"/>
      <c r="V85" s="110"/>
      <c r="W85" s="111"/>
      <c r="X85" s="111"/>
      <c r="Y85" s="112"/>
      <c r="Z85" s="113">
        <v>0</v>
      </c>
      <c r="AA85" s="113"/>
      <c r="AB85" s="114">
        <v>0</v>
      </c>
      <c r="AC85" s="114">
        <v>0</v>
      </c>
      <c r="AD85" s="114">
        <v>0</v>
      </c>
      <c r="AE85" s="114" t="e">
        <v>#DIV/0!</v>
      </c>
      <c r="AF85" s="115">
        <v>0</v>
      </c>
      <c r="AG85" s="116">
        <v>75</v>
      </c>
      <c r="AH85" s="117">
        <v>75</v>
      </c>
      <c r="AI85" s="118">
        <v>0</v>
      </c>
      <c r="AJ85" s="119"/>
    </row>
    <row r="86" spans="1:36" x14ac:dyDescent="0.25">
      <c r="A86" s="98"/>
      <c r="B86" s="99"/>
      <c r="C86" s="100"/>
      <c r="D86" s="101"/>
      <c r="E86" s="102"/>
      <c r="F86" s="103">
        <v>15</v>
      </c>
      <c r="G86" s="103"/>
      <c r="H86" s="104"/>
      <c r="I86" s="105"/>
      <c r="J86" s="105">
        <v>0</v>
      </c>
      <c r="K86" s="106">
        <v>0</v>
      </c>
      <c r="L86" s="107">
        <v>0</v>
      </c>
      <c r="M86" s="142"/>
      <c r="N86" s="108"/>
      <c r="O86" s="108"/>
      <c r="P86" s="107"/>
      <c r="Q86" s="107"/>
      <c r="R86" s="108">
        <f t="shared" si="1"/>
        <v>0</v>
      </c>
      <c r="S86" s="109"/>
      <c r="T86" s="110"/>
      <c r="U86" s="110"/>
      <c r="V86" s="110"/>
      <c r="W86" s="111"/>
      <c r="X86" s="111"/>
      <c r="Y86" s="112"/>
      <c r="Z86" s="113">
        <v>0</v>
      </c>
      <c r="AA86" s="113"/>
      <c r="AB86" s="114">
        <v>0</v>
      </c>
      <c r="AC86" s="114">
        <v>0</v>
      </c>
      <c r="AD86" s="114">
        <v>0</v>
      </c>
      <c r="AE86" s="114" t="e">
        <v>#DIV/0!</v>
      </c>
      <c r="AF86" s="115">
        <v>0</v>
      </c>
      <c r="AG86" s="116">
        <v>76</v>
      </c>
      <c r="AH86" s="117">
        <v>76</v>
      </c>
      <c r="AI86" s="118">
        <v>0</v>
      </c>
      <c r="AJ86" s="119"/>
    </row>
    <row r="87" spans="1:36" x14ac:dyDescent="0.25">
      <c r="A87" s="98"/>
      <c r="B87" s="99"/>
      <c r="C87" s="100"/>
      <c r="D87" s="101"/>
      <c r="E87" s="102"/>
      <c r="F87" s="103">
        <v>15</v>
      </c>
      <c r="G87" s="103"/>
      <c r="H87" s="104"/>
      <c r="I87" s="105"/>
      <c r="J87" s="105">
        <v>0</v>
      </c>
      <c r="K87" s="106">
        <v>0</v>
      </c>
      <c r="L87" s="107">
        <v>0</v>
      </c>
      <c r="M87" s="142"/>
      <c r="N87" s="108"/>
      <c r="O87" s="108"/>
      <c r="P87" s="107"/>
      <c r="Q87" s="107"/>
      <c r="R87" s="108">
        <f t="shared" si="1"/>
        <v>0</v>
      </c>
      <c r="S87" s="109"/>
      <c r="T87" s="110"/>
      <c r="U87" s="110"/>
      <c r="V87" s="110"/>
      <c r="W87" s="111"/>
      <c r="X87" s="111"/>
      <c r="Y87" s="112"/>
      <c r="Z87" s="113">
        <v>0</v>
      </c>
      <c r="AA87" s="113"/>
      <c r="AB87" s="114">
        <v>0</v>
      </c>
      <c r="AC87" s="114">
        <v>0</v>
      </c>
      <c r="AD87" s="114">
        <v>0</v>
      </c>
      <c r="AE87" s="114" t="e">
        <v>#DIV/0!</v>
      </c>
      <c r="AF87" s="115">
        <v>0</v>
      </c>
      <c r="AG87" s="116">
        <v>77</v>
      </c>
      <c r="AH87" s="117">
        <v>77</v>
      </c>
      <c r="AI87" s="118">
        <v>0</v>
      </c>
      <c r="AJ87" s="119"/>
    </row>
    <row r="88" spans="1:36" x14ac:dyDescent="0.25">
      <c r="A88" s="98"/>
      <c r="B88" s="99"/>
      <c r="C88" s="100"/>
      <c r="D88" s="101"/>
      <c r="E88" s="102"/>
      <c r="F88" s="103">
        <v>15</v>
      </c>
      <c r="G88" s="103"/>
      <c r="H88" s="104"/>
      <c r="I88" s="105"/>
      <c r="J88" s="105">
        <v>0</v>
      </c>
      <c r="K88" s="106">
        <v>0</v>
      </c>
      <c r="L88" s="107">
        <v>0</v>
      </c>
      <c r="M88" s="142"/>
      <c r="N88" s="108"/>
      <c r="O88" s="108"/>
      <c r="P88" s="107"/>
      <c r="Q88" s="107"/>
      <c r="R88" s="108">
        <f t="shared" si="1"/>
        <v>0</v>
      </c>
      <c r="S88" s="109"/>
      <c r="T88" s="110"/>
      <c r="U88" s="110"/>
      <c r="V88" s="110"/>
      <c r="W88" s="111"/>
      <c r="X88" s="111"/>
      <c r="Y88" s="112"/>
      <c r="Z88" s="113">
        <v>0</v>
      </c>
      <c r="AA88" s="113"/>
      <c r="AB88" s="114">
        <v>0</v>
      </c>
      <c r="AC88" s="114">
        <v>0</v>
      </c>
      <c r="AD88" s="114">
        <v>0</v>
      </c>
      <c r="AE88" s="114" t="e">
        <v>#DIV/0!</v>
      </c>
      <c r="AF88" s="115">
        <v>0</v>
      </c>
      <c r="AG88" s="116">
        <v>78</v>
      </c>
      <c r="AH88" s="117">
        <v>78</v>
      </c>
      <c r="AI88" s="118">
        <v>0</v>
      </c>
      <c r="AJ88" s="119"/>
    </row>
    <row r="89" spans="1:36" x14ac:dyDescent="0.25">
      <c r="A89" s="98"/>
      <c r="B89" s="99"/>
      <c r="C89" s="100"/>
      <c r="D89" s="101"/>
      <c r="E89" s="102"/>
      <c r="F89" s="103">
        <v>15</v>
      </c>
      <c r="G89" s="103"/>
      <c r="H89" s="104"/>
      <c r="I89" s="105"/>
      <c r="J89" s="105">
        <v>0</v>
      </c>
      <c r="K89" s="106">
        <v>0</v>
      </c>
      <c r="L89" s="107">
        <v>0</v>
      </c>
      <c r="M89" s="142"/>
      <c r="N89" s="108"/>
      <c r="O89" s="108"/>
      <c r="P89" s="107"/>
      <c r="Q89" s="107"/>
      <c r="R89" s="108">
        <f t="shared" si="1"/>
        <v>0</v>
      </c>
      <c r="S89" s="109"/>
      <c r="T89" s="110"/>
      <c r="U89" s="110"/>
      <c r="V89" s="110"/>
      <c r="W89" s="111"/>
      <c r="X89" s="111"/>
      <c r="Y89" s="112"/>
      <c r="Z89" s="113">
        <v>0</v>
      </c>
      <c r="AA89" s="113"/>
      <c r="AB89" s="114">
        <v>0</v>
      </c>
      <c r="AC89" s="114">
        <v>0</v>
      </c>
      <c r="AD89" s="114">
        <v>0</v>
      </c>
      <c r="AE89" s="114" t="e">
        <v>#DIV/0!</v>
      </c>
      <c r="AF89" s="115">
        <v>0</v>
      </c>
      <c r="AG89" s="116">
        <v>79</v>
      </c>
      <c r="AH89" s="117">
        <v>79</v>
      </c>
      <c r="AI89" s="118">
        <v>0</v>
      </c>
      <c r="AJ89" s="119"/>
    </row>
    <row r="90" spans="1:36" x14ac:dyDescent="0.25">
      <c r="A90" s="98"/>
      <c r="B90" s="99"/>
      <c r="C90" s="100"/>
      <c r="D90" s="101"/>
      <c r="E90" s="102"/>
      <c r="F90" s="103">
        <v>15</v>
      </c>
      <c r="G90" s="103"/>
      <c r="H90" s="104"/>
      <c r="I90" s="105"/>
      <c r="J90" s="105">
        <v>0</v>
      </c>
      <c r="K90" s="106">
        <v>0</v>
      </c>
      <c r="L90" s="107">
        <v>0</v>
      </c>
      <c r="M90" s="142"/>
      <c r="N90" s="108"/>
      <c r="O90" s="108"/>
      <c r="P90" s="107"/>
      <c r="Q90" s="107"/>
      <c r="R90" s="108">
        <f t="shared" si="1"/>
        <v>0</v>
      </c>
      <c r="S90" s="109"/>
      <c r="T90" s="110"/>
      <c r="U90" s="110"/>
      <c r="V90" s="110"/>
      <c r="W90" s="111"/>
      <c r="X90" s="111"/>
      <c r="Y90" s="112"/>
      <c r="Z90" s="113">
        <v>0</v>
      </c>
      <c r="AA90" s="113"/>
      <c r="AB90" s="114">
        <v>0</v>
      </c>
      <c r="AC90" s="114">
        <v>0</v>
      </c>
      <c r="AD90" s="114">
        <v>0</v>
      </c>
      <c r="AE90" s="114" t="e">
        <v>#DIV/0!</v>
      </c>
      <c r="AF90" s="115">
        <v>0</v>
      </c>
      <c r="AG90" s="116">
        <v>80</v>
      </c>
      <c r="AH90" s="117">
        <v>80</v>
      </c>
      <c r="AI90" s="118">
        <v>0</v>
      </c>
      <c r="AJ90" s="119"/>
    </row>
    <row r="91" spans="1:36" x14ac:dyDescent="0.25">
      <c r="A91" s="98"/>
      <c r="B91" s="99"/>
      <c r="C91" s="100"/>
      <c r="D91" s="101"/>
      <c r="E91" s="102"/>
      <c r="F91" s="103">
        <v>15</v>
      </c>
      <c r="G91" s="103"/>
      <c r="H91" s="104"/>
      <c r="I91" s="105"/>
      <c r="J91" s="105">
        <v>0</v>
      </c>
      <c r="K91" s="106">
        <v>0</v>
      </c>
      <c r="L91" s="107">
        <v>0</v>
      </c>
      <c r="M91" s="142"/>
      <c r="N91" s="108"/>
      <c r="O91" s="108"/>
      <c r="P91" s="107"/>
      <c r="Q91" s="107"/>
      <c r="R91" s="108">
        <f t="shared" si="1"/>
        <v>0</v>
      </c>
      <c r="S91" s="109"/>
      <c r="T91" s="110"/>
      <c r="U91" s="110"/>
      <c r="V91" s="110"/>
      <c r="W91" s="111"/>
      <c r="X91" s="111"/>
      <c r="Y91" s="112"/>
      <c r="Z91" s="113">
        <v>0</v>
      </c>
      <c r="AA91" s="113"/>
      <c r="AB91" s="114">
        <v>0</v>
      </c>
      <c r="AC91" s="114">
        <v>0</v>
      </c>
      <c r="AD91" s="114">
        <v>0</v>
      </c>
      <c r="AE91" s="114" t="e">
        <v>#DIV/0!</v>
      </c>
      <c r="AF91" s="115">
        <v>0</v>
      </c>
      <c r="AG91" s="116">
        <v>81</v>
      </c>
      <c r="AH91" s="117">
        <v>81</v>
      </c>
      <c r="AI91" s="118">
        <v>0</v>
      </c>
      <c r="AJ91" s="119"/>
    </row>
    <row r="92" spans="1:36" x14ac:dyDescent="0.25">
      <c r="A92" s="98"/>
      <c r="B92" s="99"/>
      <c r="C92" s="100"/>
      <c r="D92" s="101"/>
      <c r="E92" s="102"/>
      <c r="F92" s="103">
        <v>15</v>
      </c>
      <c r="G92" s="103"/>
      <c r="H92" s="104"/>
      <c r="I92" s="105"/>
      <c r="J92" s="105">
        <v>0</v>
      </c>
      <c r="K92" s="106">
        <v>0</v>
      </c>
      <c r="L92" s="107">
        <v>0</v>
      </c>
      <c r="M92" s="142"/>
      <c r="N92" s="108"/>
      <c r="O92" s="108"/>
      <c r="P92" s="107"/>
      <c r="Q92" s="107"/>
      <c r="R92" s="108">
        <f t="shared" si="1"/>
        <v>0</v>
      </c>
      <c r="S92" s="109"/>
      <c r="T92" s="110"/>
      <c r="U92" s="110"/>
      <c r="V92" s="110"/>
      <c r="W92" s="111"/>
      <c r="X92" s="111"/>
      <c r="Y92" s="112"/>
      <c r="Z92" s="113">
        <v>0</v>
      </c>
      <c r="AA92" s="113"/>
      <c r="AB92" s="114">
        <v>0</v>
      </c>
      <c r="AC92" s="114">
        <v>0</v>
      </c>
      <c r="AD92" s="114">
        <v>0</v>
      </c>
      <c r="AE92" s="114" t="e">
        <v>#DIV/0!</v>
      </c>
      <c r="AF92" s="115">
        <v>0</v>
      </c>
      <c r="AG92" s="116">
        <v>82</v>
      </c>
      <c r="AH92" s="117">
        <v>82</v>
      </c>
      <c r="AI92" s="118">
        <v>0</v>
      </c>
      <c r="AJ92" s="119"/>
    </row>
    <row r="93" spans="1:36" x14ac:dyDescent="0.25">
      <c r="A93" s="98"/>
      <c r="B93" s="99"/>
      <c r="C93" s="100"/>
      <c r="D93" s="101"/>
      <c r="E93" s="102"/>
      <c r="F93" s="103">
        <v>15</v>
      </c>
      <c r="G93" s="103"/>
      <c r="H93" s="104"/>
      <c r="I93" s="105"/>
      <c r="J93" s="105">
        <v>0</v>
      </c>
      <c r="K93" s="106">
        <v>0</v>
      </c>
      <c r="L93" s="107">
        <v>0</v>
      </c>
      <c r="M93" s="142"/>
      <c r="N93" s="108"/>
      <c r="O93" s="108"/>
      <c r="P93" s="107"/>
      <c r="Q93" s="107"/>
      <c r="R93" s="108">
        <f t="shared" si="1"/>
        <v>0</v>
      </c>
      <c r="S93" s="109"/>
      <c r="T93" s="110"/>
      <c r="U93" s="110"/>
      <c r="V93" s="110"/>
      <c r="W93" s="111"/>
      <c r="X93" s="111"/>
      <c r="Y93" s="112"/>
      <c r="Z93" s="113">
        <v>0</v>
      </c>
      <c r="AA93" s="113"/>
      <c r="AB93" s="114">
        <v>0</v>
      </c>
      <c r="AC93" s="114">
        <v>0</v>
      </c>
      <c r="AD93" s="114">
        <v>0</v>
      </c>
      <c r="AE93" s="114" t="e">
        <v>#DIV/0!</v>
      </c>
      <c r="AF93" s="115">
        <v>0</v>
      </c>
      <c r="AG93" s="116">
        <v>83</v>
      </c>
      <c r="AH93" s="117">
        <v>83</v>
      </c>
      <c r="AI93" s="118">
        <v>0</v>
      </c>
      <c r="AJ93" s="119"/>
    </row>
    <row r="94" spans="1:36" x14ac:dyDescent="0.25">
      <c r="A94" s="98"/>
      <c r="B94" s="99"/>
      <c r="C94" s="100"/>
      <c r="D94" s="101"/>
      <c r="E94" s="102"/>
      <c r="F94" s="103">
        <v>15</v>
      </c>
      <c r="G94" s="103"/>
      <c r="H94" s="104"/>
      <c r="I94" s="105"/>
      <c r="J94" s="105">
        <v>0</v>
      </c>
      <c r="K94" s="106">
        <v>0</v>
      </c>
      <c r="L94" s="107">
        <v>0</v>
      </c>
      <c r="M94" s="142"/>
      <c r="N94" s="108"/>
      <c r="O94" s="108"/>
      <c r="P94" s="107"/>
      <c r="Q94" s="107"/>
      <c r="R94" s="108">
        <f t="shared" si="1"/>
        <v>0</v>
      </c>
      <c r="S94" s="109"/>
      <c r="T94" s="110"/>
      <c r="U94" s="110"/>
      <c r="V94" s="110"/>
      <c r="W94" s="111"/>
      <c r="X94" s="111"/>
      <c r="Y94" s="112"/>
      <c r="Z94" s="113">
        <v>0</v>
      </c>
      <c r="AA94" s="113"/>
      <c r="AB94" s="114">
        <v>0</v>
      </c>
      <c r="AC94" s="114">
        <v>0</v>
      </c>
      <c r="AD94" s="114">
        <v>0</v>
      </c>
      <c r="AE94" s="114" t="e">
        <v>#DIV/0!</v>
      </c>
      <c r="AF94" s="115">
        <v>0</v>
      </c>
      <c r="AG94" s="116">
        <v>84</v>
      </c>
      <c r="AH94" s="117">
        <v>84</v>
      </c>
      <c r="AI94" s="118">
        <v>0</v>
      </c>
      <c r="AJ94" s="119"/>
    </row>
    <row r="95" spans="1:36" x14ac:dyDescent="0.25">
      <c r="A95" s="98"/>
      <c r="B95" s="99"/>
      <c r="C95" s="100"/>
      <c r="D95" s="101"/>
      <c r="E95" s="102"/>
      <c r="F95" s="103">
        <v>15</v>
      </c>
      <c r="G95" s="103"/>
      <c r="H95" s="104"/>
      <c r="I95" s="105"/>
      <c r="J95" s="105">
        <v>0</v>
      </c>
      <c r="K95" s="106">
        <v>0</v>
      </c>
      <c r="L95" s="107">
        <v>0</v>
      </c>
      <c r="M95" s="142"/>
      <c r="N95" s="108"/>
      <c r="O95" s="108"/>
      <c r="P95" s="107"/>
      <c r="Q95" s="107"/>
      <c r="R95" s="108">
        <f t="shared" si="1"/>
        <v>0</v>
      </c>
      <c r="S95" s="109"/>
      <c r="T95" s="110"/>
      <c r="U95" s="110"/>
      <c r="V95" s="110"/>
      <c r="W95" s="111"/>
      <c r="X95" s="111"/>
      <c r="Y95" s="112"/>
      <c r="Z95" s="113">
        <v>0</v>
      </c>
      <c r="AA95" s="113"/>
      <c r="AB95" s="114">
        <v>0</v>
      </c>
      <c r="AC95" s="114">
        <v>0</v>
      </c>
      <c r="AD95" s="114">
        <v>0</v>
      </c>
      <c r="AE95" s="114" t="e">
        <v>#DIV/0!</v>
      </c>
      <c r="AF95" s="115">
        <v>0</v>
      </c>
      <c r="AG95" s="116">
        <v>85</v>
      </c>
      <c r="AH95" s="117">
        <v>85</v>
      </c>
      <c r="AI95" s="118">
        <v>0</v>
      </c>
      <c r="AJ95" s="119"/>
    </row>
    <row r="96" spans="1:36" x14ac:dyDescent="0.25">
      <c r="A96" s="98"/>
      <c r="B96" s="99"/>
      <c r="C96" s="100"/>
      <c r="D96" s="101"/>
      <c r="E96" s="102"/>
      <c r="F96" s="103">
        <v>15</v>
      </c>
      <c r="G96" s="103"/>
      <c r="H96" s="104"/>
      <c r="I96" s="105"/>
      <c r="J96" s="105">
        <v>0</v>
      </c>
      <c r="K96" s="106">
        <v>0</v>
      </c>
      <c r="L96" s="107">
        <v>0</v>
      </c>
      <c r="M96" s="142"/>
      <c r="N96" s="108"/>
      <c r="O96" s="108"/>
      <c r="P96" s="107"/>
      <c r="Q96" s="107"/>
      <c r="R96" s="108">
        <f t="shared" si="1"/>
        <v>0</v>
      </c>
      <c r="S96" s="109"/>
      <c r="T96" s="110"/>
      <c r="U96" s="110"/>
      <c r="V96" s="110"/>
      <c r="W96" s="111"/>
      <c r="X96" s="111"/>
      <c r="Y96" s="112"/>
      <c r="Z96" s="113">
        <v>0</v>
      </c>
      <c r="AA96" s="113"/>
      <c r="AB96" s="114">
        <v>0</v>
      </c>
      <c r="AC96" s="114">
        <v>0</v>
      </c>
      <c r="AD96" s="114">
        <v>0</v>
      </c>
      <c r="AE96" s="114" t="e">
        <v>#DIV/0!</v>
      </c>
      <c r="AF96" s="115">
        <v>0</v>
      </c>
      <c r="AG96" s="116">
        <v>86</v>
      </c>
      <c r="AH96" s="117">
        <v>86</v>
      </c>
      <c r="AI96" s="118">
        <v>0</v>
      </c>
      <c r="AJ96" s="119"/>
    </row>
    <row r="97" spans="1:36" x14ac:dyDescent="0.25">
      <c r="A97" s="98"/>
      <c r="B97" s="99"/>
      <c r="C97" s="100"/>
      <c r="D97" s="101"/>
      <c r="E97" s="102"/>
      <c r="F97" s="103">
        <v>15</v>
      </c>
      <c r="G97" s="103"/>
      <c r="H97" s="104"/>
      <c r="I97" s="105"/>
      <c r="J97" s="105">
        <v>0</v>
      </c>
      <c r="K97" s="106">
        <v>0</v>
      </c>
      <c r="L97" s="107">
        <v>0</v>
      </c>
      <c r="M97" s="142"/>
      <c r="N97" s="108"/>
      <c r="O97" s="108"/>
      <c r="P97" s="107"/>
      <c r="Q97" s="107"/>
      <c r="R97" s="108">
        <f t="shared" si="1"/>
        <v>0</v>
      </c>
      <c r="S97" s="109"/>
      <c r="T97" s="110"/>
      <c r="U97" s="110"/>
      <c r="V97" s="110"/>
      <c r="W97" s="111"/>
      <c r="X97" s="111"/>
      <c r="Y97" s="112"/>
      <c r="Z97" s="113">
        <v>0</v>
      </c>
      <c r="AA97" s="113"/>
      <c r="AB97" s="114">
        <v>0</v>
      </c>
      <c r="AC97" s="114">
        <v>0</v>
      </c>
      <c r="AD97" s="114">
        <v>0</v>
      </c>
      <c r="AE97" s="114" t="e">
        <v>#DIV/0!</v>
      </c>
      <c r="AF97" s="115">
        <v>0</v>
      </c>
      <c r="AG97" s="116">
        <v>87</v>
      </c>
      <c r="AH97" s="117">
        <v>87</v>
      </c>
      <c r="AI97" s="118">
        <v>0</v>
      </c>
      <c r="AJ97" s="119"/>
    </row>
    <row r="98" spans="1:36" x14ac:dyDescent="0.25">
      <c r="A98" s="98"/>
      <c r="B98" s="99"/>
      <c r="C98" s="100"/>
      <c r="D98" s="101"/>
      <c r="E98" s="102"/>
      <c r="F98" s="103">
        <v>15</v>
      </c>
      <c r="G98" s="103"/>
      <c r="H98" s="104"/>
      <c r="I98" s="105"/>
      <c r="J98" s="105">
        <v>0</v>
      </c>
      <c r="K98" s="106">
        <v>0</v>
      </c>
      <c r="L98" s="107">
        <v>0</v>
      </c>
      <c r="M98" s="142"/>
      <c r="N98" s="108"/>
      <c r="O98" s="108"/>
      <c r="P98" s="107"/>
      <c r="Q98" s="107"/>
      <c r="R98" s="108">
        <f t="shared" si="1"/>
        <v>0</v>
      </c>
      <c r="S98" s="109"/>
      <c r="T98" s="110"/>
      <c r="U98" s="110"/>
      <c r="V98" s="110"/>
      <c r="W98" s="111"/>
      <c r="X98" s="111"/>
      <c r="Y98" s="112"/>
      <c r="Z98" s="113">
        <v>0</v>
      </c>
      <c r="AA98" s="113"/>
      <c r="AB98" s="114">
        <v>0</v>
      </c>
      <c r="AC98" s="114">
        <v>0</v>
      </c>
      <c r="AD98" s="114">
        <v>0</v>
      </c>
      <c r="AE98" s="114" t="e">
        <v>#DIV/0!</v>
      </c>
      <c r="AF98" s="115">
        <v>0</v>
      </c>
      <c r="AG98" s="116">
        <v>88</v>
      </c>
      <c r="AH98" s="117">
        <v>88</v>
      </c>
      <c r="AI98" s="118">
        <v>0</v>
      </c>
      <c r="AJ98" s="119"/>
    </row>
    <row r="99" spans="1:36" x14ac:dyDescent="0.25">
      <c r="A99" s="98"/>
      <c r="B99" s="99"/>
      <c r="C99" s="100"/>
      <c r="D99" s="101"/>
      <c r="E99" s="102"/>
      <c r="F99" s="103">
        <v>15</v>
      </c>
      <c r="G99" s="103"/>
      <c r="H99" s="104"/>
      <c r="I99" s="105"/>
      <c r="J99" s="105">
        <v>0</v>
      </c>
      <c r="K99" s="106">
        <v>0</v>
      </c>
      <c r="L99" s="107">
        <v>0</v>
      </c>
      <c r="M99" s="142"/>
      <c r="N99" s="108"/>
      <c r="O99" s="108"/>
      <c r="P99" s="107"/>
      <c r="Q99" s="107"/>
      <c r="R99" s="108">
        <f t="shared" si="1"/>
        <v>0</v>
      </c>
      <c r="S99" s="109"/>
      <c r="T99" s="110"/>
      <c r="U99" s="110"/>
      <c r="V99" s="110"/>
      <c r="W99" s="111"/>
      <c r="X99" s="111"/>
      <c r="Y99" s="112"/>
      <c r="Z99" s="113">
        <v>0</v>
      </c>
      <c r="AA99" s="113"/>
      <c r="AB99" s="114">
        <v>0</v>
      </c>
      <c r="AC99" s="114">
        <v>0</v>
      </c>
      <c r="AD99" s="114">
        <v>0</v>
      </c>
      <c r="AE99" s="114" t="e">
        <v>#DIV/0!</v>
      </c>
      <c r="AF99" s="115">
        <v>0</v>
      </c>
      <c r="AG99" s="116">
        <v>89</v>
      </c>
      <c r="AH99" s="117">
        <v>89</v>
      </c>
      <c r="AI99" s="118">
        <v>0</v>
      </c>
      <c r="AJ99" s="119"/>
    </row>
    <row r="100" spans="1:36" x14ac:dyDescent="0.25">
      <c r="A100" s="98"/>
      <c r="B100" s="99"/>
      <c r="C100" s="100"/>
      <c r="D100" s="101"/>
      <c r="E100" s="102"/>
      <c r="F100" s="103">
        <v>15</v>
      </c>
      <c r="G100" s="103"/>
      <c r="H100" s="104"/>
      <c r="I100" s="105"/>
      <c r="J100" s="105">
        <v>0</v>
      </c>
      <c r="K100" s="106">
        <v>0</v>
      </c>
      <c r="L100" s="107">
        <v>0</v>
      </c>
      <c r="M100" s="142"/>
      <c r="N100" s="108"/>
      <c r="O100" s="108"/>
      <c r="P100" s="107"/>
      <c r="Q100" s="107"/>
      <c r="R100" s="108">
        <f t="shared" si="1"/>
        <v>0</v>
      </c>
      <c r="S100" s="109"/>
      <c r="T100" s="110"/>
      <c r="U100" s="110"/>
      <c r="V100" s="110"/>
      <c r="W100" s="111"/>
      <c r="X100" s="111"/>
      <c r="Y100" s="112"/>
      <c r="Z100" s="113">
        <v>0</v>
      </c>
      <c r="AA100" s="113"/>
      <c r="AB100" s="114">
        <v>0</v>
      </c>
      <c r="AC100" s="114">
        <v>0</v>
      </c>
      <c r="AD100" s="114">
        <v>0</v>
      </c>
      <c r="AE100" s="114" t="e">
        <v>#DIV/0!</v>
      </c>
      <c r="AF100" s="115">
        <v>0</v>
      </c>
      <c r="AG100" s="116">
        <v>90</v>
      </c>
      <c r="AH100" s="117">
        <v>90</v>
      </c>
      <c r="AI100" s="118">
        <v>0</v>
      </c>
      <c r="AJ100" s="119"/>
    </row>
    <row r="101" spans="1:36" x14ac:dyDescent="0.25">
      <c r="A101" s="98"/>
      <c r="B101" s="99"/>
      <c r="C101" s="100"/>
      <c r="D101" s="101"/>
      <c r="E101" s="102"/>
      <c r="F101" s="103">
        <v>15</v>
      </c>
      <c r="G101" s="103"/>
      <c r="H101" s="104"/>
      <c r="I101" s="105"/>
      <c r="J101" s="105">
        <v>0</v>
      </c>
      <c r="K101" s="106">
        <v>0</v>
      </c>
      <c r="L101" s="107">
        <v>0</v>
      </c>
      <c r="M101" s="142"/>
      <c r="N101" s="108"/>
      <c r="O101" s="108"/>
      <c r="P101" s="107"/>
      <c r="Q101" s="107"/>
      <c r="R101" s="108">
        <f t="shared" si="1"/>
        <v>0</v>
      </c>
      <c r="S101" s="109"/>
      <c r="T101" s="110"/>
      <c r="U101" s="110"/>
      <c r="V101" s="110"/>
      <c r="W101" s="111"/>
      <c r="X101" s="111"/>
      <c r="Y101" s="112"/>
      <c r="Z101" s="113">
        <v>0</v>
      </c>
      <c r="AA101" s="113"/>
      <c r="AB101" s="114">
        <v>0</v>
      </c>
      <c r="AC101" s="114">
        <v>0</v>
      </c>
      <c r="AD101" s="114">
        <v>0</v>
      </c>
      <c r="AE101" s="114" t="e">
        <v>#DIV/0!</v>
      </c>
      <c r="AF101" s="115">
        <v>0</v>
      </c>
      <c r="AG101" s="116">
        <v>91</v>
      </c>
      <c r="AH101" s="117">
        <v>91</v>
      </c>
      <c r="AI101" s="118">
        <v>0</v>
      </c>
      <c r="AJ101" s="119"/>
    </row>
    <row r="102" spans="1:36" x14ac:dyDescent="0.25">
      <c r="A102" s="98"/>
      <c r="B102" s="99"/>
      <c r="C102" s="100"/>
      <c r="D102" s="101"/>
      <c r="E102" s="102"/>
      <c r="F102" s="103">
        <v>15</v>
      </c>
      <c r="G102" s="103"/>
      <c r="H102" s="104"/>
      <c r="I102" s="105"/>
      <c r="J102" s="105">
        <v>0</v>
      </c>
      <c r="K102" s="106">
        <v>0</v>
      </c>
      <c r="L102" s="107">
        <v>0</v>
      </c>
      <c r="M102" s="142"/>
      <c r="N102" s="108"/>
      <c r="O102" s="108"/>
      <c r="P102" s="107"/>
      <c r="Q102" s="107"/>
      <c r="R102" s="108">
        <f t="shared" si="1"/>
        <v>0</v>
      </c>
      <c r="S102" s="109"/>
      <c r="T102" s="110"/>
      <c r="U102" s="110"/>
      <c r="V102" s="110"/>
      <c r="W102" s="111"/>
      <c r="X102" s="111"/>
      <c r="Y102" s="112"/>
      <c r="Z102" s="113">
        <v>0</v>
      </c>
      <c r="AA102" s="113"/>
      <c r="AB102" s="114">
        <v>0</v>
      </c>
      <c r="AC102" s="114">
        <v>0</v>
      </c>
      <c r="AD102" s="114">
        <v>0</v>
      </c>
      <c r="AE102" s="114" t="e">
        <v>#DIV/0!</v>
      </c>
      <c r="AF102" s="115">
        <v>0</v>
      </c>
      <c r="AG102" s="116">
        <v>92</v>
      </c>
      <c r="AH102" s="117">
        <v>92</v>
      </c>
      <c r="AI102" s="118">
        <v>0</v>
      </c>
      <c r="AJ102" s="119"/>
    </row>
    <row r="103" spans="1:36" x14ac:dyDescent="0.25">
      <c r="A103" s="98"/>
      <c r="B103" s="99"/>
      <c r="C103" s="100"/>
      <c r="D103" s="101"/>
      <c r="E103" s="102"/>
      <c r="F103" s="103">
        <v>15</v>
      </c>
      <c r="G103" s="103"/>
      <c r="H103" s="104"/>
      <c r="I103" s="105"/>
      <c r="J103" s="105">
        <v>0</v>
      </c>
      <c r="K103" s="106">
        <v>0</v>
      </c>
      <c r="L103" s="107">
        <v>0</v>
      </c>
      <c r="M103" s="142"/>
      <c r="N103" s="108"/>
      <c r="O103" s="108"/>
      <c r="P103" s="107"/>
      <c r="Q103" s="107"/>
      <c r="R103" s="108">
        <f t="shared" si="1"/>
        <v>0</v>
      </c>
      <c r="S103" s="109"/>
      <c r="T103" s="110"/>
      <c r="U103" s="110"/>
      <c r="V103" s="110"/>
      <c r="W103" s="111"/>
      <c r="X103" s="111"/>
      <c r="Y103" s="112"/>
      <c r="Z103" s="113">
        <v>0</v>
      </c>
      <c r="AA103" s="113"/>
      <c r="AB103" s="114">
        <v>0</v>
      </c>
      <c r="AC103" s="114">
        <v>0</v>
      </c>
      <c r="AD103" s="114">
        <v>0</v>
      </c>
      <c r="AE103" s="114" t="e">
        <v>#DIV/0!</v>
      </c>
      <c r="AF103" s="115">
        <v>0</v>
      </c>
      <c r="AG103" s="116">
        <v>93</v>
      </c>
      <c r="AH103" s="117">
        <v>93</v>
      </c>
      <c r="AI103" s="118">
        <v>0</v>
      </c>
      <c r="AJ103" s="119"/>
    </row>
    <row r="104" spans="1:36" x14ac:dyDescent="0.25">
      <c r="A104" s="98"/>
      <c r="B104" s="99"/>
      <c r="C104" s="100"/>
      <c r="D104" s="101"/>
      <c r="E104" s="102"/>
      <c r="F104" s="103">
        <v>15</v>
      </c>
      <c r="G104" s="103"/>
      <c r="H104" s="104"/>
      <c r="I104" s="105"/>
      <c r="J104" s="105">
        <v>0</v>
      </c>
      <c r="K104" s="106">
        <v>0</v>
      </c>
      <c r="L104" s="107">
        <v>0</v>
      </c>
      <c r="M104" s="142"/>
      <c r="N104" s="108"/>
      <c r="O104" s="108"/>
      <c r="P104" s="107"/>
      <c r="Q104" s="107"/>
      <c r="R104" s="108">
        <f t="shared" si="1"/>
        <v>0</v>
      </c>
      <c r="S104" s="109"/>
      <c r="T104" s="110"/>
      <c r="U104" s="110"/>
      <c r="V104" s="110"/>
      <c r="W104" s="111"/>
      <c r="X104" s="111"/>
      <c r="Y104" s="112"/>
      <c r="Z104" s="113">
        <v>0</v>
      </c>
      <c r="AA104" s="113"/>
      <c r="AB104" s="114">
        <v>0</v>
      </c>
      <c r="AC104" s="114">
        <v>0</v>
      </c>
      <c r="AD104" s="114">
        <v>0</v>
      </c>
      <c r="AE104" s="114" t="e">
        <v>#DIV/0!</v>
      </c>
      <c r="AF104" s="115">
        <v>0</v>
      </c>
      <c r="AG104" s="116">
        <v>94</v>
      </c>
      <c r="AH104" s="117">
        <v>94</v>
      </c>
      <c r="AI104" s="118">
        <v>0</v>
      </c>
      <c r="AJ104" s="119"/>
    </row>
    <row r="105" spans="1:36" x14ac:dyDescent="0.25">
      <c r="A105" s="98"/>
      <c r="B105" s="99"/>
      <c r="C105" s="100"/>
      <c r="D105" s="101"/>
      <c r="E105" s="102"/>
      <c r="F105" s="103">
        <v>15</v>
      </c>
      <c r="G105" s="103"/>
      <c r="H105" s="104"/>
      <c r="I105" s="105"/>
      <c r="J105" s="105">
        <v>0</v>
      </c>
      <c r="K105" s="106">
        <v>0</v>
      </c>
      <c r="L105" s="107">
        <v>0</v>
      </c>
      <c r="M105" s="142"/>
      <c r="N105" s="108"/>
      <c r="O105" s="108"/>
      <c r="P105" s="107"/>
      <c r="Q105" s="107"/>
      <c r="R105" s="108">
        <f t="shared" si="1"/>
        <v>0</v>
      </c>
      <c r="S105" s="109"/>
      <c r="T105" s="110"/>
      <c r="U105" s="110"/>
      <c r="V105" s="110"/>
      <c r="W105" s="111"/>
      <c r="X105" s="111"/>
      <c r="Y105" s="112"/>
      <c r="Z105" s="113">
        <v>0</v>
      </c>
      <c r="AA105" s="113"/>
      <c r="AB105" s="114">
        <v>0</v>
      </c>
      <c r="AC105" s="114">
        <v>0</v>
      </c>
      <c r="AD105" s="114">
        <v>0</v>
      </c>
      <c r="AE105" s="114" t="e">
        <v>#DIV/0!</v>
      </c>
      <c r="AF105" s="115">
        <v>0</v>
      </c>
      <c r="AG105" s="116">
        <v>95</v>
      </c>
      <c r="AH105" s="117">
        <v>95</v>
      </c>
      <c r="AI105" s="118">
        <v>0</v>
      </c>
      <c r="AJ105" s="119"/>
    </row>
    <row r="106" spans="1:36" x14ac:dyDescent="0.25">
      <c r="A106" s="98"/>
      <c r="B106" s="99"/>
      <c r="C106" s="100"/>
      <c r="D106" s="101"/>
      <c r="E106" s="102"/>
      <c r="F106" s="103">
        <v>15</v>
      </c>
      <c r="G106" s="103"/>
      <c r="H106" s="104"/>
      <c r="I106" s="105"/>
      <c r="J106" s="105">
        <v>0</v>
      </c>
      <c r="K106" s="106">
        <v>0</v>
      </c>
      <c r="L106" s="107">
        <v>0</v>
      </c>
      <c r="M106" s="142"/>
      <c r="N106" s="108"/>
      <c r="O106" s="108"/>
      <c r="P106" s="107"/>
      <c r="Q106" s="107"/>
      <c r="R106" s="108">
        <f t="shared" si="1"/>
        <v>0</v>
      </c>
      <c r="S106" s="109"/>
      <c r="T106" s="110"/>
      <c r="U106" s="110"/>
      <c r="V106" s="110"/>
      <c r="W106" s="111"/>
      <c r="X106" s="111"/>
      <c r="Y106" s="112"/>
      <c r="Z106" s="113">
        <v>0</v>
      </c>
      <c r="AA106" s="113"/>
      <c r="AB106" s="114">
        <v>0</v>
      </c>
      <c r="AC106" s="114">
        <v>0</v>
      </c>
      <c r="AD106" s="114">
        <v>0</v>
      </c>
      <c r="AE106" s="114" t="e">
        <v>#DIV/0!</v>
      </c>
      <c r="AF106" s="115">
        <v>0</v>
      </c>
      <c r="AG106" s="116">
        <v>96</v>
      </c>
      <c r="AH106" s="117">
        <v>96</v>
      </c>
      <c r="AI106" s="118">
        <v>0</v>
      </c>
      <c r="AJ106" s="119"/>
    </row>
    <row r="107" spans="1:36" x14ac:dyDescent="0.25">
      <c r="A107" s="98"/>
      <c r="B107" s="99"/>
      <c r="C107" s="100"/>
      <c r="D107" s="101"/>
      <c r="E107" s="102"/>
      <c r="F107" s="103">
        <v>15</v>
      </c>
      <c r="G107" s="103"/>
      <c r="H107" s="104"/>
      <c r="I107" s="105"/>
      <c r="J107" s="105">
        <v>0</v>
      </c>
      <c r="K107" s="106">
        <v>0</v>
      </c>
      <c r="L107" s="107">
        <v>0</v>
      </c>
      <c r="M107" s="142"/>
      <c r="N107" s="108"/>
      <c r="O107" s="108"/>
      <c r="P107" s="107"/>
      <c r="Q107" s="107"/>
      <c r="R107" s="108">
        <f t="shared" si="1"/>
        <v>0</v>
      </c>
      <c r="S107" s="109"/>
      <c r="T107" s="110"/>
      <c r="U107" s="110"/>
      <c r="V107" s="110"/>
      <c r="W107" s="111"/>
      <c r="X107" s="111"/>
      <c r="Y107" s="112"/>
      <c r="Z107" s="113">
        <v>0</v>
      </c>
      <c r="AA107" s="113"/>
      <c r="AB107" s="114">
        <v>0</v>
      </c>
      <c r="AC107" s="114">
        <v>0</v>
      </c>
      <c r="AD107" s="114">
        <v>0</v>
      </c>
      <c r="AE107" s="114" t="e">
        <v>#DIV/0!</v>
      </c>
      <c r="AF107" s="115">
        <v>0</v>
      </c>
      <c r="AG107" s="116">
        <v>97</v>
      </c>
      <c r="AH107" s="117">
        <v>97</v>
      </c>
      <c r="AI107" s="118">
        <v>0</v>
      </c>
      <c r="AJ107" s="119"/>
    </row>
    <row r="108" spans="1:36" x14ac:dyDescent="0.25">
      <c r="A108" s="98"/>
      <c r="B108" s="99"/>
      <c r="C108" s="100"/>
      <c r="D108" s="101"/>
      <c r="E108" s="102"/>
      <c r="F108" s="103">
        <v>15</v>
      </c>
      <c r="G108" s="103"/>
      <c r="H108" s="104"/>
      <c r="I108" s="105"/>
      <c r="J108" s="105">
        <v>0</v>
      </c>
      <c r="K108" s="106">
        <v>0</v>
      </c>
      <c r="L108" s="107">
        <v>0</v>
      </c>
      <c r="M108" s="142"/>
      <c r="N108" s="108"/>
      <c r="O108" s="108"/>
      <c r="P108" s="107"/>
      <c r="Q108" s="107"/>
      <c r="R108" s="108">
        <f t="shared" si="1"/>
        <v>0</v>
      </c>
      <c r="S108" s="109"/>
      <c r="T108" s="110"/>
      <c r="U108" s="110"/>
      <c r="V108" s="110"/>
      <c r="W108" s="111"/>
      <c r="X108" s="111"/>
      <c r="Y108" s="112"/>
      <c r="Z108" s="113">
        <v>0</v>
      </c>
      <c r="AA108" s="113"/>
      <c r="AB108" s="114">
        <v>0</v>
      </c>
      <c r="AC108" s="114">
        <v>0</v>
      </c>
      <c r="AD108" s="114">
        <v>0</v>
      </c>
      <c r="AE108" s="114" t="e">
        <v>#DIV/0!</v>
      </c>
      <c r="AF108" s="115">
        <v>0</v>
      </c>
      <c r="AG108" s="116">
        <v>98</v>
      </c>
      <c r="AH108" s="117">
        <v>98</v>
      </c>
      <c r="AI108" s="118">
        <v>0</v>
      </c>
      <c r="AJ108" s="119"/>
    </row>
    <row r="109" spans="1:36" x14ac:dyDescent="0.25">
      <c r="A109" s="98"/>
      <c r="B109" s="99"/>
      <c r="C109" s="100"/>
      <c r="D109" s="101"/>
      <c r="E109" s="102"/>
      <c r="F109" s="103">
        <v>15</v>
      </c>
      <c r="G109" s="103"/>
      <c r="H109" s="104"/>
      <c r="I109" s="105"/>
      <c r="J109" s="105">
        <v>0</v>
      </c>
      <c r="K109" s="106">
        <v>0</v>
      </c>
      <c r="L109" s="107">
        <v>0</v>
      </c>
      <c r="M109" s="142"/>
      <c r="N109" s="108"/>
      <c r="O109" s="108"/>
      <c r="P109" s="107"/>
      <c r="Q109" s="107"/>
      <c r="R109" s="108">
        <f t="shared" si="1"/>
        <v>0</v>
      </c>
      <c r="S109" s="109"/>
      <c r="T109" s="110"/>
      <c r="U109" s="110"/>
      <c r="V109" s="110"/>
      <c r="W109" s="111"/>
      <c r="X109" s="111"/>
      <c r="Y109" s="112"/>
      <c r="Z109" s="113">
        <v>0</v>
      </c>
      <c r="AA109" s="113"/>
      <c r="AB109" s="114">
        <v>0</v>
      </c>
      <c r="AC109" s="114">
        <v>0</v>
      </c>
      <c r="AD109" s="114">
        <v>0</v>
      </c>
      <c r="AE109" s="114" t="e">
        <v>#DIV/0!</v>
      </c>
      <c r="AF109" s="115">
        <v>0</v>
      </c>
      <c r="AG109" s="116">
        <v>99</v>
      </c>
      <c r="AH109" s="117">
        <v>99</v>
      </c>
      <c r="AI109" s="118">
        <v>0</v>
      </c>
      <c r="AJ109" s="119"/>
    </row>
    <row r="110" spans="1:36" x14ac:dyDescent="0.25">
      <c r="A110" s="98"/>
      <c r="B110" s="99"/>
      <c r="C110" s="100"/>
      <c r="D110" s="101"/>
      <c r="E110" s="102"/>
      <c r="F110" s="103">
        <v>15</v>
      </c>
      <c r="G110" s="103"/>
      <c r="H110" s="104"/>
      <c r="I110" s="105"/>
      <c r="J110" s="105">
        <v>0</v>
      </c>
      <c r="K110" s="106">
        <v>0</v>
      </c>
      <c r="L110" s="107">
        <v>0</v>
      </c>
      <c r="M110" s="142"/>
      <c r="N110" s="108"/>
      <c r="O110" s="108"/>
      <c r="P110" s="107"/>
      <c r="Q110" s="107"/>
      <c r="R110" s="108">
        <f t="shared" si="1"/>
        <v>0</v>
      </c>
      <c r="S110" s="109"/>
      <c r="T110" s="110"/>
      <c r="U110" s="110"/>
      <c r="V110" s="110"/>
      <c r="W110" s="111"/>
      <c r="X110" s="111"/>
      <c r="Y110" s="112"/>
      <c r="Z110" s="113">
        <v>0</v>
      </c>
      <c r="AA110" s="113"/>
      <c r="AB110" s="114">
        <v>0</v>
      </c>
      <c r="AC110" s="114">
        <v>0</v>
      </c>
      <c r="AD110" s="114">
        <v>0</v>
      </c>
      <c r="AE110" s="114" t="e">
        <v>#DIV/0!</v>
      </c>
      <c r="AF110" s="115">
        <v>0</v>
      </c>
      <c r="AG110" s="116">
        <v>100</v>
      </c>
      <c r="AH110" s="117">
        <v>100</v>
      </c>
      <c r="AI110" s="118">
        <v>0</v>
      </c>
      <c r="AJ110" s="119"/>
    </row>
    <row r="111" spans="1:36" x14ac:dyDescent="0.25">
      <c r="A111" s="98"/>
      <c r="B111" s="99"/>
      <c r="C111" s="100"/>
      <c r="D111" s="101"/>
      <c r="E111" s="102"/>
      <c r="F111" s="103">
        <v>15</v>
      </c>
      <c r="G111" s="103"/>
      <c r="H111" s="104"/>
      <c r="I111" s="105"/>
      <c r="J111" s="105">
        <v>0</v>
      </c>
      <c r="K111" s="106">
        <v>0</v>
      </c>
      <c r="L111" s="107">
        <v>0</v>
      </c>
      <c r="M111" s="142"/>
      <c r="N111" s="108"/>
      <c r="O111" s="108"/>
      <c r="P111" s="107"/>
      <c r="Q111" s="107"/>
      <c r="R111" s="108">
        <f t="shared" si="1"/>
        <v>0</v>
      </c>
      <c r="S111" s="109"/>
      <c r="T111" s="110"/>
      <c r="U111" s="110"/>
      <c r="V111" s="110"/>
      <c r="W111" s="111"/>
      <c r="X111" s="111"/>
      <c r="Y111" s="112"/>
      <c r="Z111" s="113">
        <v>0</v>
      </c>
      <c r="AA111" s="113"/>
      <c r="AB111" s="114">
        <v>0</v>
      </c>
      <c r="AC111" s="114">
        <v>0</v>
      </c>
      <c r="AD111" s="114">
        <v>0</v>
      </c>
      <c r="AE111" s="114" t="e">
        <v>#DIV/0!</v>
      </c>
      <c r="AF111" s="115">
        <v>0</v>
      </c>
      <c r="AG111" s="116">
        <v>101</v>
      </c>
      <c r="AH111" s="117">
        <v>101</v>
      </c>
      <c r="AI111" s="118">
        <v>0</v>
      </c>
      <c r="AJ111" s="119"/>
    </row>
    <row r="112" spans="1:36" x14ac:dyDescent="0.25">
      <c r="A112" s="98"/>
      <c r="B112" s="99"/>
      <c r="C112" s="100"/>
      <c r="D112" s="101"/>
      <c r="E112" s="102"/>
      <c r="F112" s="103">
        <v>15</v>
      </c>
      <c r="G112" s="103"/>
      <c r="H112" s="104"/>
      <c r="I112" s="105"/>
      <c r="J112" s="105">
        <v>0</v>
      </c>
      <c r="K112" s="106">
        <v>0</v>
      </c>
      <c r="L112" s="107">
        <v>0</v>
      </c>
      <c r="M112" s="142"/>
      <c r="N112" s="108"/>
      <c r="O112" s="108"/>
      <c r="P112" s="107"/>
      <c r="Q112" s="107"/>
      <c r="R112" s="108">
        <f t="shared" si="1"/>
        <v>0</v>
      </c>
      <c r="S112" s="109"/>
      <c r="T112" s="110"/>
      <c r="U112" s="110"/>
      <c r="V112" s="110"/>
      <c r="W112" s="111"/>
      <c r="X112" s="111"/>
      <c r="Y112" s="112"/>
      <c r="Z112" s="113">
        <v>0</v>
      </c>
      <c r="AA112" s="113"/>
      <c r="AB112" s="114">
        <v>0</v>
      </c>
      <c r="AC112" s="114">
        <v>0</v>
      </c>
      <c r="AD112" s="114">
        <v>0</v>
      </c>
      <c r="AE112" s="114" t="e">
        <v>#DIV/0!</v>
      </c>
      <c r="AF112" s="115">
        <v>0</v>
      </c>
      <c r="AG112" s="116">
        <v>102</v>
      </c>
      <c r="AH112" s="117">
        <v>102</v>
      </c>
      <c r="AI112" s="118">
        <v>0</v>
      </c>
      <c r="AJ112" s="119"/>
    </row>
    <row r="113" spans="1:36" x14ac:dyDescent="0.25">
      <c r="A113" s="98"/>
      <c r="B113" s="99"/>
      <c r="C113" s="100"/>
      <c r="D113" s="101"/>
      <c r="E113" s="102"/>
      <c r="F113" s="103">
        <v>15</v>
      </c>
      <c r="G113" s="103"/>
      <c r="H113" s="104"/>
      <c r="I113" s="105"/>
      <c r="J113" s="105">
        <v>0</v>
      </c>
      <c r="K113" s="106">
        <v>0</v>
      </c>
      <c r="L113" s="107">
        <v>0</v>
      </c>
      <c r="M113" s="142"/>
      <c r="N113" s="108"/>
      <c r="O113" s="108"/>
      <c r="P113" s="107"/>
      <c r="Q113" s="107"/>
      <c r="R113" s="108">
        <f t="shared" si="1"/>
        <v>0</v>
      </c>
      <c r="S113" s="109"/>
      <c r="T113" s="110"/>
      <c r="U113" s="110"/>
      <c r="V113" s="110"/>
      <c r="W113" s="111"/>
      <c r="X113" s="111"/>
      <c r="Y113" s="112"/>
      <c r="Z113" s="113">
        <v>0</v>
      </c>
      <c r="AA113" s="113"/>
      <c r="AB113" s="114">
        <v>0</v>
      </c>
      <c r="AC113" s="114">
        <v>0</v>
      </c>
      <c r="AD113" s="114">
        <v>0</v>
      </c>
      <c r="AE113" s="114" t="e">
        <v>#DIV/0!</v>
      </c>
      <c r="AF113" s="115">
        <v>0</v>
      </c>
      <c r="AG113" s="116">
        <v>103</v>
      </c>
      <c r="AH113" s="117">
        <v>103</v>
      </c>
      <c r="AI113" s="118">
        <v>0</v>
      </c>
      <c r="AJ113" s="119"/>
    </row>
    <row r="114" spans="1:36" x14ac:dyDescent="0.25">
      <c r="A114" s="98"/>
      <c r="B114" s="99"/>
      <c r="C114" s="100"/>
      <c r="D114" s="101"/>
      <c r="E114" s="102"/>
      <c r="F114" s="103">
        <v>15</v>
      </c>
      <c r="G114" s="103"/>
      <c r="H114" s="104"/>
      <c r="I114" s="105"/>
      <c r="J114" s="105">
        <v>0</v>
      </c>
      <c r="K114" s="106">
        <v>0</v>
      </c>
      <c r="L114" s="107">
        <v>0</v>
      </c>
      <c r="M114" s="142"/>
      <c r="N114" s="108"/>
      <c r="O114" s="108"/>
      <c r="P114" s="107"/>
      <c r="Q114" s="107"/>
      <c r="R114" s="108">
        <f t="shared" si="1"/>
        <v>0</v>
      </c>
      <c r="S114" s="109"/>
      <c r="T114" s="110"/>
      <c r="U114" s="110"/>
      <c r="V114" s="110"/>
      <c r="W114" s="111"/>
      <c r="X114" s="111"/>
      <c r="Y114" s="112"/>
      <c r="Z114" s="113">
        <v>0</v>
      </c>
      <c r="AA114" s="113"/>
      <c r="AB114" s="114">
        <v>0</v>
      </c>
      <c r="AC114" s="114">
        <v>0</v>
      </c>
      <c r="AD114" s="114">
        <v>0</v>
      </c>
      <c r="AE114" s="114" t="e">
        <v>#DIV/0!</v>
      </c>
      <c r="AF114" s="115">
        <v>0</v>
      </c>
      <c r="AG114" s="116">
        <v>104</v>
      </c>
      <c r="AH114" s="117">
        <v>104</v>
      </c>
      <c r="AI114" s="118">
        <v>0</v>
      </c>
      <c r="AJ114" s="119"/>
    </row>
    <row r="115" spans="1:36" x14ac:dyDescent="0.25">
      <c r="A115" s="98"/>
      <c r="B115" s="99"/>
      <c r="C115" s="100"/>
      <c r="D115" s="101"/>
      <c r="E115" s="102"/>
      <c r="F115" s="103">
        <v>15</v>
      </c>
      <c r="G115" s="103"/>
      <c r="H115" s="104"/>
      <c r="I115" s="105"/>
      <c r="J115" s="105">
        <v>0</v>
      </c>
      <c r="K115" s="106">
        <v>0</v>
      </c>
      <c r="L115" s="107">
        <v>0</v>
      </c>
      <c r="M115" s="142"/>
      <c r="N115" s="108"/>
      <c r="O115" s="108"/>
      <c r="P115" s="107"/>
      <c r="Q115" s="107"/>
      <c r="R115" s="108">
        <f t="shared" si="1"/>
        <v>0</v>
      </c>
      <c r="S115" s="109"/>
      <c r="T115" s="110"/>
      <c r="U115" s="110"/>
      <c r="V115" s="110"/>
      <c r="W115" s="111"/>
      <c r="X115" s="111"/>
      <c r="Y115" s="112"/>
      <c r="Z115" s="113">
        <v>0</v>
      </c>
      <c r="AA115" s="113"/>
      <c r="AB115" s="114">
        <v>0</v>
      </c>
      <c r="AC115" s="114">
        <v>0</v>
      </c>
      <c r="AD115" s="114">
        <v>0</v>
      </c>
      <c r="AE115" s="114" t="e">
        <v>#DIV/0!</v>
      </c>
      <c r="AF115" s="115">
        <v>0</v>
      </c>
      <c r="AG115" s="116">
        <v>105</v>
      </c>
      <c r="AH115" s="117">
        <v>105</v>
      </c>
      <c r="AI115" s="118">
        <v>0</v>
      </c>
      <c r="AJ115" s="119"/>
    </row>
    <row r="116" spans="1:36" x14ac:dyDescent="0.25">
      <c r="A116" s="98"/>
      <c r="B116" s="99"/>
      <c r="C116" s="100"/>
      <c r="D116" s="101"/>
      <c r="E116" s="102"/>
      <c r="F116" s="103">
        <v>15</v>
      </c>
      <c r="G116" s="103"/>
      <c r="H116" s="104"/>
      <c r="I116" s="105"/>
      <c r="J116" s="105">
        <v>0</v>
      </c>
      <c r="K116" s="106">
        <v>0</v>
      </c>
      <c r="L116" s="107">
        <v>0</v>
      </c>
      <c r="M116" s="142"/>
      <c r="N116" s="108"/>
      <c r="O116" s="108"/>
      <c r="P116" s="107"/>
      <c r="Q116" s="107"/>
      <c r="R116" s="108">
        <f t="shared" si="1"/>
        <v>0</v>
      </c>
      <c r="S116" s="109"/>
      <c r="T116" s="110"/>
      <c r="U116" s="110"/>
      <c r="V116" s="110"/>
      <c r="W116" s="111"/>
      <c r="X116" s="111"/>
      <c r="Y116" s="112"/>
      <c r="Z116" s="113">
        <v>0</v>
      </c>
      <c r="AA116" s="113"/>
      <c r="AB116" s="114">
        <v>0</v>
      </c>
      <c r="AC116" s="114">
        <v>0</v>
      </c>
      <c r="AD116" s="114">
        <v>0</v>
      </c>
      <c r="AE116" s="114" t="e">
        <v>#DIV/0!</v>
      </c>
      <c r="AF116" s="115">
        <v>0</v>
      </c>
      <c r="AG116" s="116">
        <v>106</v>
      </c>
      <c r="AH116" s="117">
        <v>106</v>
      </c>
      <c r="AI116" s="118">
        <v>0</v>
      </c>
      <c r="AJ116" s="119"/>
    </row>
    <row r="117" spans="1:36" x14ac:dyDescent="0.25">
      <c r="A117" s="98"/>
      <c r="B117" s="99"/>
      <c r="C117" s="100"/>
      <c r="D117" s="101"/>
      <c r="E117" s="102"/>
      <c r="F117" s="103">
        <v>15</v>
      </c>
      <c r="G117" s="103"/>
      <c r="H117" s="104"/>
      <c r="I117" s="105"/>
      <c r="J117" s="105">
        <v>0</v>
      </c>
      <c r="K117" s="106">
        <v>0</v>
      </c>
      <c r="L117" s="107">
        <v>0</v>
      </c>
      <c r="M117" s="142"/>
      <c r="N117" s="108"/>
      <c r="O117" s="108"/>
      <c r="P117" s="107"/>
      <c r="Q117" s="107"/>
      <c r="R117" s="108">
        <f t="shared" si="1"/>
        <v>0</v>
      </c>
      <c r="S117" s="109"/>
      <c r="T117" s="110"/>
      <c r="U117" s="110"/>
      <c r="V117" s="110"/>
      <c r="W117" s="111"/>
      <c r="X117" s="111"/>
      <c r="Y117" s="112"/>
      <c r="Z117" s="113">
        <v>0</v>
      </c>
      <c r="AA117" s="113"/>
      <c r="AB117" s="114">
        <v>0</v>
      </c>
      <c r="AC117" s="114">
        <v>0</v>
      </c>
      <c r="AD117" s="114">
        <v>0</v>
      </c>
      <c r="AE117" s="114" t="e">
        <v>#DIV/0!</v>
      </c>
      <c r="AF117" s="115">
        <v>0</v>
      </c>
      <c r="AG117" s="116">
        <v>107</v>
      </c>
      <c r="AH117" s="117">
        <v>107</v>
      </c>
      <c r="AI117" s="118">
        <v>0</v>
      </c>
      <c r="AJ117" s="119"/>
    </row>
    <row r="118" spans="1:36" x14ac:dyDescent="0.25">
      <c r="A118" s="98"/>
      <c r="B118" s="99"/>
      <c r="C118" s="100"/>
      <c r="D118" s="101"/>
      <c r="E118" s="102"/>
      <c r="F118" s="103">
        <v>15</v>
      </c>
      <c r="G118" s="103"/>
      <c r="H118" s="104"/>
      <c r="I118" s="105"/>
      <c r="J118" s="105">
        <v>0</v>
      </c>
      <c r="K118" s="106">
        <v>0</v>
      </c>
      <c r="L118" s="107">
        <v>0</v>
      </c>
      <c r="M118" s="142"/>
      <c r="N118" s="108"/>
      <c r="O118" s="108"/>
      <c r="P118" s="107"/>
      <c r="Q118" s="107"/>
      <c r="R118" s="108">
        <f t="shared" si="1"/>
        <v>0</v>
      </c>
      <c r="S118" s="109"/>
      <c r="T118" s="110"/>
      <c r="U118" s="110"/>
      <c r="V118" s="110"/>
      <c r="W118" s="111"/>
      <c r="X118" s="111"/>
      <c r="Y118" s="112"/>
      <c r="Z118" s="113">
        <v>0</v>
      </c>
      <c r="AA118" s="113"/>
      <c r="AB118" s="114">
        <v>0</v>
      </c>
      <c r="AC118" s="114">
        <v>0</v>
      </c>
      <c r="AD118" s="114">
        <v>0</v>
      </c>
      <c r="AE118" s="114" t="e">
        <v>#DIV/0!</v>
      </c>
      <c r="AF118" s="115">
        <v>0</v>
      </c>
      <c r="AG118" s="116">
        <v>108</v>
      </c>
      <c r="AH118" s="117">
        <v>108</v>
      </c>
      <c r="AI118" s="118">
        <v>0</v>
      </c>
      <c r="AJ118" s="119"/>
    </row>
    <row r="119" spans="1:36" x14ac:dyDescent="0.25">
      <c r="A119" s="98"/>
      <c r="B119" s="99"/>
      <c r="C119" s="100"/>
      <c r="D119" s="101"/>
      <c r="E119" s="102"/>
      <c r="F119" s="103">
        <v>15</v>
      </c>
      <c r="G119" s="103"/>
      <c r="H119" s="104"/>
      <c r="I119" s="105"/>
      <c r="J119" s="105">
        <v>0</v>
      </c>
      <c r="K119" s="106">
        <v>0</v>
      </c>
      <c r="L119" s="107">
        <v>0</v>
      </c>
      <c r="M119" s="142"/>
      <c r="N119" s="108"/>
      <c r="O119" s="108"/>
      <c r="P119" s="107"/>
      <c r="Q119" s="107"/>
      <c r="R119" s="108">
        <f t="shared" si="1"/>
        <v>0</v>
      </c>
      <c r="S119" s="109"/>
      <c r="T119" s="110"/>
      <c r="U119" s="110"/>
      <c r="V119" s="110"/>
      <c r="W119" s="111"/>
      <c r="X119" s="111"/>
      <c r="Y119" s="112"/>
      <c r="Z119" s="113">
        <v>0</v>
      </c>
      <c r="AA119" s="113"/>
      <c r="AB119" s="114">
        <v>0</v>
      </c>
      <c r="AC119" s="114">
        <v>0</v>
      </c>
      <c r="AD119" s="114">
        <v>0</v>
      </c>
      <c r="AE119" s="114" t="e">
        <v>#DIV/0!</v>
      </c>
      <c r="AF119" s="115">
        <v>0</v>
      </c>
      <c r="AG119" s="116">
        <v>109</v>
      </c>
      <c r="AH119" s="117">
        <v>109</v>
      </c>
      <c r="AI119" s="118">
        <v>0</v>
      </c>
      <c r="AJ119" s="119"/>
    </row>
    <row r="120" spans="1:36" x14ac:dyDescent="0.25">
      <c r="A120" s="98"/>
      <c r="B120" s="99"/>
      <c r="C120" s="100"/>
      <c r="D120" s="101"/>
      <c r="E120" s="102"/>
      <c r="F120" s="103">
        <v>15</v>
      </c>
      <c r="G120" s="103"/>
      <c r="H120" s="104"/>
      <c r="I120" s="105"/>
      <c r="J120" s="105">
        <v>0</v>
      </c>
      <c r="K120" s="106">
        <v>0</v>
      </c>
      <c r="L120" s="107">
        <v>0</v>
      </c>
      <c r="M120" s="142"/>
      <c r="N120" s="108"/>
      <c r="O120" s="108"/>
      <c r="P120" s="107"/>
      <c r="Q120" s="107"/>
      <c r="R120" s="108">
        <f t="shared" si="1"/>
        <v>0</v>
      </c>
      <c r="S120" s="109"/>
      <c r="T120" s="110"/>
      <c r="U120" s="110"/>
      <c r="V120" s="110"/>
      <c r="W120" s="111"/>
      <c r="X120" s="111"/>
      <c r="Y120" s="112"/>
      <c r="Z120" s="113">
        <v>0</v>
      </c>
      <c r="AA120" s="113"/>
      <c r="AB120" s="114">
        <v>0</v>
      </c>
      <c r="AC120" s="114">
        <v>0</v>
      </c>
      <c r="AD120" s="114">
        <v>0</v>
      </c>
      <c r="AE120" s="114" t="e">
        <v>#DIV/0!</v>
      </c>
      <c r="AF120" s="115">
        <v>0</v>
      </c>
      <c r="AG120" s="116">
        <v>110</v>
      </c>
      <c r="AH120" s="117">
        <v>110</v>
      </c>
      <c r="AI120" s="118">
        <v>0</v>
      </c>
      <c r="AJ120" s="119"/>
    </row>
    <row r="121" spans="1:36" x14ac:dyDescent="0.25">
      <c r="A121" s="98"/>
      <c r="B121" s="99"/>
      <c r="C121" s="100"/>
      <c r="D121" s="101"/>
      <c r="E121" s="102"/>
      <c r="F121" s="103">
        <v>15</v>
      </c>
      <c r="G121" s="103"/>
      <c r="H121" s="104"/>
      <c r="I121" s="105"/>
      <c r="J121" s="105">
        <v>0</v>
      </c>
      <c r="K121" s="106">
        <v>0</v>
      </c>
      <c r="L121" s="107">
        <v>0</v>
      </c>
      <c r="M121" s="142"/>
      <c r="N121" s="108"/>
      <c r="O121" s="108"/>
      <c r="P121" s="107"/>
      <c r="Q121" s="107"/>
      <c r="R121" s="108">
        <f t="shared" si="1"/>
        <v>0</v>
      </c>
      <c r="S121" s="109"/>
      <c r="T121" s="110"/>
      <c r="U121" s="110"/>
      <c r="V121" s="110"/>
      <c r="W121" s="111"/>
      <c r="X121" s="111"/>
      <c r="Y121" s="112"/>
      <c r="Z121" s="113">
        <v>0</v>
      </c>
      <c r="AA121" s="113"/>
      <c r="AB121" s="114">
        <v>0</v>
      </c>
      <c r="AC121" s="114">
        <v>0</v>
      </c>
      <c r="AD121" s="114">
        <v>0</v>
      </c>
      <c r="AE121" s="114" t="e">
        <v>#DIV/0!</v>
      </c>
      <c r="AF121" s="115">
        <v>0</v>
      </c>
      <c r="AG121" s="116">
        <v>111</v>
      </c>
      <c r="AH121" s="117">
        <v>111</v>
      </c>
      <c r="AI121" s="118">
        <v>0</v>
      </c>
      <c r="AJ121" s="119"/>
    </row>
    <row r="122" spans="1:36" x14ac:dyDescent="0.25">
      <c r="A122" s="98"/>
      <c r="B122" s="99"/>
      <c r="C122" s="100"/>
      <c r="D122" s="101"/>
      <c r="E122" s="102"/>
      <c r="F122" s="103">
        <v>15</v>
      </c>
      <c r="G122" s="103"/>
      <c r="H122" s="104"/>
      <c r="I122" s="105"/>
      <c r="J122" s="105">
        <v>0</v>
      </c>
      <c r="K122" s="106">
        <v>0</v>
      </c>
      <c r="L122" s="107">
        <v>0</v>
      </c>
      <c r="M122" s="142"/>
      <c r="N122" s="108"/>
      <c r="O122" s="108"/>
      <c r="P122" s="107"/>
      <c r="Q122" s="107"/>
      <c r="R122" s="108">
        <f t="shared" si="1"/>
        <v>0</v>
      </c>
      <c r="S122" s="109"/>
      <c r="T122" s="110"/>
      <c r="U122" s="110"/>
      <c r="V122" s="110"/>
      <c r="W122" s="111"/>
      <c r="X122" s="111"/>
      <c r="Y122" s="112"/>
      <c r="Z122" s="113">
        <v>0</v>
      </c>
      <c r="AA122" s="113"/>
      <c r="AB122" s="114">
        <v>0</v>
      </c>
      <c r="AC122" s="114">
        <v>0</v>
      </c>
      <c r="AD122" s="114">
        <v>0</v>
      </c>
      <c r="AE122" s="114" t="e">
        <v>#DIV/0!</v>
      </c>
      <c r="AF122" s="115">
        <v>0</v>
      </c>
      <c r="AG122" s="116">
        <v>112</v>
      </c>
      <c r="AH122" s="117">
        <v>112</v>
      </c>
      <c r="AI122" s="118">
        <v>0</v>
      </c>
      <c r="AJ122" s="119"/>
    </row>
    <row r="123" spans="1:36" x14ac:dyDescent="0.25">
      <c r="A123" s="98"/>
      <c r="B123" s="99"/>
      <c r="C123" s="100"/>
      <c r="D123" s="101"/>
      <c r="E123" s="102"/>
      <c r="F123" s="103">
        <v>15</v>
      </c>
      <c r="G123" s="103"/>
      <c r="H123" s="104"/>
      <c r="I123" s="105"/>
      <c r="J123" s="105">
        <v>0</v>
      </c>
      <c r="K123" s="106">
        <v>0</v>
      </c>
      <c r="L123" s="107">
        <v>0</v>
      </c>
      <c r="M123" s="142"/>
      <c r="N123" s="108"/>
      <c r="O123" s="108"/>
      <c r="P123" s="107"/>
      <c r="Q123" s="107"/>
      <c r="R123" s="108">
        <f t="shared" si="1"/>
        <v>0</v>
      </c>
      <c r="S123" s="109"/>
      <c r="T123" s="110"/>
      <c r="U123" s="110"/>
      <c r="V123" s="110"/>
      <c r="W123" s="111"/>
      <c r="X123" s="111"/>
      <c r="Y123" s="112"/>
      <c r="Z123" s="113">
        <v>0</v>
      </c>
      <c r="AA123" s="113"/>
      <c r="AB123" s="114">
        <v>0</v>
      </c>
      <c r="AC123" s="114">
        <v>0</v>
      </c>
      <c r="AD123" s="114">
        <v>0</v>
      </c>
      <c r="AE123" s="114" t="e">
        <v>#DIV/0!</v>
      </c>
      <c r="AF123" s="115">
        <v>0</v>
      </c>
      <c r="AG123" s="116">
        <v>113</v>
      </c>
      <c r="AH123" s="117">
        <v>113</v>
      </c>
      <c r="AI123" s="118">
        <v>0</v>
      </c>
      <c r="AJ123" s="119"/>
    </row>
    <row r="124" spans="1:36" x14ac:dyDescent="0.25">
      <c r="A124" s="98"/>
      <c r="B124" s="99"/>
      <c r="C124" s="100"/>
      <c r="D124" s="101"/>
      <c r="E124" s="102"/>
      <c r="F124" s="103">
        <v>15</v>
      </c>
      <c r="G124" s="103"/>
      <c r="H124" s="104"/>
      <c r="I124" s="105"/>
      <c r="J124" s="105">
        <v>0</v>
      </c>
      <c r="K124" s="106">
        <v>0</v>
      </c>
      <c r="L124" s="107">
        <v>0</v>
      </c>
      <c r="M124" s="142"/>
      <c r="N124" s="108"/>
      <c r="O124" s="108"/>
      <c r="P124" s="107"/>
      <c r="Q124" s="107"/>
      <c r="R124" s="108">
        <f t="shared" si="1"/>
        <v>0</v>
      </c>
      <c r="S124" s="109"/>
      <c r="T124" s="110"/>
      <c r="U124" s="110"/>
      <c r="V124" s="110"/>
      <c r="W124" s="111"/>
      <c r="X124" s="111"/>
      <c r="Y124" s="112"/>
      <c r="Z124" s="113">
        <v>0</v>
      </c>
      <c r="AA124" s="113"/>
      <c r="AB124" s="114">
        <v>0</v>
      </c>
      <c r="AC124" s="114">
        <v>0</v>
      </c>
      <c r="AD124" s="114">
        <v>0</v>
      </c>
      <c r="AE124" s="114" t="e">
        <v>#DIV/0!</v>
      </c>
      <c r="AF124" s="115">
        <v>0</v>
      </c>
      <c r="AG124" s="116">
        <v>114</v>
      </c>
      <c r="AH124" s="117">
        <v>114</v>
      </c>
      <c r="AI124" s="118">
        <v>0</v>
      </c>
      <c r="AJ124" s="119"/>
    </row>
    <row r="125" spans="1:36" x14ac:dyDescent="0.25">
      <c r="A125" s="98"/>
      <c r="B125" s="99"/>
      <c r="C125" s="100"/>
      <c r="D125" s="101"/>
      <c r="E125" s="102"/>
      <c r="F125" s="103">
        <v>15</v>
      </c>
      <c r="G125" s="103"/>
      <c r="H125" s="104"/>
      <c r="I125" s="105"/>
      <c r="J125" s="105">
        <v>0</v>
      </c>
      <c r="K125" s="106">
        <v>0</v>
      </c>
      <c r="L125" s="107">
        <v>0</v>
      </c>
      <c r="M125" s="142"/>
      <c r="N125" s="108"/>
      <c r="O125" s="108"/>
      <c r="P125" s="107"/>
      <c r="Q125" s="107"/>
      <c r="R125" s="108">
        <f t="shared" si="1"/>
        <v>0</v>
      </c>
      <c r="S125" s="109"/>
      <c r="T125" s="110"/>
      <c r="U125" s="110"/>
      <c r="V125" s="110"/>
      <c r="W125" s="111"/>
      <c r="X125" s="111"/>
      <c r="Y125" s="112"/>
      <c r="Z125" s="113">
        <v>0</v>
      </c>
      <c r="AA125" s="113"/>
      <c r="AB125" s="114">
        <v>0</v>
      </c>
      <c r="AC125" s="114">
        <v>0</v>
      </c>
      <c r="AD125" s="114">
        <v>0</v>
      </c>
      <c r="AE125" s="114" t="e">
        <v>#DIV/0!</v>
      </c>
      <c r="AF125" s="115">
        <v>0</v>
      </c>
      <c r="AG125" s="116">
        <v>115</v>
      </c>
      <c r="AH125" s="117">
        <v>115</v>
      </c>
      <c r="AI125" s="118">
        <v>0</v>
      </c>
      <c r="AJ125" s="119"/>
    </row>
    <row r="126" spans="1:36" x14ac:dyDescent="0.25">
      <c r="A126" s="98"/>
      <c r="B126" s="99"/>
      <c r="C126" s="100"/>
      <c r="D126" s="101"/>
      <c r="E126" s="102"/>
      <c r="F126" s="103">
        <v>15</v>
      </c>
      <c r="G126" s="103"/>
      <c r="H126" s="104"/>
      <c r="I126" s="105"/>
      <c r="J126" s="105">
        <v>0</v>
      </c>
      <c r="K126" s="106">
        <v>0</v>
      </c>
      <c r="L126" s="107">
        <v>0</v>
      </c>
      <c r="M126" s="142"/>
      <c r="N126" s="108"/>
      <c r="O126" s="108"/>
      <c r="P126" s="107"/>
      <c r="Q126" s="107"/>
      <c r="R126" s="108">
        <f t="shared" si="1"/>
        <v>0</v>
      </c>
      <c r="S126" s="109"/>
      <c r="T126" s="110"/>
      <c r="U126" s="110"/>
      <c r="V126" s="110"/>
      <c r="W126" s="111"/>
      <c r="X126" s="111"/>
      <c r="Y126" s="112"/>
      <c r="Z126" s="113">
        <v>0</v>
      </c>
      <c r="AA126" s="113"/>
      <c r="AB126" s="114">
        <v>0</v>
      </c>
      <c r="AC126" s="114">
        <v>0</v>
      </c>
      <c r="AD126" s="114">
        <v>0</v>
      </c>
      <c r="AE126" s="114" t="e">
        <v>#DIV/0!</v>
      </c>
      <c r="AF126" s="115">
        <v>0</v>
      </c>
      <c r="AG126" s="116">
        <v>116</v>
      </c>
      <c r="AH126" s="117">
        <v>116</v>
      </c>
      <c r="AI126" s="118">
        <v>0</v>
      </c>
      <c r="AJ126" s="119"/>
    </row>
    <row r="127" spans="1:36" x14ac:dyDescent="0.25">
      <c r="A127" s="98"/>
      <c r="B127" s="99"/>
      <c r="C127" s="100"/>
      <c r="D127" s="101"/>
      <c r="E127" s="102"/>
      <c r="F127" s="103">
        <v>15</v>
      </c>
      <c r="G127" s="103"/>
      <c r="H127" s="104"/>
      <c r="I127" s="105"/>
      <c r="J127" s="105">
        <v>0</v>
      </c>
      <c r="K127" s="106">
        <v>0</v>
      </c>
      <c r="L127" s="107">
        <v>0</v>
      </c>
      <c r="M127" s="142"/>
      <c r="N127" s="108"/>
      <c r="O127" s="108"/>
      <c r="P127" s="107"/>
      <c r="Q127" s="107"/>
      <c r="R127" s="108">
        <f t="shared" si="1"/>
        <v>0</v>
      </c>
      <c r="S127" s="109"/>
      <c r="T127" s="110"/>
      <c r="U127" s="110"/>
      <c r="V127" s="110"/>
      <c r="W127" s="111"/>
      <c r="X127" s="111"/>
      <c r="Y127" s="112"/>
      <c r="Z127" s="113">
        <v>0</v>
      </c>
      <c r="AA127" s="113"/>
      <c r="AB127" s="114">
        <v>0</v>
      </c>
      <c r="AC127" s="114">
        <v>0</v>
      </c>
      <c r="AD127" s="114">
        <v>0</v>
      </c>
      <c r="AE127" s="114" t="e">
        <v>#DIV/0!</v>
      </c>
      <c r="AF127" s="115">
        <v>0</v>
      </c>
      <c r="AG127" s="116">
        <v>117</v>
      </c>
      <c r="AH127" s="117">
        <v>117</v>
      </c>
      <c r="AI127" s="118">
        <v>0</v>
      </c>
      <c r="AJ127" s="119"/>
    </row>
    <row r="128" spans="1:36" x14ac:dyDescent="0.25">
      <c r="A128" s="98"/>
      <c r="B128" s="99"/>
      <c r="C128" s="100"/>
      <c r="D128" s="101"/>
      <c r="E128" s="102"/>
      <c r="F128" s="103">
        <v>15</v>
      </c>
      <c r="G128" s="103"/>
      <c r="H128" s="104"/>
      <c r="I128" s="105"/>
      <c r="J128" s="105">
        <v>0</v>
      </c>
      <c r="K128" s="106">
        <v>0</v>
      </c>
      <c r="L128" s="107">
        <v>0</v>
      </c>
      <c r="M128" s="142"/>
      <c r="N128" s="108"/>
      <c r="O128" s="108"/>
      <c r="P128" s="107"/>
      <c r="Q128" s="107"/>
      <c r="R128" s="108">
        <f t="shared" si="1"/>
        <v>0</v>
      </c>
      <c r="S128" s="109"/>
      <c r="T128" s="110"/>
      <c r="U128" s="110"/>
      <c r="V128" s="110"/>
      <c r="W128" s="111"/>
      <c r="X128" s="111"/>
      <c r="Y128" s="112"/>
      <c r="Z128" s="113">
        <v>0</v>
      </c>
      <c r="AA128" s="113"/>
      <c r="AB128" s="114">
        <v>0</v>
      </c>
      <c r="AC128" s="114">
        <v>0</v>
      </c>
      <c r="AD128" s="114">
        <v>0</v>
      </c>
      <c r="AE128" s="114" t="e">
        <v>#DIV/0!</v>
      </c>
      <c r="AF128" s="115">
        <v>0</v>
      </c>
      <c r="AG128" s="116">
        <v>118</v>
      </c>
      <c r="AH128" s="117">
        <v>118</v>
      </c>
      <c r="AI128" s="118">
        <v>0</v>
      </c>
      <c r="AJ128" s="119"/>
    </row>
    <row r="129" spans="1:36" x14ac:dyDescent="0.25">
      <c r="A129" s="98"/>
      <c r="B129" s="99"/>
      <c r="C129" s="100"/>
      <c r="D129" s="101"/>
      <c r="E129" s="102"/>
      <c r="F129" s="103">
        <v>15</v>
      </c>
      <c r="G129" s="103"/>
      <c r="H129" s="104"/>
      <c r="I129" s="105"/>
      <c r="J129" s="105">
        <v>0</v>
      </c>
      <c r="K129" s="106">
        <v>0</v>
      </c>
      <c r="L129" s="107">
        <v>0</v>
      </c>
      <c r="M129" s="142"/>
      <c r="N129" s="108"/>
      <c r="O129" s="108"/>
      <c r="P129" s="107"/>
      <c r="Q129" s="107"/>
      <c r="R129" s="108">
        <f t="shared" si="1"/>
        <v>0</v>
      </c>
      <c r="S129" s="109"/>
      <c r="T129" s="110"/>
      <c r="U129" s="110"/>
      <c r="V129" s="110"/>
      <c r="W129" s="111"/>
      <c r="X129" s="111"/>
      <c r="Y129" s="112"/>
      <c r="Z129" s="113">
        <v>0</v>
      </c>
      <c r="AA129" s="113"/>
      <c r="AB129" s="114">
        <v>0</v>
      </c>
      <c r="AC129" s="114">
        <v>0</v>
      </c>
      <c r="AD129" s="114">
        <v>0</v>
      </c>
      <c r="AE129" s="114" t="e">
        <v>#DIV/0!</v>
      </c>
      <c r="AF129" s="115">
        <v>0</v>
      </c>
      <c r="AG129" s="116">
        <v>119</v>
      </c>
      <c r="AH129" s="117">
        <v>119</v>
      </c>
      <c r="AI129" s="118">
        <v>0</v>
      </c>
      <c r="AJ129" s="119"/>
    </row>
    <row r="130" spans="1:36" x14ac:dyDescent="0.25">
      <c r="A130" s="98"/>
      <c r="B130" s="99"/>
      <c r="C130" s="100"/>
      <c r="D130" s="101"/>
      <c r="E130" s="102"/>
      <c r="F130" s="103">
        <v>15</v>
      </c>
      <c r="G130" s="103"/>
      <c r="H130" s="104"/>
      <c r="I130" s="105"/>
      <c r="J130" s="105">
        <v>0</v>
      </c>
      <c r="K130" s="106">
        <v>0</v>
      </c>
      <c r="L130" s="107">
        <v>0</v>
      </c>
      <c r="M130" s="142"/>
      <c r="N130" s="108"/>
      <c r="O130" s="108"/>
      <c r="P130" s="107"/>
      <c r="Q130" s="107"/>
      <c r="R130" s="108">
        <f t="shared" si="1"/>
        <v>0</v>
      </c>
      <c r="S130" s="109"/>
      <c r="T130" s="110"/>
      <c r="U130" s="110"/>
      <c r="V130" s="110"/>
      <c r="W130" s="111"/>
      <c r="X130" s="111"/>
      <c r="Y130" s="112"/>
      <c r="Z130" s="113">
        <v>0</v>
      </c>
      <c r="AA130" s="113"/>
      <c r="AB130" s="114">
        <v>0</v>
      </c>
      <c r="AC130" s="114">
        <v>0</v>
      </c>
      <c r="AD130" s="114">
        <v>0</v>
      </c>
      <c r="AE130" s="114" t="e">
        <v>#DIV/0!</v>
      </c>
      <c r="AF130" s="115">
        <v>0</v>
      </c>
      <c r="AG130" s="116">
        <v>120</v>
      </c>
      <c r="AH130" s="117">
        <v>120</v>
      </c>
      <c r="AI130" s="118">
        <v>0</v>
      </c>
      <c r="AJ130" s="119"/>
    </row>
    <row r="131" spans="1:36" x14ac:dyDescent="0.25">
      <c r="A131" s="98"/>
      <c r="B131" s="99"/>
      <c r="C131" s="100"/>
      <c r="D131" s="101"/>
      <c r="E131" s="102"/>
      <c r="F131" s="103">
        <v>15</v>
      </c>
      <c r="G131" s="103"/>
      <c r="H131" s="104"/>
      <c r="I131" s="105"/>
      <c r="J131" s="105">
        <v>0</v>
      </c>
      <c r="K131" s="106">
        <v>0</v>
      </c>
      <c r="L131" s="107">
        <v>0</v>
      </c>
      <c r="M131" s="142"/>
      <c r="N131" s="108"/>
      <c r="O131" s="108"/>
      <c r="P131" s="107"/>
      <c r="Q131" s="107"/>
      <c r="R131" s="108">
        <f t="shared" si="1"/>
        <v>0</v>
      </c>
      <c r="S131" s="109"/>
      <c r="T131" s="110"/>
      <c r="U131" s="110"/>
      <c r="V131" s="110"/>
      <c r="W131" s="111"/>
      <c r="X131" s="111"/>
      <c r="Y131" s="112"/>
      <c r="Z131" s="113">
        <v>0</v>
      </c>
      <c r="AA131" s="113"/>
      <c r="AB131" s="114">
        <v>0</v>
      </c>
      <c r="AC131" s="114">
        <v>0</v>
      </c>
      <c r="AD131" s="114">
        <v>0</v>
      </c>
      <c r="AE131" s="114" t="e">
        <v>#DIV/0!</v>
      </c>
      <c r="AF131" s="115">
        <v>0</v>
      </c>
      <c r="AG131" s="116">
        <v>121</v>
      </c>
      <c r="AH131" s="117">
        <v>121</v>
      </c>
      <c r="AI131" s="118">
        <v>0</v>
      </c>
      <c r="AJ131" s="119"/>
    </row>
    <row r="132" spans="1:36" x14ac:dyDescent="0.25">
      <c r="A132" s="98"/>
      <c r="B132" s="99"/>
      <c r="C132" s="100"/>
      <c r="D132" s="101"/>
      <c r="E132" s="102"/>
      <c r="F132" s="103">
        <v>15</v>
      </c>
      <c r="G132" s="103"/>
      <c r="H132" s="104"/>
      <c r="I132" s="105"/>
      <c r="J132" s="105">
        <v>0</v>
      </c>
      <c r="K132" s="106">
        <v>0</v>
      </c>
      <c r="L132" s="107">
        <v>0</v>
      </c>
      <c r="M132" s="142"/>
      <c r="N132" s="108"/>
      <c r="O132" s="108"/>
      <c r="P132" s="107"/>
      <c r="Q132" s="107"/>
      <c r="R132" s="108">
        <f t="shared" si="1"/>
        <v>0</v>
      </c>
      <c r="S132" s="109"/>
      <c r="T132" s="110"/>
      <c r="U132" s="110"/>
      <c r="V132" s="110"/>
      <c r="W132" s="111"/>
      <c r="X132" s="111"/>
      <c r="Y132" s="112"/>
      <c r="Z132" s="113">
        <v>0</v>
      </c>
      <c r="AA132" s="113"/>
      <c r="AB132" s="114">
        <v>0</v>
      </c>
      <c r="AC132" s="114">
        <v>0</v>
      </c>
      <c r="AD132" s="114">
        <v>0</v>
      </c>
      <c r="AE132" s="114" t="e">
        <v>#DIV/0!</v>
      </c>
      <c r="AF132" s="115">
        <v>0</v>
      </c>
      <c r="AG132" s="116">
        <v>122</v>
      </c>
      <c r="AH132" s="117">
        <v>122</v>
      </c>
      <c r="AI132" s="118">
        <v>0</v>
      </c>
      <c r="AJ132" s="119"/>
    </row>
    <row r="133" spans="1:36" x14ac:dyDescent="0.25">
      <c r="A133" s="98"/>
      <c r="B133" s="99"/>
      <c r="C133" s="100"/>
      <c r="D133" s="101"/>
      <c r="E133" s="102"/>
      <c r="F133" s="103">
        <v>15</v>
      </c>
      <c r="G133" s="103"/>
      <c r="H133" s="104"/>
      <c r="I133" s="105"/>
      <c r="J133" s="105">
        <v>0</v>
      </c>
      <c r="K133" s="106">
        <v>0</v>
      </c>
      <c r="L133" s="107">
        <v>0</v>
      </c>
      <c r="M133" s="142"/>
      <c r="N133" s="108"/>
      <c r="O133" s="108"/>
      <c r="P133" s="107"/>
      <c r="Q133" s="107"/>
      <c r="R133" s="108">
        <f t="shared" si="1"/>
        <v>0</v>
      </c>
      <c r="S133" s="109"/>
      <c r="T133" s="110"/>
      <c r="U133" s="110"/>
      <c r="V133" s="110"/>
      <c r="W133" s="111"/>
      <c r="X133" s="111"/>
      <c r="Y133" s="112"/>
      <c r="Z133" s="113">
        <v>0</v>
      </c>
      <c r="AA133" s="113"/>
      <c r="AB133" s="114">
        <v>0</v>
      </c>
      <c r="AC133" s="114">
        <v>0</v>
      </c>
      <c r="AD133" s="114">
        <v>0</v>
      </c>
      <c r="AE133" s="114" t="e">
        <v>#DIV/0!</v>
      </c>
      <c r="AF133" s="115">
        <v>0</v>
      </c>
      <c r="AG133" s="116">
        <v>123</v>
      </c>
      <c r="AH133" s="117">
        <v>123</v>
      </c>
      <c r="AI133" s="118">
        <v>0</v>
      </c>
      <c r="AJ133" s="119"/>
    </row>
    <row r="134" spans="1:36" x14ac:dyDescent="0.25">
      <c r="A134" s="98"/>
      <c r="B134" s="99"/>
      <c r="C134" s="100"/>
      <c r="D134" s="101"/>
      <c r="E134" s="102"/>
      <c r="F134" s="103">
        <v>15</v>
      </c>
      <c r="G134" s="103"/>
      <c r="H134" s="104"/>
      <c r="I134" s="105"/>
      <c r="J134" s="105">
        <v>0</v>
      </c>
      <c r="K134" s="106">
        <v>0</v>
      </c>
      <c r="L134" s="107">
        <v>0</v>
      </c>
      <c r="M134" s="142"/>
      <c r="N134" s="108"/>
      <c r="O134" s="108"/>
      <c r="P134" s="107"/>
      <c r="Q134" s="107"/>
      <c r="R134" s="108">
        <f t="shared" si="1"/>
        <v>0</v>
      </c>
      <c r="S134" s="109"/>
      <c r="T134" s="110"/>
      <c r="U134" s="110"/>
      <c r="V134" s="110"/>
      <c r="W134" s="111"/>
      <c r="X134" s="111"/>
      <c r="Y134" s="112"/>
      <c r="Z134" s="113">
        <v>0</v>
      </c>
      <c r="AA134" s="113"/>
      <c r="AB134" s="114">
        <v>0</v>
      </c>
      <c r="AC134" s="114">
        <v>0</v>
      </c>
      <c r="AD134" s="114">
        <v>0</v>
      </c>
      <c r="AE134" s="114" t="e">
        <v>#DIV/0!</v>
      </c>
      <c r="AF134" s="115">
        <v>0</v>
      </c>
      <c r="AG134" s="116">
        <v>124</v>
      </c>
      <c r="AH134" s="117">
        <v>124</v>
      </c>
      <c r="AI134" s="118">
        <v>0</v>
      </c>
      <c r="AJ134" s="119"/>
    </row>
    <row r="135" spans="1:36" x14ac:dyDescent="0.25">
      <c r="A135" s="98"/>
      <c r="B135" s="99"/>
      <c r="C135" s="100"/>
      <c r="D135" s="101"/>
      <c r="E135" s="102"/>
      <c r="F135" s="103">
        <v>15</v>
      </c>
      <c r="G135" s="103"/>
      <c r="H135" s="104"/>
      <c r="I135" s="105"/>
      <c r="J135" s="105">
        <v>0</v>
      </c>
      <c r="K135" s="106">
        <v>0</v>
      </c>
      <c r="L135" s="107">
        <v>0</v>
      </c>
      <c r="M135" s="142"/>
      <c r="N135" s="108"/>
      <c r="O135" s="108"/>
      <c r="P135" s="107"/>
      <c r="Q135" s="107"/>
      <c r="R135" s="108">
        <f t="shared" si="1"/>
        <v>0</v>
      </c>
      <c r="S135" s="109"/>
      <c r="T135" s="110"/>
      <c r="U135" s="110"/>
      <c r="V135" s="110"/>
      <c r="W135" s="111"/>
      <c r="X135" s="111"/>
      <c r="Y135" s="112"/>
      <c r="Z135" s="113">
        <v>0</v>
      </c>
      <c r="AA135" s="113"/>
      <c r="AB135" s="114">
        <v>0</v>
      </c>
      <c r="AC135" s="114">
        <v>0</v>
      </c>
      <c r="AD135" s="114">
        <v>0</v>
      </c>
      <c r="AE135" s="114" t="e">
        <v>#DIV/0!</v>
      </c>
      <c r="AF135" s="115">
        <v>0</v>
      </c>
      <c r="AG135" s="116">
        <v>125</v>
      </c>
      <c r="AH135" s="117">
        <v>125</v>
      </c>
      <c r="AI135" s="118">
        <v>0</v>
      </c>
      <c r="AJ135" s="119"/>
    </row>
    <row r="136" spans="1:36" x14ac:dyDescent="0.25">
      <c r="A136" s="98"/>
      <c r="B136" s="99"/>
      <c r="C136" s="100"/>
      <c r="D136" s="101"/>
      <c r="E136" s="102"/>
      <c r="F136" s="103">
        <v>15</v>
      </c>
      <c r="G136" s="103"/>
      <c r="H136" s="104"/>
      <c r="I136" s="105"/>
      <c r="J136" s="105">
        <v>0</v>
      </c>
      <c r="K136" s="106">
        <v>0</v>
      </c>
      <c r="L136" s="107">
        <v>0</v>
      </c>
      <c r="M136" s="142"/>
      <c r="N136" s="108"/>
      <c r="O136" s="108"/>
      <c r="P136" s="107"/>
      <c r="Q136" s="107"/>
      <c r="R136" s="108">
        <f t="shared" si="1"/>
        <v>0</v>
      </c>
      <c r="S136" s="109"/>
      <c r="T136" s="110"/>
      <c r="U136" s="110"/>
      <c r="V136" s="110"/>
      <c r="W136" s="111"/>
      <c r="X136" s="111"/>
      <c r="Y136" s="112"/>
      <c r="Z136" s="113">
        <v>0</v>
      </c>
      <c r="AA136" s="113"/>
      <c r="AB136" s="114">
        <v>0</v>
      </c>
      <c r="AC136" s="114">
        <v>0</v>
      </c>
      <c r="AD136" s="114">
        <v>0</v>
      </c>
      <c r="AE136" s="114" t="e">
        <v>#DIV/0!</v>
      </c>
      <c r="AF136" s="115">
        <v>0</v>
      </c>
      <c r="AG136" s="116">
        <v>126</v>
      </c>
      <c r="AH136" s="117">
        <v>126</v>
      </c>
      <c r="AI136" s="118">
        <v>0</v>
      </c>
      <c r="AJ136" s="119"/>
    </row>
    <row r="137" spans="1:36" x14ac:dyDescent="0.25">
      <c r="A137" s="98"/>
      <c r="B137" s="99"/>
      <c r="C137" s="100"/>
      <c r="D137" s="101"/>
      <c r="E137" s="102"/>
      <c r="F137" s="103">
        <v>15</v>
      </c>
      <c r="G137" s="103"/>
      <c r="H137" s="104"/>
      <c r="I137" s="105"/>
      <c r="J137" s="105">
        <v>0</v>
      </c>
      <c r="K137" s="106">
        <v>0</v>
      </c>
      <c r="L137" s="107">
        <v>0</v>
      </c>
      <c r="M137" s="142"/>
      <c r="N137" s="108"/>
      <c r="O137" s="108"/>
      <c r="P137" s="107"/>
      <c r="Q137" s="107"/>
      <c r="R137" s="108">
        <f t="shared" si="1"/>
        <v>0</v>
      </c>
      <c r="S137" s="109"/>
      <c r="T137" s="110"/>
      <c r="U137" s="110"/>
      <c r="V137" s="110"/>
      <c r="W137" s="111"/>
      <c r="X137" s="111"/>
      <c r="Y137" s="112"/>
      <c r="Z137" s="113">
        <v>0</v>
      </c>
      <c r="AA137" s="113"/>
      <c r="AB137" s="114">
        <v>0</v>
      </c>
      <c r="AC137" s="114">
        <v>0</v>
      </c>
      <c r="AD137" s="114">
        <v>0</v>
      </c>
      <c r="AE137" s="114" t="e">
        <v>#DIV/0!</v>
      </c>
      <c r="AF137" s="115">
        <v>0</v>
      </c>
      <c r="AG137" s="116">
        <v>127</v>
      </c>
      <c r="AH137" s="117">
        <v>127</v>
      </c>
      <c r="AI137" s="118">
        <v>0</v>
      </c>
      <c r="AJ137" s="119"/>
    </row>
    <row r="138" spans="1:36" x14ac:dyDescent="0.25">
      <c r="A138" s="98"/>
      <c r="B138" s="99"/>
      <c r="C138" s="100"/>
      <c r="D138" s="101"/>
      <c r="E138" s="102"/>
      <c r="F138" s="103">
        <v>15</v>
      </c>
      <c r="G138" s="103"/>
      <c r="H138" s="104"/>
      <c r="I138" s="105"/>
      <c r="J138" s="105">
        <v>0</v>
      </c>
      <c r="K138" s="106">
        <v>0</v>
      </c>
      <c r="L138" s="107">
        <v>0</v>
      </c>
      <c r="M138" s="142"/>
      <c r="N138" s="108"/>
      <c r="O138" s="108"/>
      <c r="P138" s="107"/>
      <c r="Q138" s="107"/>
      <c r="R138" s="108">
        <f t="shared" si="1"/>
        <v>0</v>
      </c>
      <c r="S138" s="109"/>
      <c r="T138" s="110"/>
      <c r="U138" s="110"/>
      <c r="V138" s="110"/>
      <c r="W138" s="111"/>
      <c r="X138" s="111"/>
      <c r="Y138" s="112"/>
      <c r="Z138" s="113">
        <v>0</v>
      </c>
      <c r="AA138" s="113"/>
      <c r="AB138" s="114">
        <v>0</v>
      </c>
      <c r="AC138" s="114">
        <v>0</v>
      </c>
      <c r="AD138" s="114">
        <v>0</v>
      </c>
      <c r="AE138" s="114" t="e">
        <v>#DIV/0!</v>
      </c>
      <c r="AF138" s="115">
        <v>0</v>
      </c>
      <c r="AG138" s="116">
        <v>128</v>
      </c>
      <c r="AH138" s="117">
        <v>128</v>
      </c>
      <c r="AI138" s="118">
        <v>0</v>
      </c>
      <c r="AJ138" s="119"/>
    </row>
    <row r="139" spans="1:36" x14ac:dyDescent="0.25">
      <c r="A139" s="98"/>
      <c r="B139" s="99"/>
      <c r="C139" s="100"/>
      <c r="D139" s="101"/>
      <c r="E139" s="102"/>
      <c r="F139" s="103">
        <v>15</v>
      </c>
      <c r="G139" s="103"/>
      <c r="H139" s="104"/>
      <c r="I139" s="105"/>
      <c r="J139" s="105">
        <v>0</v>
      </c>
      <c r="K139" s="106">
        <v>0</v>
      </c>
      <c r="L139" s="107">
        <v>0</v>
      </c>
      <c r="M139" s="142"/>
      <c r="N139" s="108"/>
      <c r="O139" s="108"/>
      <c r="P139" s="107"/>
      <c r="Q139" s="107"/>
      <c r="R139" s="108">
        <f t="shared" ref="R139:R202" si="2">I139-L139-N139-P139</f>
        <v>0</v>
      </c>
      <c r="S139" s="109"/>
      <c r="T139" s="110"/>
      <c r="U139" s="110"/>
      <c r="V139" s="110"/>
      <c r="W139" s="111"/>
      <c r="X139" s="111"/>
      <c r="Y139" s="112"/>
      <c r="Z139" s="113">
        <v>0</v>
      </c>
      <c r="AA139" s="113"/>
      <c r="AB139" s="114">
        <v>0</v>
      </c>
      <c r="AC139" s="114">
        <v>0</v>
      </c>
      <c r="AD139" s="114">
        <v>0</v>
      </c>
      <c r="AE139" s="114" t="e">
        <v>#DIV/0!</v>
      </c>
      <c r="AF139" s="115">
        <v>0</v>
      </c>
      <c r="AG139" s="116">
        <v>129</v>
      </c>
      <c r="AH139" s="117">
        <v>129</v>
      </c>
      <c r="AI139" s="118">
        <v>0</v>
      </c>
      <c r="AJ139" s="119"/>
    </row>
    <row r="140" spans="1:36" x14ac:dyDescent="0.25">
      <c r="A140" s="98"/>
      <c r="B140" s="99"/>
      <c r="C140" s="100"/>
      <c r="D140" s="101"/>
      <c r="E140" s="102"/>
      <c r="F140" s="103">
        <v>15</v>
      </c>
      <c r="G140" s="103"/>
      <c r="H140" s="104"/>
      <c r="I140" s="105"/>
      <c r="J140" s="105">
        <v>0</v>
      </c>
      <c r="K140" s="106">
        <v>0</v>
      </c>
      <c r="L140" s="107">
        <v>0</v>
      </c>
      <c r="M140" s="142"/>
      <c r="N140" s="108"/>
      <c r="O140" s="108"/>
      <c r="P140" s="107"/>
      <c r="Q140" s="107"/>
      <c r="R140" s="108">
        <f t="shared" si="2"/>
        <v>0</v>
      </c>
      <c r="S140" s="109"/>
      <c r="T140" s="110"/>
      <c r="U140" s="110"/>
      <c r="V140" s="110"/>
      <c r="W140" s="111"/>
      <c r="X140" s="111"/>
      <c r="Y140" s="112"/>
      <c r="Z140" s="113">
        <v>0</v>
      </c>
      <c r="AA140" s="113"/>
      <c r="AB140" s="114">
        <v>0</v>
      </c>
      <c r="AC140" s="114">
        <v>0</v>
      </c>
      <c r="AD140" s="114">
        <v>0</v>
      </c>
      <c r="AE140" s="114" t="e">
        <v>#DIV/0!</v>
      </c>
      <c r="AF140" s="115">
        <v>0</v>
      </c>
      <c r="AG140" s="116">
        <v>130</v>
      </c>
      <c r="AH140" s="117">
        <v>130</v>
      </c>
      <c r="AI140" s="118">
        <v>0</v>
      </c>
      <c r="AJ140" s="119"/>
    </row>
    <row r="141" spans="1:36" x14ac:dyDescent="0.25">
      <c r="A141" s="98"/>
      <c r="B141" s="99"/>
      <c r="C141" s="100"/>
      <c r="D141" s="101"/>
      <c r="E141" s="102"/>
      <c r="F141" s="103">
        <v>15</v>
      </c>
      <c r="G141" s="103"/>
      <c r="H141" s="104"/>
      <c r="I141" s="105"/>
      <c r="J141" s="105">
        <v>0</v>
      </c>
      <c r="K141" s="106">
        <v>0</v>
      </c>
      <c r="L141" s="107">
        <v>0</v>
      </c>
      <c r="M141" s="142"/>
      <c r="N141" s="108"/>
      <c r="O141" s="108"/>
      <c r="P141" s="107"/>
      <c r="Q141" s="107"/>
      <c r="R141" s="108">
        <f t="shared" si="2"/>
        <v>0</v>
      </c>
      <c r="S141" s="109"/>
      <c r="T141" s="110"/>
      <c r="U141" s="110"/>
      <c r="V141" s="110"/>
      <c r="W141" s="111"/>
      <c r="X141" s="111"/>
      <c r="Y141" s="112"/>
      <c r="Z141" s="113">
        <v>0</v>
      </c>
      <c r="AA141" s="113"/>
      <c r="AB141" s="114">
        <v>0</v>
      </c>
      <c r="AC141" s="114">
        <v>0</v>
      </c>
      <c r="AD141" s="114">
        <v>0</v>
      </c>
      <c r="AE141" s="114" t="e">
        <v>#DIV/0!</v>
      </c>
      <c r="AF141" s="115">
        <v>0</v>
      </c>
      <c r="AG141" s="116">
        <v>131</v>
      </c>
      <c r="AH141" s="117">
        <v>131</v>
      </c>
      <c r="AI141" s="118">
        <v>0</v>
      </c>
      <c r="AJ141" s="119"/>
    </row>
    <row r="142" spans="1:36" x14ac:dyDescent="0.25">
      <c r="A142" s="98"/>
      <c r="B142" s="99"/>
      <c r="C142" s="100"/>
      <c r="D142" s="101"/>
      <c r="E142" s="102"/>
      <c r="F142" s="103">
        <v>15</v>
      </c>
      <c r="G142" s="103"/>
      <c r="H142" s="104"/>
      <c r="I142" s="105"/>
      <c r="J142" s="105">
        <v>0</v>
      </c>
      <c r="K142" s="106">
        <v>0</v>
      </c>
      <c r="L142" s="107">
        <v>0</v>
      </c>
      <c r="M142" s="142"/>
      <c r="N142" s="108"/>
      <c r="O142" s="108"/>
      <c r="P142" s="107"/>
      <c r="Q142" s="107"/>
      <c r="R142" s="108">
        <f t="shared" si="2"/>
        <v>0</v>
      </c>
      <c r="S142" s="109"/>
      <c r="T142" s="110"/>
      <c r="U142" s="110"/>
      <c r="V142" s="110"/>
      <c r="W142" s="111"/>
      <c r="X142" s="111"/>
      <c r="Y142" s="112"/>
      <c r="Z142" s="113">
        <v>0</v>
      </c>
      <c r="AA142" s="113"/>
      <c r="AB142" s="114">
        <v>0</v>
      </c>
      <c r="AC142" s="114">
        <v>0</v>
      </c>
      <c r="AD142" s="114">
        <v>0</v>
      </c>
      <c r="AE142" s="114" t="e">
        <v>#DIV/0!</v>
      </c>
      <c r="AF142" s="115">
        <v>0</v>
      </c>
      <c r="AG142" s="116">
        <v>132</v>
      </c>
      <c r="AH142" s="117">
        <v>132</v>
      </c>
      <c r="AI142" s="118">
        <v>0</v>
      </c>
      <c r="AJ142" s="119"/>
    </row>
    <row r="143" spans="1:36" x14ac:dyDescent="0.25">
      <c r="A143" s="98"/>
      <c r="B143" s="99"/>
      <c r="C143" s="100"/>
      <c r="D143" s="101"/>
      <c r="E143" s="102"/>
      <c r="F143" s="103">
        <v>15</v>
      </c>
      <c r="G143" s="103"/>
      <c r="H143" s="104"/>
      <c r="I143" s="105"/>
      <c r="J143" s="105">
        <v>0</v>
      </c>
      <c r="K143" s="106">
        <v>0</v>
      </c>
      <c r="L143" s="107">
        <v>0</v>
      </c>
      <c r="M143" s="142"/>
      <c r="N143" s="108"/>
      <c r="O143" s="108"/>
      <c r="P143" s="107"/>
      <c r="Q143" s="107"/>
      <c r="R143" s="108">
        <f t="shared" si="2"/>
        <v>0</v>
      </c>
      <c r="S143" s="109"/>
      <c r="T143" s="110"/>
      <c r="U143" s="110"/>
      <c r="V143" s="110"/>
      <c r="W143" s="111"/>
      <c r="X143" s="111"/>
      <c r="Y143" s="112"/>
      <c r="Z143" s="113">
        <v>0</v>
      </c>
      <c r="AA143" s="113"/>
      <c r="AB143" s="114">
        <v>0</v>
      </c>
      <c r="AC143" s="114">
        <v>0</v>
      </c>
      <c r="AD143" s="114">
        <v>0</v>
      </c>
      <c r="AE143" s="114" t="e">
        <v>#DIV/0!</v>
      </c>
      <c r="AF143" s="115">
        <v>0</v>
      </c>
      <c r="AG143" s="116">
        <v>133</v>
      </c>
      <c r="AH143" s="117">
        <v>133</v>
      </c>
      <c r="AI143" s="118">
        <v>0</v>
      </c>
      <c r="AJ143" s="119"/>
    </row>
    <row r="144" spans="1:36" x14ac:dyDescent="0.25">
      <c r="A144" s="98"/>
      <c r="B144" s="99"/>
      <c r="C144" s="100"/>
      <c r="D144" s="101"/>
      <c r="E144" s="102"/>
      <c r="F144" s="103">
        <v>15</v>
      </c>
      <c r="G144" s="103"/>
      <c r="H144" s="104"/>
      <c r="I144" s="105"/>
      <c r="J144" s="105">
        <v>0</v>
      </c>
      <c r="K144" s="106">
        <v>0</v>
      </c>
      <c r="L144" s="107">
        <v>0</v>
      </c>
      <c r="M144" s="142"/>
      <c r="N144" s="108"/>
      <c r="O144" s="108"/>
      <c r="P144" s="107"/>
      <c r="Q144" s="107"/>
      <c r="R144" s="108">
        <f t="shared" si="2"/>
        <v>0</v>
      </c>
      <c r="S144" s="109"/>
      <c r="T144" s="110"/>
      <c r="U144" s="110"/>
      <c r="V144" s="110"/>
      <c r="W144" s="111"/>
      <c r="X144" s="111"/>
      <c r="Y144" s="112"/>
      <c r="Z144" s="113">
        <v>0</v>
      </c>
      <c r="AA144" s="113"/>
      <c r="AB144" s="114">
        <v>0</v>
      </c>
      <c r="AC144" s="114">
        <v>0</v>
      </c>
      <c r="AD144" s="114">
        <v>0</v>
      </c>
      <c r="AE144" s="114" t="e">
        <v>#DIV/0!</v>
      </c>
      <c r="AF144" s="115">
        <v>0</v>
      </c>
      <c r="AG144" s="116">
        <v>134</v>
      </c>
      <c r="AH144" s="117">
        <v>134</v>
      </c>
      <c r="AI144" s="118">
        <v>0</v>
      </c>
      <c r="AJ144" s="119"/>
    </row>
    <row r="145" spans="1:36" x14ac:dyDescent="0.25">
      <c r="A145" s="98"/>
      <c r="B145" s="99"/>
      <c r="C145" s="100"/>
      <c r="D145" s="101"/>
      <c r="E145" s="102"/>
      <c r="F145" s="103">
        <v>15</v>
      </c>
      <c r="G145" s="103"/>
      <c r="H145" s="104"/>
      <c r="I145" s="105"/>
      <c r="J145" s="105">
        <v>0</v>
      </c>
      <c r="K145" s="106">
        <v>0</v>
      </c>
      <c r="L145" s="107">
        <v>0</v>
      </c>
      <c r="M145" s="142"/>
      <c r="N145" s="108"/>
      <c r="O145" s="108"/>
      <c r="P145" s="107"/>
      <c r="Q145" s="107"/>
      <c r="R145" s="108">
        <f t="shared" si="2"/>
        <v>0</v>
      </c>
      <c r="S145" s="109"/>
      <c r="T145" s="110"/>
      <c r="U145" s="110"/>
      <c r="V145" s="110"/>
      <c r="W145" s="111"/>
      <c r="X145" s="111"/>
      <c r="Y145" s="112"/>
      <c r="Z145" s="113">
        <v>0</v>
      </c>
      <c r="AA145" s="113"/>
      <c r="AB145" s="114">
        <v>0</v>
      </c>
      <c r="AC145" s="114">
        <v>0</v>
      </c>
      <c r="AD145" s="114">
        <v>0</v>
      </c>
      <c r="AE145" s="114" t="e">
        <v>#DIV/0!</v>
      </c>
      <c r="AF145" s="115">
        <v>0</v>
      </c>
      <c r="AG145" s="116">
        <v>135</v>
      </c>
      <c r="AH145" s="117">
        <v>135</v>
      </c>
      <c r="AI145" s="118">
        <v>0</v>
      </c>
      <c r="AJ145" s="119"/>
    </row>
    <row r="146" spans="1:36" x14ac:dyDescent="0.25">
      <c r="A146" s="98"/>
      <c r="B146" s="99"/>
      <c r="C146" s="100"/>
      <c r="D146" s="101"/>
      <c r="E146" s="102"/>
      <c r="F146" s="103">
        <v>15</v>
      </c>
      <c r="G146" s="103"/>
      <c r="H146" s="104"/>
      <c r="I146" s="105"/>
      <c r="J146" s="105">
        <v>0</v>
      </c>
      <c r="K146" s="106">
        <v>0</v>
      </c>
      <c r="L146" s="107">
        <v>0</v>
      </c>
      <c r="M146" s="142"/>
      <c r="N146" s="108"/>
      <c r="O146" s="108"/>
      <c r="P146" s="107"/>
      <c r="Q146" s="107"/>
      <c r="R146" s="108">
        <f t="shared" si="2"/>
        <v>0</v>
      </c>
      <c r="S146" s="109"/>
      <c r="T146" s="110"/>
      <c r="U146" s="110"/>
      <c r="V146" s="110"/>
      <c r="W146" s="111"/>
      <c r="X146" s="111"/>
      <c r="Y146" s="112"/>
      <c r="Z146" s="113">
        <v>0</v>
      </c>
      <c r="AA146" s="113"/>
      <c r="AB146" s="114">
        <v>0</v>
      </c>
      <c r="AC146" s="114">
        <v>0</v>
      </c>
      <c r="AD146" s="114">
        <v>0</v>
      </c>
      <c r="AE146" s="114" t="e">
        <v>#DIV/0!</v>
      </c>
      <c r="AF146" s="115">
        <v>0</v>
      </c>
      <c r="AG146" s="116">
        <v>136</v>
      </c>
      <c r="AH146" s="117">
        <v>136</v>
      </c>
      <c r="AI146" s="118">
        <v>0</v>
      </c>
      <c r="AJ146" s="119"/>
    </row>
    <row r="147" spans="1:36" x14ac:dyDescent="0.25">
      <c r="A147" s="98"/>
      <c r="B147" s="99"/>
      <c r="C147" s="100"/>
      <c r="D147" s="101"/>
      <c r="E147" s="102"/>
      <c r="F147" s="103">
        <v>15</v>
      </c>
      <c r="G147" s="103"/>
      <c r="H147" s="104"/>
      <c r="I147" s="105"/>
      <c r="J147" s="105">
        <v>0</v>
      </c>
      <c r="K147" s="106">
        <v>0</v>
      </c>
      <c r="L147" s="107">
        <v>0</v>
      </c>
      <c r="M147" s="142"/>
      <c r="N147" s="108"/>
      <c r="O147" s="108"/>
      <c r="P147" s="107"/>
      <c r="Q147" s="107"/>
      <c r="R147" s="108">
        <f t="shared" si="2"/>
        <v>0</v>
      </c>
      <c r="S147" s="109"/>
      <c r="T147" s="110"/>
      <c r="U147" s="110"/>
      <c r="V147" s="110"/>
      <c r="W147" s="111"/>
      <c r="X147" s="111"/>
      <c r="Y147" s="112"/>
      <c r="Z147" s="113">
        <v>0</v>
      </c>
      <c r="AA147" s="113"/>
      <c r="AB147" s="114">
        <v>0</v>
      </c>
      <c r="AC147" s="114">
        <v>0</v>
      </c>
      <c r="AD147" s="114">
        <v>0</v>
      </c>
      <c r="AE147" s="114" t="e">
        <v>#DIV/0!</v>
      </c>
      <c r="AF147" s="115">
        <v>0</v>
      </c>
      <c r="AG147" s="116">
        <v>137</v>
      </c>
      <c r="AH147" s="117">
        <v>137</v>
      </c>
      <c r="AI147" s="118">
        <v>0</v>
      </c>
      <c r="AJ147" s="119"/>
    </row>
    <row r="148" spans="1:36" x14ac:dyDescent="0.25">
      <c r="A148" s="98"/>
      <c r="B148" s="99"/>
      <c r="C148" s="100"/>
      <c r="D148" s="101"/>
      <c r="E148" s="102"/>
      <c r="F148" s="103">
        <v>15</v>
      </c>
      <c r="G148" s="103"/>
      <c r="H148" s="104"/>
      <c r="I148" s="105"/>
      <c r="J148" s="105">
        <v>0</v>
      </c>
      <c r="K148" s="106">
        <v>0</v>
      </c>
      <c r="L148" s="107">
        <v>0</v>
      </c>
      <c r="M148" s="142"/>
      <c r="N148" s="108"/>
      <c r="O148" s="108"/>
      <c r="P148" s="107"/>
      <c r="Q148" s="107"/>
      <c r="R148" s="108">
        <f t="shared" si="2"/>
        <v>0</v>
      </c>
      <c r="S148" s="109"/>
      <c r="T148" s="110"/>
      <c r="U148" s="110"/>
      <c r="V148" s="110"/>
      <c r="W148" s="111"/>
      <c r="X148" s="111"/>
      <c r="Y148" s="112"/>
      <c r="Z148" s="113">
        <v>0</v>
      </c>
      <c r="AA148" s="113"/>
      <c r="AB148" s="114">
        <v>0</v>
      </c>
      <c r="AC148" s="114">
        <v>0</v>
      </c>
      <c r="AD148" s="114">
        <v>0</v>
      </c>
      <c r="AE148" s="114" t="e">
        <v>#DIV/0!</v>
      </c>
      <c r="AF148" s="115">
        <v>0</v>
      </c>
      <c r="AG148" s="116">
        <v>138</v>
      </c>
      <c r="AH148" s="117">
        <v>138</v>
      </c>
      <c r="AI148" s="118">
        <v>0</v>
      </c>
      <c r="AJ148" s="119"/>
    </row>
    <row r="149" spans="1:36" x14ac:dyDescent="0.25">
      <c r="A149" s="98"/>
      <c r="B149" s="99"/>
      <c r="C149" s="100"/>
      <c r="D149" s="101"/>
      <c r="E149" s="102"/>
      <c r="F149" s="103">
        <v>15</v>
      </c>
      <c r="G149" s="103"/>
      <c r="H149" s="104"/>
      <c r="I149" s="105"/>
      <c r="J149" s="105">
        <v>0</v>
      </c>
      <c r="K149" s="106">
        <v>0</v>
      </c>
      <c r="L149" s="107">
        <v>0</v>
      </c>
      <c r="M149" s="142"/>
      <c r="N149" s="108"/>
      <c r="O149" s="108"/>
      <c r="P149" s="107"/>
      <c r="Q149" s="107"/>
      <c r="R149" s="108">
        <f t="shared" si="2"/>
        <v>0</v>
      </c>
      <c r="S149" s="109"/>
      <c r="T149" s="110"/>
      <c r="U149" s="110"/>
      <c r="V149" s="110"/>
      <c r="W149" s="111"/>
      <c r="X149" s="111"/>
      <c r="Y149" s="112"/>
      <c r="Z149" s="113">
        <v>0</v>
      </c>
      <c r="AA149" s="113"/>
      <c r="AB149" s="114">
        <v>0</v>
      </c>
      <c r="AC149" s="114">
        <v>0</v>
      </c>
      <c r="AD149" s="114">
        <v>0</v>
      </c>
      <c r="AE149" s="114" t="e">
        <v>#DIV/0!</v>
      </c>
      <c r="AF149" s="115">
        <v>0</v>
      </c>
      <c r="AG149" s="116">
        <v>139</v>
      </c>
      <c r="AH149" s="117">
        <v>139</v>
      </c>
      <c r="AI149" s="118">
        <v>0</v>
      </c>
      <c r="AJ149" s="119"/>
    </row>
    <row r="150" spans="1:36" x14ac:dyDescent="0.25">
      <c r="A150" s="98"/>
      <c r="B150" s="99"/>
      <c r="C150" s="100"/>
      <c r="D150" s="101"/>
      <c r="E150" s="102"/>
      <c r="F150" s="103">
        <v>15</v>
      </c>
      <c r="G150" s="103"/>
      <c r="H150" s="104"/>
      <c r="I150" s="105"/>
      <c r="J150" s="105">
        <v>0</v>
      </c>
      <c r="K150" s="106">
        <v>0</v>
      </c>
      <c r="L150" s="107">
        <v>0</v>
      </c>
      <c r="M150" s="142"/>
      <c r="N150" s="108"/>
      <c r="O150" s="108"/>
      <c r="P150" s="107"/>
      <c r="Q150" s="107"/>
      <c r="R150" s="108">
        <f t="shared" si="2"/>
        <v>0</v>
      </c>
      <c r="S150" s="109"/>
      <c r="T150" s="110"/>
      <c r="U150" s="110"/>
      <c r="V150" s="110"/>
      <c r="W150" s="111"/>
      <c r="X150" s="111"/>
      <c r="Y150" s="112"/>
      <c r="Z150" s="113">
        <v>0</v>
      </c>
      <c r="AA150" s="113"/>
      <c r="AB150" s="114">
        <v>0</v>
      </c>
      <c r="AC150" s="114">
        <v>0</v>
      </c>
      <c r="AD150" s="114">
        <v>0</v>
      </c>
      <c r="AE150" s="114" t="e">
        <v>#DIV/0!</v>
      </c>
      <c r="AF150" s="115">
        <v>0</v>
      </c>
      <c r="AG150" s="116">
        <v>140</v>
      </c>
      <c r="AH150" s="117">
        <v>140</v>
      </c>
      <c r="AI150" s="118">
        <v>0</v>
      </c>
      <c r="AJ150" s="119"/>
    </row>
    <row r="151" spans="1:36" x14ac:dyDescent="0.25">
      <c r="A151" s="98"/>
      <c r="B151" s="99"/>
      <c r="C151" s="100"/>
      <c r="D151" s="101"/>
      <c r="E151" s="102"/>
      <c r="F151" s="103">
        <v>15</v>
      </c>
      <c r="G151" s="103"/>
      <c r="H151" s="104"/>
      <c r="I151" s="105"/>
      <c r="J151" s="105">
        <v>0</v>
      </c>
      <c r="K151" s="106">
        <v>0</v>
      </c>
      <c r="L151" s="107">
        <v>0</v>
      </c>
      <c r="M151" s="142"/>
      <c r="N151" s="108"/>
      <c r="O151" s="108"/>
      <c r="P151" s="107"/>
      <c r="Q151" s="107"/>
      <c r="R151" s="108">
        <f t="shared" si="2"/>
        <v>0</v>
      </c>
      <c r="S151" s="109"/>
      <c r="T151" s="110"/>
      <c r="U151" s="110"/>
      <c r="V151" s="110"/>
      <c r="W151" s="111"/>
      <c r="X151" s="111"/>
      <c r="Y151" s="112"/>
      <c r="Z151" s="113">
        <v>0</v>
      </c>
      <c r="AA151" s="113"/>
      <c r="AB151" s="114">
        <v>0</v>
      </c>
      <c r="AC151" s="114">
        <v>0</v>
      </c>
      <c r="AD151" s="114">
        <v>0</v>
      </c>
      <c r="AE151" s="114" t="e">
        <v>#DIV/0!</v>
      </c>
      <c r="AF151" s="115">
        <v>0</v>
      </c>
      <c r="AG151" s="116">
        <v>141</v>
      </c>
      <c r="AH151" s="117">
        <v>141</v>
      </c>
      <c r="AI151" s="118">
        <v>0</v>
      </c>
      <c r="AJ151" s="119"/>
    </row>
    <row r="152" spans="1:36" x14ac:dyDescent="0.25">
      <c r="A152" s="98"/>
      <c r="B152" s="99"/>
      <c r="C152" s="100"/>
      <c r="D152" s="101"/>
      <c r="E152" s="102"/>
      <c r="F152" s="103">
        <v>15</v>
      </c>
      <c r="G152" s="103"/>
      <c r="H152" s="104"/>
      <c r="I152" s="105"/>
      <c r="J152" s="105">
        <v>0</v>
      </c>
      <c r="K152" s="106">
        <v>0</v>
      </c>
      <c r="L152" s="107">
        <v>0</v>
      </c>
      <c r="M152" s="142"/>
      <c r="N152" s="108"/>
      <c r="O152" s="108"/>
      <c r="P152" s="107"/>
      <c r="Q152" s="107"/>
      <c r="R152" s="108">
        <f t="shared" si="2"/>
        <v>0</v>
      </c>
      <c r="S152" s="109"/>
      <c r="T152" s="110"/>
      <c r="U152" s="110"/>
      <c r="V152" s="110"/>
      <c r="W152" s="111"/>
      <c r="X152" s="111"/>
      <c r="Y152" s="112"/>
      <c r="Z152" s="113">
        <v>0</v>
      </c>
      <c r="AA152" s="113"/>
      <c r="AB152" s="114">
        <v>0</v>
      </c>
      <c r="AC152" s="114">
        <v>0</v>
      </c>
      <c r="AD152" s="114">
        <v>0</v>
      </c>
      <c r="AE152" s="114" t="e">
        <v>#DIV/0!</v>
      </c>
      <c r="AF152" s="115">
        <v>0</v>
      </c>
      <c r="AG152" s="116">
        <v>142</v>
      </c>
      <c r="AH152" s="117">
        <v>142</v>
      </c>
      <c r="AI152" s="118">
        <v>0</v>
      </c>
      <c r="AJ152" s="119"/>
    </row>
    <row r="153" spans="1:36" x14ac:dyDescent="0.25">
      <c r="A153" s="98"/>
      <c r="B153" s="99"/>
      <c r="C153" s="100"/>
      <c r="D153" s="101"/>
      <c r="E153" s="102"/>
      <c r="F153" s="103">
        <v>15</v>
      </c>
      <c r="G153" s="103"/>
      <c r="H153" s="104"/>
      <c r="I153" s="105"/>
      <c r="J153" s="105">
        <v>0</v>
      </c>
      <c r="K153" s="106">
        <v>0</v>
      </c>
      <c r="L153" s="107">
        <v>0</v>
      </c>
      <c r="M153" s="142"/>
      <c r="N153" s="108"/>
      <c r="O153" s="108"/>
      <c r="P153" s="107"/>
      <c r="Q153" s="107"/>
      <c r="R153" s="108">
        <f t="shared" si="2"/>
        <v>0</v>
      </c>
      <c r="S153" s="109"/>
      <c r="T153" s="110"/>
      <c r="U153" s="110"/>
      <c r="V153" s="110"/>
      <c r="W153" s="111"/>
      <c r="X153" s="111"/>
      <c r="Y153" s="112"/>
      <c r="Z153" s="113">
        <v>0</v>
      </c>
      <c r="AA153" s="113"/>
      <c r="AB153" s="114">
        <v>0</v>
      </c>
      <c r="AC153" s="114">
        <v>0</v>
      </c>
      <c r="AD153" s="114">
        <v>0</v>
      </c>
      <c r="AE153" s="114" t="e">
        <v>#DIV/0!</v>
      </c>
      <c r="AF153" s="115">
        <v>0</v>
      </c>
      <c r="AG153" s="116">
        <v>143</v>
      </c>
      <c r="AH153" s="117">
        <v>143</v>
      </c>
      <c r="AI153" s="118">
        <v>0</v>
      </c>
      <c r="AJ153" s="119"/>
    </row>
    <row r="154" spans="1:36" x14ac:dyDescent="0.25">
      <c r="A154" s="98"/>
      <c r="B154" s="99"/>
      <c r="C154" s="100"/>
      <c r="D154" s="101"/>
      <c r="E154" s="102"/>
      <c r="F154" s="103">
        <v>15</v>
      </c>
      <c r="G154" s="103"/>
      <c r="H154" s="104"/>
      <c r="I154" s="105"/>
      <c r="J154" s="105">
        <v>0</v>
      </c>
      <c r="K154" s="106">
        <v>0</v>
      </c>
      <c r="L154" s="107">
        <v>0</v>
      </c>
      <c r="M154" s="142"/>
      <c r="N154" s="108"/>
      <c r="O154" s="108"/>
      <c r="P154" s="107"/>
      <c r="Q154" s="107"/>
      <c r="R154" s="108">
        <f t="shared" si="2"/>
        <v>0</v>
      </c>
      <c r="S154" s="109"/>
      <c r="T154" s="110"/>
      <c r="U154" s="110"/>
      <c r="V154" s="110"/>
      <c r="W154" s="111"/>
      <c r="X154" s="111"/>
      <c r="Y154" s="112"/>
      <c r="Z154" s="113">
        <v>0</v>
      </c>
      <c r="AA154" s="113"/>
      <c r="AB154" s="114">
        <v>0</v>
      </c>
      <c r="AC154" s="114">
        <v>0</v>
      </c>
      <c r="AD154" s="114">
        <v>0</v>
      </c>
      <c r="AE154" s="114" t="e">
        <v>#DIV/0!</v>
      </c>
      <c r="AF154" s="115">
        <v>0</v>
      </c>
      <c r="AG154" s="116">
        <v>144</v>
      </c>
      <c r="AH154" s="117">
        <v>144</v>
      </c>
      <c r="AI154" s="118">
        <v>0</v>
      </c>
      <c r="AJ154" s="119"/>
    </row>
    <row r="155" spans="1:36" x14ac:dyDescent="0.25">
      <c r="A155" s="98"/>
      <c r="B155" s="99"/>
      <c r="C155" s="100"/>
      <c r="D155" s="101"/>
      <c r="E155" s="102"/>
      <c r="F155" s="103">
        <v>15</v>
      </c>
      <c r="G155" s="103"/>
      <c r="H155" s="104"/>
      <c r="I155" s="105"/>
      <c r="J155" s="105">
        <v>0</v>
      </c>
      <c r="K155" s="106">
        <v>0</v>
      </c>
      <c r="L155" s="107">
        <v>0</v>
      </c>
      <c r="M155" s="142"/>
      <c r="N155" s="108"/>
      <c r="O155" s="108"/>
      <c r="P155" s="107"/>
      <c r="Q155" s="107"/>
      <c r="R155" s="108">
        <f t="shared" si="2"/>
        <v>0</v>
      </c>
      <c r="S155" s="109"/>
      <c r="T155" s="110"/>
      <c r="U155" s="110"/>
      <c r="V155" s="110"/>
      <c r="W155" s="111"/>
      <c r="X155" s="111"/>
      <c r="Y155" s="112"/>
      <c r="Z155" s="113">
        <v>0</v>
      </c>
      <c r="AA155" s="113"/>
      <c r="AB155" s="114">
        <v>0</v>
      </c>
      <c r="AC155" s="114">
        <v>0</v>
      </c>
      <c r="AD155" s="114">
        <v>0</v>
      </c>
      <c r="AE155" s="114" t="e">
        <v>#DIV/0!</v>
      </c>
      <c r="AF155" s="115">
        <v>0</v>
      </c>
      <c r="AG155" s="116">
        <v>145</v>
      </c>
      <c r="AH155" s="117">
        <v>145</v>
      </c>
      <c r="AI155" s="118">
        <v>0</v>
      </c>
      <c r="AJ155" s="119"/>
    </row>
    <row r="156" spans="1:36" x14ac:dyDescent="0.25">
      <c r="A156" s="98"/>
      <c r="B156" s="99"/>
      <c r="C156" s="100"/>
      <c r="D156" s="101"/>
      <c r="E156" s="102"/>
      <c r="F156" s="103">
        <v>15</v>
      </c>
      <c r="G156" s="103"/>
      <c r="H156" s="104"/>
      <c r="I156" s="105"/>
      <c r="J156" s="105">
        <v>0</v>
      </c>
      <c r="K156" s="106">
        <v>0</v>
      </c>
      <c r="L156" s="107">
        <v>0</v>
      </c>
      <c r="M156" s="142"/>
      <c r="N156" s="108"/>
      <c r="O156" s="108"/>
      <c r="P156" s="107"/>
      <c r="Q156" s="107"/>
      <c r="R156" s="108">
        <f t="shared" si="2"/>
        <v>0</v>
      </c>
      <c r="S156" s="109"/>
      <c r="T156" s="110"/>
      <c r="U156" s="110"/>
      <c r="V156" s="110"/>
      <c r="W156" s="111"/>
      <c r="X156" s="111"/>
      <c r="Y156" s="112"/>
      <c r="Z156" s="113">
        <v>0</v>
      </c>
      <c r="AA156" s="113"/>
      <c r="AB156" s="114">
        <v>0</v>
      </c>
      <c r="AC156" s="114">
        <v>0</v>
      </c>
      <c r="AD156" s="114">
        <v>0</v>
      </c>
      <c r="AE156" s="114" t="e">
        <v>#DIV/0!</v>
      </c>
      <c r="AF156" s="115">
        <v>0</v>
      </c>
      <c r="AG156" s="116">
        <v>146</v>
      </c>
      <c r="AH156" s="117">
        <v>146</v>
      </c>
      <c r="AI156" s="118">
        <v>0</v>
      </c>
      <c r="AJ156" s="119"/>
    </row>
    <row r="157" spans="1:36" x14ac:dyDescent="0.25">
      <c r="A157" s="98"/>
      <c r="B157" s="99"/>
      <c r="C157" s="100"/>
      <c r="D157" s="101"/>
      <c r="E157" s="102"/>
      <c r="F157" s="103">
        <v>15</v>
      </c>
      <c r="G157" s="103"/>
      <c r="H157" s="104"/>
      <c r="I157" s="105"/>
      <c r="J157" s="105">
        <v>0</v>
      </c>
      <c r="K157" s="106">
        <v>0</v>
      </c>
      <c r="L157" s="107">
        <v>0</v>
      </c>
      <c r="M157" s="142"/>
      <c r="N157" s="108"/>
      <c r="O157" s="108"/>
      <c r="P157" s="107"/>
      <c r="Q157" s="107"/>
      <c r="R157" s="108">
        <f t="shared" si="2"/>
        <v>0</v>
      </c>
      <c r="S157" s="109"/>
      <c r="T157" s="110"/>
      <c r="U157" s="110"/>
      <c r="V157" s="110"/>
      <c r="W157" s="111"/>
      <c r="X157" s="111"/>
      <c r="Y157" s="112"/>
      <c r="Z157" s="113">
        <v>0</v>
      </c>
      <c r="AA157" s="113"/>
      <c r="AB157" s="114">
        <v>0</v>
      </c>
      <c r="AC157" s="114">
        <v>0</v>
      </c>
      <c r="AD157" s="114">
        <v>0</v>
      </c>
      <c r="AE157" s="114" t="e">
        <v>#DIV/0!</v>
      </c>
      <c r="AF157" s="115">
        <v>0</v>
      </c>
      <c r="AG157" s="116">
        <v>147</v>
      </c>
      <c r="AH157" s="117">
        <v>147</v>
      </c>
      <c r="AI157" s="118">
        <v>0</v>
      </c>
      <c r="AJ157" s="119"/>
    </row>
    <row r="158" spans="1:36" x14ac:dyDescent="0.25">
      <c r="A158" s="98"/>
      <c r="B158" s="99"/>
      <c r="C158" s="100"/>
      <c r="D158" s="101"/>
      <c r="E158" s="102"/>
      <c r="F158" s="103">
        <v>15</v>
      </c>
      <c r="G158" s="103"/>
      <c r="H158" s="104"/>
      <c r="I158" s="105"/>
      <c r="J158" s="105">
        <v>0</v>
      </c>
      <c r="K158" s="106">
        <v>0</v>
      </c>
      <c r="L158" s="107">
        <v>0</v>
      </c>
      <c r="M158" s="142"/>
      <c r="N158" s="108"/>
      <c r="O158" s="108"/>
      <c r="P158" s="107"/>
      <c r="Q158" s="107"/>
      <c r="R158" s="108">
        <f t="shared" si="2"/>
        <v>0</v>
      </c>
      <c r="S158" s="109"/>
      <c r="T158" s="110"/>
      <c r="U158" s="110"/>
      <c r="V158" s="110"/>
      <c r="W158" s="111"/>
      <c r="X158" s="111"/>
      <c r="Y158" s="112"/>
      <c r="Z158" s="113">
        <v>0</v>
      </c>
      <c r="AA158" s="113"/>
      <c r="AB158" s="114">
        <v>0</v>
      </c>
      <c r="AC158" s="114">
        <v>0</v>
      </c>
      <c r="AD158" s="114">
        <v>0</v>
      </c>
      <c r="AE158" s="114" t="e">
        <v>#DIV/0!</v>
      </c>
      <c r="AF158" s="115">
        <v>0</v>
      </c>
      <c r="AG158" s="116">
        <v>148</v>
      </c>
      <c r="AH158" s="117">
        <v>148</v>
      </c>
      <c r="AI158" s="118">
        <v>0</v>
      </c>
      <c r="AJ158" s="119"/>
    </row>
    <row r="159" spans="1:36" x14ac:dyDescent="0.25">
      <c r="A159" s="98"/>
      <c r="B159" s="99"/>
      <c r="C159" s="100"/>
      <c r="D159" s="101"/>
      <c r="E159" s="102"/>
      <c r="F159" s="103">
        <v>15</v>
      </c>
      <c r="G159" s="103"/>
      <c r="H159" s="104"/>
      <c r="I159" s="105"/>
      <c r="J159" s="105">
        <v>0</v>
      </c>
      <c r="K159" s="106">
        <v>0</v>
      </c>
      <c r="L159" s="107">
        <v>0</v>
      </c>
      <c r="M159" s="142"/>
      <c r="N159" s="108"/>
      <c r="O159" s="108"/>
      <c r="P159" s="107"/>
      <c r="Q159" s="107"/>
      <c r="R159" s="108">
        <f t="shared" si="2"/>
        <v>0</v>
      </c>
      <c r="S159" s="109"/>
      <c r="T159" s="110"/>
      <c r="U159" s="110"/>
      <c r="V159" s="110"/>
      <c r="W159" s="111"/>
      <c r="X159" s="111"/>
      <c r="Y159" s="112"/>
      <c r="Z159" s="113">
        <v>0</v>
      </c>
      <c r="AA159" s="113"/>
      <c r="AB159" s="114">
        <v>0</v>
      </c>
      <c r="AC159" s="114">
        <v>0</v>
      </c>
      <c r="AD159" s="114">
        <v>0</v>
      </c>
      <c r="AE159" s="114" t="e">
        <v>#DIV/0!</v>
      </c>
      <c r="AF159" s="115">
        <v>0</v>
      </c>
      <c r="AG159" s="116">
        <v>149</v>
      </c>
      <c r="AH159" s="117">
        <v>149</v>
      </c>
      <c r="AI159" s="118">
        <v>0</v>
      </c>
      <c r="AJ159" s="119"/>
    </row>
    <row r="160" spans="1:36" x14ac:dyDescent="0.25">
      <c r="A160" s="98"/>
      <c r="B160" s="99"/>
      <c r="C160" s="100"/>
      <c r="D160" s="101"/>
      <c r="E160" s="102"/>
      <c r="F160" s="103">
        <v>15</v>
      </c>
      <c r="G160" s="103"/>
      <c r="H160" s="104"/>
      <c r="I160" s="105"/>
      <c r="J160" s="105">
        <v>0</v>
      </c>
      <c r="K160" s="106">
        <v>0</v>
      </c>
      <c r="L160" s="107">
        <v>0</v>
      </c>
      <c r="M160" s="142"/>
      <c r="N160" s="108"/>
      <c r="O160" s="108"/>
      <c r="P160" s="107"/>
      <c r="Q160" s="107"/>
      <c r="R160" s="108">
        <f t="shared" si="2"/>
        <v>0</v>
      </c>
      <c r="S160" s="109"/>
      <c r="T160" s="110"/>
      <c r="U160" s="110"/>
      <c r="V160" s="110"/>
      <c r="W160" s="111"/>
      <c r="X160" s="111"/>
      <c r="Y160" s="112"/>
      <c r="Z160" s="113">
        <v>0</v>
      </c>
      <c r="AA160" s="113"/>
      <c r="AB160" s="114">
        <v>0</v>
      </c>
      <c r="AC160" s="114">
        <v>0</v>
      </c>
      <c r="AD160" s="114">
        <v>0</v>
      </c>
      <c r="AE160" s="114" t="e">
        <v>#DIV/0!</v>
      </c>
      <c r="AF160" s="115">
        <v>0</v>
      </c>
      <c r="AG160" s="116">
        <v>150</v>
      </c>
      <c r="AH160" s="117">
        <v>150</v>
      </c>
      <c r="AI160" s="118">
        <v>0</v>
      </c>
      <c r="AJ160" s="119"/>
    </row>
    <row r="161" spans="1:36" x14ac:dyDescent="0.25">
      <c r="A161" s="98"/>
      <c r="B161" s="99"/>
      <c r="C161" s="100"/>
      <c r="D161" s="101"/>
      <c r="E161" s="102"/>
      <c r="F161" s="103">
        <v>15</v>
      </c>
      <c r="G161" s="103"/>
      <c r="H161" s="104"/>
      <c r="I161" s="105"/>
      <c r="J161" s="105">
        <v>0</v>
      </c>
      <c r="K161" s="106">
        <v>0</v>
      </c>
      <c r="L161" s="107">
        <v>0</v>
      </c>
      <c r="M161" s="142"/>
      <c r="N161" s="108"/>
      <c r="O161" s="108"/>
      <c r="P161" s="107"/>
      <c r="Q161" s="107"/>
      <c r="R161" s="108">
        <f t="shared" si="2"/>
        <v>0</v>
      </c>
      <c r="S161" s="109"/>
      <c r="T161" s="110"/>
      <c r="U161" s="110"/>
      <c r="V161" s="110"/>
      <c r="W161" s="111"/>
      <c r="X161" s="111"/>
      <c r="Y161" s="112"/>
      <c r="Z161" s="113">
        <v>0</v>
      </c>
      <c r="AA161" s="113"/>
      <c r="AB161" s="114">
        <v>0</v>
      </c>
      <c r="AC161" s="114">
        <v>0</v>
      </c>
      <c r="AD161" s="114">
        <v>0</v>
      </c>
      <c r="AE161" s="114" t="e">
        <v>#DIV/0!</v>
      </c>
      <c r="AF161" s="115">
        <v>0</v>
      </c>
      <c r="AG161" s="116">
        <v>151</v>
      </c>
      <c r="AH161" s="117">
        <v>151</v>
      </c>
      <c r="AI161" s="118">
        <v>0</v>
      </c>
      <c r="AJ161" s="119"/>
    </row>
    <row r="162" spans="1:36" x14ac:dyDescent="0.25">
      <c r="A162" s="98"/>
      <c r="B162" s="99"/>
      <c r="C162" s="100"/>
      <c r="D162" s="101"/>
      <c r="E162" s="102"/>
      <c r="F162" s="103">
        <v>15</v>
      </c>
      <c r="G162" s="103"/>
      <c r="H162" s="104"/>
      <c r="I162" s="105"/>
      <c r="J162" s="105">
        <v>0</v>
      </c>
      <c r="K162" s="106">
        <v>0</v>
      </c>
      <c r="L162" s="107">
        <v>0</v>
      </c>
      <c r="M162" s="142"/>
      <c r="N162" s="108"/>
      <c r="O162" s="108"/>
      <c r="P162" s="107"/>
      <c r="Q162" s="107"/>
      <c r="R162" s="108">
        <f t="shared" si="2"/>
        <v>0</v>
      </c>
      <c r="S162" s="109"/>
      <c r="T162" s="110"/>
      <c r="U162" s="110"/>
      <c r="V162" s="110"/>
      <c r="W162" s="111"/>
      <c r="X162" s="111"/>
      <c r="Y162" s="112"/>
      <c r="Z162" s="113">
        <v>0</v>
      </c>
      <c r="AA162" s="113"/>
      <c r="AB162" s="114">
        <v>0</v>
      </c>
      <c r="AC162" s="114">
        <v>0</v>
      </c>
      <c r="AD162" s="114">
        <v>0</v>
      </c>
      <c r="AE162" s="114" t="e">
        <v>#DIV/0!</v>
      </c>
      <c r="AF162" s="115">
        <v>0</v>
      </c>
      <c r="AG162" s="116">
        <v>152</v>
      </c>
      <c r="AH162" s="117">
        <v>152</v>
      </c>
      <c r="AI162" s="118">
        <v>0</v>
      </c>
      <c r="AJ162" s="119"/>
    </row>
    <row r="163" spans="1:36" x14ac:dyDescent="0.25">
      <c r="A163" s="98"/>
      <c r="B163" s="99"/>
      <c r="C163" s="100"/>
      <c r="D163" s="101"/>
      <c r="E163" s="102"/>
      <c r="F163" s="103">
        <v>15</v>
      </c>
      <c r="G163" s="103"/>
      <c r="H163" s="104"/>
      <c r="I163" s="105"/>
      <c r="J163" s="105">
        <v>0</v>
      </c>
      <c r="K163" s="106">
        <v>0</v>
      </c>
      <c r="L163" s="107">
        <v>0</v>
      </c>
      <c r="M163" s="142"/>
      <c r="N163" s="108"/>
      <c r="O163" s="108"/>
      <c r="P163" s="107"/>
      <c r="Q163" s="107"/>
      <c r="R163" s="108">
        <f t="shared" si="2"/>
        <v>0</v>
      </c>
      <c r="S163" s="109"/>
      <c r="T163" s="110"/>
      <c r="U163" s="110"/>
      <c r="V163" s="110"/>
      <c r="W163" s="111"/>
      <c r="X163" s="111"/>
      <c r="Y163" s="112"/>
      <c r="Z163" s="113">
        <v>0</v>
      </c>
      <c r="AA163" s="113"/>
      <c r="AB163" s="114">
        <v>0</v>
      </c>
      <c r="AC163" s="114">
        <v>0</v>
      </c>
      <c r="AD163" s="114">
        <v>0</v>
      </c>
      <c r="AE163" s="114" t="e">
        <v>#DIV/0!</v>
      </c>
      <c r="AF163" s="115">
        <v>0</v>
      </c>
      <c r="AG163" s="116">
        <v>153</v>
      </c>
      <c r="AH163" s="117">
        <v>153</v>
      </c>
      <c r="AI163" s="118">
        <v>0</v>
      </c>
      <c r="AJ163" s="119"/>
    </row>
    <row r="164" spans="1:36" x14ac:dyDescent="0.25">
      <c r="A164" s="98"/>
      <c r="B164" s="99"/>
      <c r="C164" s="100"/>
      <c r="D164" s="101"/>
      <c r="E164" s="102"/>
      <c r="F164" s="103">
        <v>15</v>
      </c>
      <c r="G164" s="103"/>
      <c r="H164" s="104"/>
      <c r="I164" s="105"/>
      <c r="J164" s="105">
        <v>0</v>
      </c>
      <c r="K164" s="106">
        <v>0</v>
      </c>
      <c r="L164" s="107">
        <v>0</v>
      </c>
      <c r="M164" s="142"/>
      <c r="N164" s="108"/>
      <c r="O164" s="108"/>
      <c r="P164" s="107"/>
      <c r="Q164" s="107"/>
      <c r="R164" s="108">
        <f t="shared" si="2"/>
        <v>0</v>
      </c>
      <c r="S164" s="109"/>
      <c r="T164" s="110"/>
      <c r="U164" s="110"/>
      <c r="V164" s="110"/>
      <c r="W164" s="111"/>
      <c r="X164" s="111"/>
      <c r="Y164" s="112"/>
      <c r="Z164" s="113">
        <v>0</v>
      </c>
      <c r="AA164" s="113"/>
      <c r="AB164" s="114">
        <v>0</v>
      </c>
      <c r="AC164" s="114">
        <v>0</v>
      </c>
      <c r="AD164" s="114">
        <v>0</v>
      </c>
      <c r="AE164" s="114" t="e">
        <v>#DIV/0!</v>
      </c>
      <c r="AF164" s="115">
        <v>0</v>
      </c>
      <c r="AG164" s="116">
        <v>154</v>
      </c>
      <c r="AH164" s="117">
        <v>154</v>
      </c>
      <c r="AI164" s="118">
        <v>0</v>
      </c>
      <c r="AJ164" s="119"/>
    </row>
    <row r="165" spans="1:36" x14ac:dyDescent="0.25">
      <c r="A165" s="98"/>
      <c r="B165" s="99"/>
      <c r="C165" s="100"/>
      <c r="D165" s="101"/>
      <c r="E165" s="102"/>
      <c r="F165" s="103">
        <v>15</v>
      </c>
      <c r="G165" s="103"/>
      <c r="H165" s="104"/>
      <c r="I165" s="105"/>
      <c r="J165" s="105">
        <v>0</v>
      </c>
      <c r="K165" s="106">
        <v>0</v>
      </c>
      <c r="L165" s="107">
        <v>0</v>
      </c>
      <c r="M165" s="142"/>
      <c r="N165" s="108"/>
      <c r="O165" s="108"/>
      <c r="P165" s="107"/>
      <c r="Q165" s="107"/>
      <c r="R165" s="108">
        <f t="shared" si="2"/>
        <v>0</v>
      </c>
      <c r="S165" s="109"/>
      <c r="T165" s="110"/>
      <c r="U165" s="110"/>
      <c r="V165" s="110"/>
      <c r="W165" s="111"/>
      <c r="X165" s="111"/>
      <c r="Y165" s="112"/>
      <c r="Z165" s="113">
        <v>0</v>
      </c>
      <c r="AA165" s="113"/>
      <c r="AB165" s="114">
        <v>0</v>
      </c>
      <c r="AC165" s="114">
        <v>0</v>
      </c>
      <c r="AD165" s="114">
        <v>0</v>
      </c>
      <c r="AE165" s="114" t="e">
        <v>#DIV/0!</v>
      </c>
      <c r="AF165" s="115">
        <v>0</v>
      </c>
      <c r="AG165" s="116">
        <v>155</v>
      </c>
      <c r="AH165" s="117">
        <v>155</v>
      </c>
      <c r="AI165" s="118">
        <v>0</v>
      </c>
      <c r="AJ165" s="119"/>
    </row>
    <row r="166" spans="1:36" x14ac:dyDescent="0.25">
      <c r="A166" s="98"/>
      <c r="B166" s="99"/>
      <c r="C166" s="100"/>
      <c r="D166" s="101"/>
      <c r="E166" s="102"/>
      <c r="F166" s="103">
        <v>15</v>
      </c>
      <c r="G166" s="103"/>
      <c r="H166" s="104"/>
      <c r="I166" s="105"/>
      <c r="J166" s="105">
        <v>0</v>
      </c>
      <c r="K166" s="106">
        <v>0</v>
      </c>
      <c r="L166" s="107">
        <v>0</v>
      </c>
      <c r="M166" s="142"/>
      <c r="N166" s="108"/>
      <c r="O166" s="108"/>
      <c r="P166" s="107"/>
      <c r="Q166" s="107"/>
      <c r="R166" s="108">
        <f t="shared" si="2"/>
        <v>0</v>
      </c>
      <c r="S166" s="109"/>
      <c r="T166" s="110"/>
      <c r="U166" s="110"/>
      <c r="V166" s="110"/>
      <c r="W166" s="111"/>
      <c r="X166" s="111"/>
      <c r="Y166" s="112"/>
      <c r="Z166" s="113">
        <v>0</v>
      </c>
      <c r="AA166" s="113"/>
      <c r="AB166" s="114">
        <v>0</v>
      </c>
      <c r="AC166" s="114">
        <v>0</v>
      </c>
      <c r="AD166" s="114">
        <v>0</v>
      </c>
      <c r="AE166" s="114" t="e">
        <v>#DIV/0!</v>
      </c>
      <c r="AF166" s="115">
        <v>0</v>
      </c>
      <c r="AG166" s="116">
        <v>156</v>
      </c>
      <c r="AH166" s="117">
        <v>156</v>
      </c>
      <c r="AI166" s="118">
        <v>0</v>
      </c>
      <c r="AJ166" s="119"/>
    </row>
    <row r="167" spans="1:36" x14ac:dyDescent="0.25">
      <c r="A167" s="98"/>
      <c r="B167" s="99"/>
      <c r="C167" s="100"/>
      <c r="D167" s="101"/>
      <c r="E167" s="102"/>
      <c r="F167" s="103">
        <v>15</v>
      </c>
      <c r="G167" s="103"/>
      <c r="H167" s="104"/>
      <c r="I167" s="105"/>
      <c r="J167" s="105">
        <v>0</v>
      </c>
      <c r="K167" s="106">
        <v>0</v>
      </c>
      <c r="L167" s="107">
        <v>0</v>
      </c>
      <c r="M167" s="142"/>
      <c r="N167" s="108"/>
      <c r="O167" s="108"/>
      <c r="P167" s="107"/>
      <c r="Q167" s="107"/>
      <c r="R167" s="108">
        <f t="shared" si="2"/>
        <v>0</v>
      </c>
      <c r="S167" s="109"/>
      <c r="T167" s="110"/>
      <c r="U167" s="110"/>
      <c r="V167" s="110"/>
      <c r="W167" s="111"/>
      <c r="X167" s="111"/>
      <c r="Y167" s="112"/>
      <c r="Z167" s="113">
        <v>0</v>
      </c>
      <c r="AA167" s="113"/>
      <c r="AB167" s="114">
        <v>0</v>
      </c>
      <c r="AC167" s="114">
        <v>0</v>
      </c>
      <c r="AD167" s="114">
        <v>0</v>
      </c>
      <c r="AE167" s="114" t="e">
        <v>#DIV/0!</v>
      </c>
      <c r="AF167" s="115">
        <v>0</v>
      </c>
      <c r="AG167" s="116">
        <v>157</v>
      </c>
      <c r="AH167" s="117">
        <v>157</v>
      </c>
      <c r="AI167" s="118">
        <v>0</v>
      </c>
      <c r="AJ167" s="119"/>
    </row>
    <row r="168" spans="1:36" x14ac:dyDescent="0.25">
      <c r="A168" s="98"/>
      <c r="B168" s="99"/>
      <c r="C168" s="100"/>
      <c r="D168" s="101"/>
      <c r="E168" s="102"/>
      <c r="F168" s="103">
        <v>15</v>
      </c>
      <c r="G168" s="103"/>
      <c r="H168" s="104"/>
      <c r="I168" s="105"/>
      <c r="J168" s="105">
        <v>0</v>
      </c>
      <c r="K168" s="106">
        <v>0</v>
      </c>
      <c r="L168" s="107">
        <v>0</v>
      </c>
      <c r="M168" s="142"/>
      <c r="N168" s="108"/>
      <c r="O168" s="108"/>
      <c r="P168" s="107"/>
      <c r="Q168" s="107"/>
      <c r="R168" s="108">
        <f t="shared" si="2"/>
        <v>0</v>
      </c>
      <c r="S168" s="109"/>
      <c r="T168" s="110"/>
      <c r="U168" s="110"/>
      <c r="V168" s="110"/>
      <c r="W168" s="111"/>
      <c r="X168" s="111"/>
      <c r="Y168" s="112"/>
      <c r="Z168" s="113">
        <v>0</v>
      </c>
      <c r="AA168" s="113"/>
      <c r="AB168" s="114">
        <v>0</v>
      </c>
      <c r="AC168" s="114">
        <v>0</v>
      </c>
      <c r="AD168" s="114">
        <v>0</v>
      </c>
      <c r="AE168" s="114" t="e">
        <v>#DIV/0!</v>
      </c>
      <c r="AF168" s="115">
        <v>0</v>
      </c>
      <c r="AG168" s="116">
        <v>158</v>
      </c>
      <c r="AH168" s="117">
        <v>158</v>
      </c>
      <c r="AI168" s="118">
        <v>0</v>
      </c>
      <c r="AJ168" s="119"/>
    </row>
    <row r="169" spans="1:36" x14ac:dyDescent="0.25">
      <c r="A169" s="98"/>
      <c r="B169" s="99"/>
      <c r="C169" s="100"/>
      <c r="D169" s="101"/>
      <c r="E169" s="102"/>
      <c r="F169" s="103">
        <v>15</v>
      </c>
      <c r="G169" s="103"/>
      <c r="H169" s="104"/>
      <c r="I169" s="105"/>
      <c r="J169" s="105">
        <v>0</v>
      </c>
      <c r="K169" s="106">
        <v>0</v>
      </c>
      <c r="L169" s="107">
        <v>0</v>
      </c>
      <c r="M169" s="142"/>
      <c r="N169" s="108"/>
      <c r="O169" s="108"/>
      <c r="P169" s="107"/>
      <c r="Q169" s="107"/>
      <c r="R169" s="108">
        <f t="shared" si="2"/>
        <v>0</v>
      </c>
      <c r="S169" s="109"/>
      <c r="T169" s="110"/>
      <c r="U169" s="110"/>
      <c r="V169" s="110"/>
      <c r="W169" s="111"/>
      <c r="X169" s="111"/>
      <c r="Y169" s="112"/>
      <c r="Z169" s="113">
        <v>0</v>
      </c>
      <c r="AA169" s="113"/>
      <c r="AB169" s="114">
        <v>0</v>
      </c>
      <c r="AC169" s="114">
        <v>0</v>
      </c>
      <c r="AD169" s="114">
        <v>0</v>
      </c>
      <c r="AE169" s="114" t="e">
        <v>#DIV/0!</v>
      </c>
      <c r="AF169" s="115">
        <v>0</v>
      </c>
      <c r="AG169" s="116">
        <v>159</v>
      </c>
      <c r="AH169" s="117">
        <v>159</v>
      </c>
      <c r="AI169" s="118">
        <v>0</v>
      </c>
      <c r="AJ169" s="119"/>
    </row>
    <row r="170" spans="1:36" x14ac:dyDescent="0.25">
      <c r="A170" s="98"/>
      <c r="B170" s="99"/>
      <c r="C170" s="100"/>
      <c r="D170" s="101"/>
      <c r="E170" s="102"/>
      <c r="F170" s="103">
        <v>15</v>
      </c>
      <c r="G170" s="103"/>
      <c r="H170" s="104"/>
      <c r="I170" s="105"/>
      <c r="J170" s="105">
        <v>0</v>
      </c>
      <c r="K170" s="106">
        <v>0</v>
      </c>
      <c r="L170" s="107">
        <v>0</v>
      </c>
      <c r="M170" s="142"/>
      <c r="N170" s="108"/>
      <c r="O170" s="108"/>
      <c r="P170" s="107"/>
      <c r="Q170" s="107"/>
      <c r="R170" s="108">
        <f t="shared" si="2"/>
        <v>0</v>
      </c>
      <c r="S170" s="109"/>
      <c r="T170" s="110"/>
      <c r="U170" s="110"/>
      <c r="V170" s="110"/>
      <c r="W170" s="111"/>
      <c r="X170" s="111"/>
      <c r="Y170" s="112"/>
      <c r="Z170" s="113">
        <v>0</v>
      </c>
      <c r="AA170" s="113"/>
      <c r="AB170" s="114">
        <v>0</v>
      </c>
      <c r="AC170" s="114">
        <v>0</v>
      </c>
      <c r="AD170" s="114">
        <v>0</v>
      </c>
      <c r="AE170" s="114" t="e">
        <v>#DIV/0!</v>
      </c>
      <c r="AF170" s="115">
        <v>0</v>
      </c>
      <c r="AG170" s="116">
        <v>160</v>
      </c>
      <c r="AH170" s="117">
        <v>160</v>
      </c>
      <c r="AI170" s="118">
        <v>0</v>
      </c>
      <c r="AJ170" s="119"/>
    </row>
    <row r="171" spans="1:36" x14ac:dyDescent="0.25">
      <c r="A171" s="98"/>
      <c r="B171" s="99"/>
      <c r="C171" s="100"/>
      <c r="D171" s="101"/>
      <c r="E171" s="102"/>
      <c r="F171" s="103">
        <v>15</v>
      </c>
      <c r="G171" s="103"/>
      <c r="H171" s="104"/>
      <c r="I171" s="105"/>
      <c r="J171" s="105">
        <v>0</v>
      </c>
      <c r="K171" s="106">
        <v>0</v>
      </c>
      <c r="L171" s="107">
        <v>0</v>
      </c>
      <c r="M171" s="142"/>
      <c r="N171" s="108"/>
      <c r="O171" s="108"/>
      <c r="P171" s="107"/>
      <c r="Q171" s="107"/>
      <c r="R171" s="108">
        <f t="shared" si="2"/>
        <v>0</v>
      </c>
      <c r="S171" s="109"/>
      <c r="T171" s="110"/>
      <c r="U171" s="110"/>
      <c r="V171" s="110"/>
      <c r="W171" s="111"/>
      <c r="X171" s="111"/>
      <c r="Y171" s="112"/>
      <c r="Z171" s="113">
        <v>0</v>
      </c>
      <c r="AA171" s="113"/>
      <c r="AB171" s="114">
        <v>0</v>
      </c>
      <c r="AC171" s="114">
        <v>0</v>
      </c>
      <c r="AD171" s="114">
        <v>0</v>
      </c>
      <c r="AE171" s="114" t="e">
        <v>#DIV/0!</v>
      </c>
      <c r="AF171" s="115">
        <v>0</v>
      </c>
      <c r="AG171" s="116">
        <v>161</v>
      </c>
      <c r="AH171" s="117">
        <v>161</v>
      </c>
      <c r="AI171" s="118">
        <v>0</v>
      </c>
      <c r="AJ171" s="119"/>
    </row>
    <row r="172" spans="1:36" x14ac:dyDescent="0.25">
      <c r="A172" s="98"/>
      <c r="B172" s="99"/>
      <c r="C172" s="100"/>
      <c r="D172" s="101"/>
      <c r="E172" s="102"/>
      <c r="F172" s="103">
        <v>15</v>
      </c>
      <c r="G172" s="103"/>
      <c r="H172" s="104"/>
      <c r="I172" s="105"/>
      <c r="J172" s="105">
        <v>0</v>
      </c>
      <c r="K172" s="106">
        <v>0</v>
      </c>
      <c r="L172" s="107">
        <v>0</v>
      </c>
      <c r="M172" s="142"/>
      <c r="N172" s="108"/>
      <c r="O172" s="108"/>
      <c r="P172" s="107"/>
      <c r="Q172" s="107"/>
      <c r="R172" s="108">
        <f t="shared" si="2"/>
        <v>0</v>
      </c>
      <c r="S172" s="109"/>
      <c r="T172" s="110"/>
      <c r="U172" s="110"/>
      <c r="V172" s="110"/>
      <c r="W172" s="111"/>
      <c r="X172" s="111"/>
      <c r="Y172" s="112"/>
      <c r="Z172" s="113">
        <v>0</v>
      </c>
      <c r="AA172" s="113"/>
      <c r="AB172" s="114">
        <v>0</v>
      </c>
      <c r="AC172" s="114">
        <v>0</v>
      </c>
      <c r="AD172" s="114">
        <v>0</v>
      </c>
      <c r="AE172" s="114" t="e">
        <v>#DIV/0!</v>
      </c>
      <c r="AF172" s="115">
        <v>0</v>
      </c>
      <c r="AG172" s="116">
        <v>162</v>
      </c>
      <c r="AH172" s="117">
        <v>162</v>
      </c>
      <c r="AI172" s="118">
        <v>0</v>
      </c>
      <c r="AJ172" s="119"/>
    </row>
    <row r="173" spans="1:36" x14ac:dyDescent="0.25">
      <c r="A173" s="98"/>
      <c r="B173" s="99"/>
      <c r="C173" s="100"/>
      <c r="D173" s="101"/>
      <c r="E173" s="102"/>
      <c r="F173" s="103">
        <v>15</v>
      </c>
      <c r="G173" s="103"/>
      <c r="H173" s="104"/>
      <c r="I173" s="105"/>
      <c r="J173" s="105">
        <v>0</v>
      </c>
      <c r="K173" s="106">
        <v>0</v>
      </c>
      <c r="L173" s="107">
        <v>0</v>
      </c>
      <c r="M173" s="142"/>
      <c r="N173" s="108"/>
      <c r="O173" s="108"/>
      <c r="P173" s="107"/>
      <c r="Q173" s="107"/>
      <c r="R173" s="108">
        <f t="shared" si="2"/>
        <v>0</v>
      </c>
      <c r="S173" s="109"/>
      <c r="T173" s="110"/>
      <c r="U173" s="110"/>
      <c r="V173" s="110"/>
      <c r="W173" s="111"/>
      <c r="X173" s="111"/>
      <c r="Y173" s="112"/>
      <c r="Z173" s="113">
        <v>0</v>
      </c>
      <c r="AA173" s="113"/>
      <c r="AB173" s="114">
        <v>0</v>
      </c>
      <c r="AC173" s="114">
        <v>0</v>
      </c>
      <c r="AD173" s="114">
        <v>0</v>
      </c>
      <c r="AE173" s="114" t="e">
        <v>#DIV/0!</v>
      </c>
      <c r="AF173" s="115">
        <v>0</v>
      </c>
      <c r="AG173" s="116">
        <v>163</v>
      </c>
      <c r="AH173" s="117">
        <v>163</v>
      </c>
      <c r="AI173" s="118">
        <v>0</v>
      </c>
      <c r="AJ173" s="119"/>
    </row>
    <row r="174" spans="1:36" x14ac:dyDescent="0.25">
      <c r="A174" s="98"/>
      <c r="B174" s="99"/>
      <c r="C174" s="100"/>
      <c r="D174" s="101"/>
      <c r="E174" s="102"/>
      <c r="F174" s="103">
        <v>15</v>
      </c>
      <c r="G174" s="103"/>
      <c r="H174" s="104"/>
      <c r="I174" s="105"/>
      <c r="J174" s="105">
        <v>0</v>
      </c>
      <c r="K174" s="106">
        <v>0</v>
      </c>
      <c r="L174" s="107">
        <v>0</v>
      </c>
      <c r="M174" s="142"/>
      <c r="N174" s="108"/>
      <c r="O174" s="108"/>
      <c r="P174" s="107"/>
      <c r="Q174" s="107"/>
      <c r="R174" s="108">
        <f t="shared" si="2"/>
        <v>0</v>
      </c>
      <c r="S174" s="109"/>
      <c r="T174" s="110"/>
      <c r="U174" s="110"/>
      <c r="V174" s="110"/>
      <c r="W174" s="111"/>
      <c r="X174" s="111"/>
      <c r="Y174" s="112"/>
      <c r="Z174" s="113">
        <v>0</v>
      </c>
      <c r="AA174" s="113"/>
      <c r="AB174" s="114">
        <v>0</v>
      </c>
      <c r="AC174" s="114">
        <v>0</v>
      </c>
      <c r="AD174" s="114">
        <v>0</v>
      </c>
      <c r="AE174" s="114" t="e">
        <v>#DIV/0!</v>
      </c>
      <c r="AF174" s="115">
        <v>0</v>
      </c>
      <c r="AG174" s="116">
        <v>164</v>
      </c>
      <c r="AH174" s="117">
        <v>164</v>
      </c>
      <c r="AI174" s="118">
        <v>0</v>
      </c>
      <c r="AJ174" s="119"/>
    </row>
    <row r="175" spans="1:36" x14ac:dyDescent="0.25">
      <c r="A175" s="98"/>
      <c r="B175" s="99"/>
      <c r="C175" s="100"/>
      <c r="D175" s="101"/>
      <c r="E175" s="102"/>
      <c r="F175" s="103">
        <v>15</v>
      </c>
      <c r="G175" s="103"/>
      <c r="H175" s="104"/>
      <c r="I175" s="105"/>
      <c r="J175" s="105">
        <v>0</v>
      </c>
      <c r="K175" s="106">
        <v>0</v>
      </c>
      <c r="L175" s="107">
        <v>0</v>
      </c>
      <c r="M175" s="142"/>
      <c r="N175" s="108"/>
      <c r="O175" s="108"/>
      <c r="P175" s="107"/>
      <c r="Q175" s="107"/>
      <c r="R175" s="108">
        <f t="shared" si="2"/>
        <v>0</v>
      </c>
      <c r="S175" s="109"/>
      <c r="T175" s="110"/>
      <c r="U175" s="110"/>
      <c r="V175" s="110"/>
      <c r="W175" s="111"/>
      <c r="X175" s="111"/>
      <c r="Y175" s="112"/>
      <c r="Z175" s="113">
        <v>0</v>
      </c>
      <c r="AA175" s="113"/>
      <c r="AB175" s="114">
        <v>0</v>
      </c>
      <c r="AC175" s="114">
        <v>0</v>
      </c>
      <c r="AD175" s="114">
        <v>0</v>
      </c>
      <c r="AE175" s="114" t="e">
        <v>#DIV/0!</v>
      </c>
      <c r="AF175" s="115">
        <v>0</v>
      </c>
      <c r="AG175" s="116">
        <v>165</v>
      </c>
      <c r="AH175" s="117">
        <v>165</v>
      </c>
      <c r="AI175" s="118">
        <v>0</v>
      </c>
      <c r="AJ175" s="119"/>
    </row>
    <row r="176" spans="1:36" x14ac:dyDescent="0.25">
      <c r="A176" s="98"/>
      <c r="B176" s="99"/>
      <c r="C176" s="100"/>
      <c r="D176" s="101"/>
      <c r="E176" s="102"/>
      <c r="F176" s="103">
        <v>15</v>
      </c>
      <c r="G176" s="103"/>
      <c r="H176" s="104"/>
      <c r="I176" s="105"/>
      <c r="J176" s="105">
        <v>0</v>
      </c>
      <c r="K176" s="106">
        <v>0</v>
      </c>
      <c r="L176" s="107">
        <v>0</v>
      </c>
      <c r="M176" s="142"/>
      <c r="N176" s="108"/>
      <c r="O176" s="108"/>
      <c r="P176" s="107"/>
      <c r="Q176" s="107"/>
      <c r="R176" s="108">
        <f t="shared" si="2"/>
        <v>0</v>
      </c>
      <c r="S176" s="109"/>
      <c r="T176" s="110"/>
      <c r="U176" s="110"/>
      <c r="V176" s="110"/>
      <c r="W176" s="111"/>
      <c r="X176" s="111"/>
      <c r="Y176" s="112"/>
      <c r="Z176" s="113">
        <v>0</v>
      </c>
      <c r="AA176" s="113"/>
      <c r="AB176" s="114">
        <v>0</v>
      </c>
      <c r="AC176" s="114">
        <v>0</v>
      </c>
      <c r="AD176" s="114">
        <v>0</v>
      </c>
      <c r="AE176" s="114" t="e">
        <v>#DIV/0!</v>
      </c>
      <c r="AF176" s="115">
        <v>0</v>
      </c>
      <c r="AG176" s="116">
        <v>166</v>
      </c>
      <c r="AH176" s="117">
        <v>166</v>
      </c>
      <c r="AI176" s="118">
        <v>0</v>
      </c>
      <c r="AJ176" s="119"/>
    </row>
    <row r="177" spans="1:36" x14ac:dyDescent="0.25">
      <c r="A177" s="98"/>
      <c r="B177" s="99"/>
      <c r="C177" s="100"/>
      <c r="D177" s="101"/>
      <c r="E177" s="102"/>
      <c r="F177" s="103">
        <v>15</v>
      </c>
      <c r="G177" s="103"/>
      <c r="H177" s="104"/>
      <c r="I177" s="105"/>
      <c r="J177" s="105">
        <v>0</v>
      </c>
      <c r="K177" s="106">
        <v>0</v>
      </c>
      <c r="L177" s="107">
        <v>0</v>
      </c>
      <c r="M177" s="142"/>
      <c r="N177" s="108"/>
      <c r="O177" s="108"/>
      <c r="P177" s="107"/>
      <c r="Q177" s="107"/>
      <c r="R177" s="108">
        <f t="shared" si="2"/>
        <v>0</v>
      </c>
      <c r="S177" s="109"/>
      <c r="T177" s="110"/>
      <c r="U177" s="110"/>
      <c r="V177" s="110"/>
      <c r="W177" s="111"/>
      <c r="X177" s="111"/>
      <c r="Y177" s="112"/>
      <c r="Z177" s="113">
        <v>0</v>
      </c>
      <c r="AA177" s="113"/>
      <c r="AB177" s="114">
        <v>0</v>
      </c>
      <c r="AC177" s="114">
        <v>0</v>
      </c>
      <c r="AD177" s="114">
        <v>0</v>
      </c>
      <c r="AE177" s="114" t="e">
        <v>#DIV/0!</v>
      </c>
      <c r="AF177" s="115">
        <v>0</v>
      </c>
      <c r="AG177" s="116">
        <v>167</v>
      </c>
      <c r="AH177" s="117">
        <v>167</v>
      </c>
      <c r="AI177" s="118">
        <v>0</v>
      </c>
      <c r="AJ177" s="119"/>
    </row>
    <row r="178" spans="1:36" x14ac:dyDescent="0.25">
      <c r="A178" s="98"/>
      <c r="B178" s="99"/>
      <c r="C178" s="100"/>
      <c r="D178" s="101"/>
      <c r="E178" s="102"/>
      <c r="F178" s="103">
        <v>15</v>
      </c>
      <c r="G178" s="103"/>
      <c r="H178" s="104"/>
      <c r="I178" s="105"/>
      <c r="J178" s="105">
        <v>0</v>
      </c>
      <c r="K178" s="106">
        <v>0</v>
      </c>
      <c r="L178" s="107">
        <v>0</v>
      </c>
      <c r="M178" s="142"/>
      <c r="N178" s="108"/>
      <c r="O178" s="108"/>
      <c r="P178" s="107"/>
      <c r="Q178" s="107"/>
      <c r="R178" s="108">
        <f t="shared" si="2"/>
        <v>0</v>
      </c>
      <c r="S178" s="109"/>
      <c r="T178" s="110"/>
      <c r="U178" s="110"/>
      <c r="V178" s="110"/>
      <c r="W178" s="111"/>
      <c r="X178" s="111"/>
      <c r="Y178" s="112"/>
      <c r="Z178" s="113">
        <v>0</v>
      </c>
      <c r="AA178" s="113"/>
      <c r="AB178" s="114">
        <v>0</v>
      </c>
      <c r="AC178" s="114">
        <v>0</v>
      </c>
      <c r="AD178" s="114">
        <v>0</v>
      </c>
      <c r="AE178" s="114" t="e">
        <v>#DIV/0!</v>
      </c>
      <c r="AF178" s="115">
        <v>0</v>
      </c>
      <c r="AG178" s="116">
        <v>168</v>
      </c>
      <c r="AH178" s="117">
        <v>168</v>
      </c>
      <c r="AI178" s="118">
        <v>0</v>
      </c>
      <c r="AJ178" s="119"/>
    </row>
    <row r="179" spans="1:36" x14ac:dyDescent="0.25">
      <c r="A179" s="98"/>
      <c r="B179" s="99"/>
      <c r="C179" s="100"/>
      <c r="D179" s="101"/>
      <c r="E179" s="102"/>
      <c r="F179" s="103">
        <v>15</v>
      </c>
      <c r="G179" s="103"/>
      <c r="H179" s="104"/>
      <c r="I179" s="105"/>
      <c r="J179" s="105">
        <v>0</v>
      </c>
      <c r="K179" s="106">
        <v>0</v>
      </c>
      <c r="L179" s="107">
        <v>0</v>
      </c>
      <c r="M179" s="142"/>
      <c r="N179" s="108"/>
      <c r="O179" s="108"/>
      <c r="P179" s="107"/>
      <c r="Q179" s="107"/>
      <c r="R179" s="108">
        <f t="shared" si="2"/>
        <v>0</v>
      </c>
      <c r="S179" s="109"/>
      <c r="T179" s="110"/>
      <c r="U179" s="110"/>
      <c r="V179" s="110"/>
      <c r="W179" s="111"/>
      <c r="X179" s="111"/>
      <c r="Y179" s="112"/>
      <c r="Z179" s="113">
        <v>0</v>
      </c>
      <c r="AA179" s="113"/>
      <c r="AB179" s="114">
        <v>0</v>
      </c>
      <c r="AC179" s="114">
        <v>0</v>
      </c>
      <c r="AD179" s="114">
        <v>0</v>
      </c>
      <c r="AE179" s="114" t="e">
        <v>#DIV/0!</v>
      </c>
      <c r="AF179" s="115">
        <v>0</v>
      </c>
      <c r="AG179" s="116">
        <v>169</v>
      </c>
      <c r="AH179" s="117">
        <v>169</v>
      </c>
      <c r="AI179" s="118">
        <v>0</v>
      </c>
      <c r="AJ179" s="119"/>
    </row>
    <row r="180" spans="1:36" x14ac:dyDescent="0.25">
      <c r="A180" s="98"/>
      <c r="B180" s="99"/>
      <c r="C180" s="100"/>
      <c r="D180" s="101"/>
      <c r="E180" s="102"/>
      <c r="F180" s="103">
        <v>15</v>
      </c>
      <c r="G180" s="103"/>
      <c r="H180" s="104"/>
      <c r="I180" s="105"/>
      <c r="J180" s="105">
        <v>0</v>
      </c>
      <c r="K180" s="106">
        <v>0</v>
      </c>
      <c r="L180" s="107">
        <v>0</v>
      </c>
      <c r="M180" s="142"/>
      <c r="N180" s="108"/>
      <c r="O180" s="108"/>
      <c r="P180" s="107"/>
      <c r="Q180" s="107"/>
      <c r="R180" s="108">
        <f t="shared" si="2"/>
        <v>0</v>
      </c>
      <c r="S180" s="109"/>
      <c r="T180" s="110"/>
      <c r="U180" s="110"/>
      <c r="V180" s="110"/>
      <c r="W180" s="111"/>
      <c r="X180" s="111"/>
      <c r="Y180" s="112"/>
      <c r="Z180" s="113">
        <v>0</v>
      </c>
      <c r="AA180" s="113"/>
      <c r="AB180" s="114">
        <v>0</v>
      </c>
      <c r="AC180" s="114">
        <v>0</v>
      </c>
      <c r="AD180" s="114">
        <v>0</v>
      </c>
      <c r="AE180" s="114" t="e">
        <v>#DIV/0!</v>
      </c>
      <c r="AF180" s="115">
        <v>0</v>
      </c>
      <c r="AG180" s="116">
        <v>170</v>
      </c>
      <c r="AH180" s="117">
        <v>170</v>
      </c>
      <c r="AI180" s="118">
        <v>0</v>
      </c>
      <c r="AJ180" s="119"/>
    </row>
    <row r="181" spans="1:36" x14ac:dyDescent="0.25">
      <c r="A181" s="98"/>
      <c r="B181" s="99"/>
      <c r="C181" s="100"/>
      <c r="D181" s="101"/>
      <c r="E181" s="102"/>
      <c r="F181" s="103">
        <v>15</v>
      </c>
      <c r="G181" s="103"/>
      <c r="H181" s="104"/>
      <c r="I181" s="105"/>
      <c r="J181" s="105">
        <v>0</v>
      </c>
      <c r="K181" s="106">
        <v>0</v>
      </c>
      <c r="L181" s="107">
        <v>0</v>
      </c>
      <c r="M181" s="142"/>
      <c r="N181" s="108"/>
      <c r="O181" s="108"/>
      <c r="P181" s="107"/>
      <c r="Q181" s="107"/>
      <c r="R181" s="108">
        <f t="shared" si="2"/>
        <v>0</v>
      </c>
      <c r="S181" s="109"/>
      <c r="T181" s="110"/>
      <c r="U181" s="110"/>
      <c r="V181" s="110"/>
      <c r="W181" s="111"/>
      <c r="X181" s="111"/>
      <c r="Y181" s="112"/>
      <c r="Z181" s="113">
        <v>0</v>
      </c>
      <c r="AA181" s="113"/>
      <c r="AB181" s="114">
        <v>0</v>
      </c>
      <c r="AC181" s="114">
        <v>0</v>
      </c>
      <c r="AD181" s="114">
        <v>0</v>
      </c>
      <c r="AE181" s="114" t="e">
        <v>#DIV/0!</v>
      </c>
      <c r="AF181" s="115">
        <v>0</v>
      </c>
      <c r="AG181" s="116">
        <v>171</v>
      </c>
      <c r="AH181" s="117">
        <v>171</v>
      </c>
      <c r="AI181" s="118">
        <v>0</v>
      </c>
      <c r="AJ181" s="119"/>
    </row>
    <row r="182" spans="1:36" x14ac:dyDescent="0.25">
      <c r="A182" s="98"/>
      <c r="B182" s="99"/>
      <c r="C182" s="100"/>
      <c r="D182" s="101"/>
      <c r="E182" s="102"/>
      <c r="F182" s="103">
        <v>15</v>
      </c>
      <c r="G182" s="103"/>
      <c r="H182" s="104"/>
      <c r="I182" s="105"/>
      <c r="J182" s="105">
        <v>0</v>
      </c>
      <c r="K182" s="106">
        <v>0</v>
      </c>
      <c r="L182" s="107">
        <v>0</v>
      </c>
      <c r="M182" s="142"/>
      <c r="N182" s="108"/>
      <c r="O182" s="108"/>
      <c r="P182" s="107"/>
      <c r="Q182" s="107"/>
      <c r="R182" s="108">
        <f t="shared" si="2"/>
        <v>0</v>
      </c>
      <c r="S182" s="109"/>
      <c r="T182" s="110"/>
      <c r="U182" s="110"/>
      <c r="V182" s="110"/>
      <c r="W182" s="111"/>
      <c r="X182" s="111"/>
      <c r="Y182" s="112"/>
      <c r="Z182" s="113">
        <v>0</v>
      </c>
      <c r="AA182" s="113"/>
      <c r="AB182" s="114">
        <v>0</v>
      </c>
      <c r="AC182" s="114">
        <v>0</v>
      </c>
      <c r="AD182" s="114">
        <v>0</v>
      </c>
      <c r="AE182" s="114" t="e">
        <v>#DIV/0!</v>
      </c>
      <c r="AF182" s="115">
        <v>0</v>
      </c>
      <c r="AG182" s="116">
        <v>172</v>
      </c>
      <c r="AH182" s="117">
        <v>172</v>
      </c>
      <c r="AI182" s="118">
        <v>0</v>
      </c>
      <c r="AJ182" s="119"/>
    </row>
    <row r="183" spans="1:36" x14ac:dyDescent="0.25">
      <c r="A183" s="98"/>
      <c r="B183" s="99"/>
      <c r="C183" s="100"/>
      <c r="D183" s="101"/>
      <c r="E183" s="102"/>
      <c r="F183" s="103">
        <v>15</v>
      </c>
      <c r="G183" s="103"/>
      <c r="H183" s="104"/>
      <c r="I183" s="105"/>
      <c r="J183" s="105">
        <v>0</v>
      </c>
      <c r="K183" s="106">
        <v>0</v>
      </c>
      <c r="L183" s="107">
        <v>0</v>
      </c>
      <c r="M183" s="142"/>
      <c r="N183" s="108"/>
      <c r="O183" s="108"/>
      <c r="P183" s="107"/>
      <c r="Q183" s="107"/>
      <c r="R183" s="108">
        <f t="shared" si="2"/>
        <v>0</v>
      </c>
      <c r="S183" s="109"/>
      <c r="T183" s="110"/>
      <c r="U183" s="110"/>
      <c r="V183" s="110"/>
      <c r="W183" s="111"/>
      <c r="X183" s="111"/>
      <c r="Y183" s="112"/>
      <c r="Z183" s="113">
        <v>0</v>
      </c>
      <c r="AA183" s="113"/>
      <c r="AB183" s="114">
        <v>0</v>
      </c>
      <c r="AC183" s="114">
        <v>0</v>
      </c>
      <c r="AD183" s="114">
        <v>0</v>
      </c>
      <c r="AE183" s="114" t="e">
        <v>#DIV/0!</v>
      </c>
      <c r="AF183" s="115">
        <v>0</v>
      </c>
      <c r="AG183" s="116">
        <v>173</v>
      </c>
      <c r="AH183" s="117">
        <v>173</v>
      </c>
      <c r="AI183" s="118">
        <v>0</v>
      </c>
      <c r="AJ183" s="119"/>
    </row>
    <row r="184" spans="1:36" x14ac:dyDescent="0.25">
      <c r="A184" s="98"/>
      <c r="B184" s="99"/>
      <c r="C184" s="100"/>
      <c r="D184" s="101"/>
      <c r="E184" s="102"/>
      <c r="F184" s="103">
        <v>15</v>
      </c>
      <c r="G184" s="103"/>
      <c r="H184" s="104"/>
      <c r="I184" s="105"/>
      <c r="J184" s="105">
        <v>0</v>
      </c>
      <c r="K184" s="106">
        <v>0</v>
      </c>
      <c r="L184" s="107">
        <v>0</v>
      </c>
      <c r="M184" s="142"/>
      <c r="N184" s="108"/>
      <c r="O184" s="108"/>
      <c r="P184" s="107"/>
      <c r="Q184" s="107"/>
      <c r="R184" s="108">
        <f t="shared" si="2"/>
        <v>0</v>
      </c>
      <c r="S184" s="109"/>
      <c r="T184" s="110"/>
      <c r="U184" s="110"/>
      <c r="V184" s="110"/>
      <c r="W184" s="111"/>
      <c r="X184" s="111"/>
      <c r="Y184" s="112"/>
      <c r="Z184" s="113">
        <v>0</v>
      </c>
      <c r="AA184" s="113"/>
      <c r="AB184" s="114">
        <v>0</v>
      </c>
      <c r="AC184" s="114">
        <v>0</v>
      </c>
      <c r="AD184" s="114">
        <v>0</v>
      </c>
      <c r="AE184" s="114" t="e">
        <v>#DIV/0!</v>
      </c>
      <c r="AF184" s="115">
        <v>0</v>
      </c>
      <c r="AG184" s="116">
        <v>174</v>
      </c>
      <c r="AH184" s="117">
        <v>174</v>
      </c>
      <c r="AI184" s="118">
        <v>0</v>
      </c>
      <c r="AJ184" s="119"/>
    </row>
    <row r="185" spans="1:36" x14ac:dyDescent="0.25">
      <c r="A185" s="98"/>
      <c r="B185" s="99"/>
      <c r="C185" s="100"/>
      <c r="D185" s="101"/>
      <c r="E185" s="102"/>
      <c r="F185" s="103">
        <v>15</v>
      </c>
      <c r="G185" s="103"/>
      <c r="H185" s="104"/>
      <c r="I185" s="105"/>
      <c r="J185" s="105">
        <v>0</v>
      </c>
      <c r="K185" s="106">
        <v>0</v>
      </c>
      <c r="L185" s="107">
        <v>0</v>
      </c>
      <c r="M185" s="142"/>
      <c r="N185" s="108"/>
      <c r="O185" s="108"/>
      <c r="P185" s="107"/>
      <c r="Q185" s="107"/>
      <c r="R185" s="108">
        <f t="shared" si="2"/>
        <v>0</v>
      </c>
      <c r="S185" s="109"/>
      <c r="T185" s="110"/>
      <c r="U185" s="110"/>
      <c r="V185" s="110"/>
      <c r="W185" s="111"/>
      <c r="X185" s="111"/>
      <c r="Y185" s="112"/>
      <c r="Z185" s="113">
        <v>0</v>
      </c>
      <c r="AA185" s="113"/>
      <c r="AB185" s="114">
        <v>0</v>
      </c>
      <c r="AC185" s="114">
        <v>0</v>
      </c>
      <c r="AD185" s="114">
        <v>0</v>
      </c>
      <c r="AE185" s="114" t="e">
        <v>#DIV/0!</v>
      </c>
      <c r="AF185" s="115">
        <v>0</v>
      </c>
      <c r="AG185" s="116">
        <v>175</v>
      </c>
      <c r="AH185" s="117">
        <v>175</v>
      </c>
      <c r="AI185" s="118">
        <v>0</v>
      </c>
      <c r="AJ185" s="119"/>
    </row>
    <row r="186" spans="1:36" x14ac:dyDescent="0.25">
      <c r="A186" s="98"/>
      <c r="B186" s="99"/>
      <c r="C186" s="100"/>
      <c r="D186" s="101"/>
      <c r="E186" s="102"/>
      <c r="F186" s="103">
        <v>15</v>
      </c>
      <c r="G186" s="103"/>
      <c r="H186" s="104"/>
      <c r="I186" s="105"/>
      <c r="J186" s="105">
        <v>0</v>
      </c>
      <c r="K186" s="106">
        <v>0</v>
      </c>
      <c r="L186" s="107">
        <v>0</v>
      </c>
      <c r="M186" s="142"/>
      <c r="N186" s="108"/>
      <c r="O186" s="108"/>
      <c r="P186" s="107"/>
      <c r="Q186" s="107"/>
      <c r="R186" s="108">
        <f t="shared" si="2"/>
        <v>0</v>
      </c>
      <c r="S186" s="109"/>
      <c r="T186" s="110"/>
      <c r="U186" s="110"/>
      <c r="V186" s="110"/>
      <c r="W186" s="111"/>
      <c r="X186" s="111"/>
      <c r="Y186" s="112"/>
      <c r="Z186" s="113">
        <v>0</v>
      </c>
      <c r="AA186" s="113"/>
      <c r="AB186" s="114">
        <v>0</v>
      </c>
      <c r="AC186" s="114">
        <v>0</v>
      </c>
      <c r="AD186" s="114">
        <v>0</v>
      </c>
      <c r="AE186" s="114" t="e">
        <v>#DIV/0!</v>
      </c>
      <c r="AF186" s="115">
        <v>0</v>
      </c>
      <c r="AG186" s="116">
        <v>176</v>
      </c>
      <c r="AH186" s="117">
        <v>176</v>
      </c>
      <c r="AI186" s="118">
        <v>0</v>
      </c>
      <c r="AJ186" s="119"/>
    </row>
    <row r="187" spans="1:36" x14ac:dyDescent="0.25">
      <c r="A187" s="98"/>
      <c r="B187" s="99"/>
      <c r="C187" s="100"/>
      <c r="D187" s="101"/>
      <c r="E187" s="102"/>
      <c r="F187" s="103">
        <v>15</v>
      </c>
      <c r="G187" s="103"/>
      <c r="H187" s="104"/>
      <c r="I187" s="105"/>
      <c r="J187" s="105">
        <v>0</v>
      </c>
      <c r="K187" s="106">
        <v>0</v>
      </c>
      <c r="L187" s="107">
        <v>0</v>
      </c>
      <c r="M187" s="142"/>
      <c r="N187" s="108"/>
      <c r="O187" s="108"/>
      <c r="P187" s="107"/>
      <c r="Q187" s="107"/>
      <c r="R187" s="108">
        <f t="shared" si="2"/>
        <v>0</v>
      </c>
      <c r="S187" s="109"/>
      <c r="T187" s="110"/>
      <c r="U187" s="110"/>
      <c r="V187" s="110"/>
      <c r="W187" s="111"/>
      <c r="X187" s="111"/>
      <c r="Y187" s="112"/>
      <c r="Z187" s="113">
        <v>0</v>
      </c>
      <c r="AA187" s="113"/>
      <c r="AB187" s="114">
        <v>0</v>
      </c>
      <c r="AC187" s="114">
        <v>0</v>
      </c>
      <c r="AD187" s="114">
        <v>0</v>
      </c>
      <c r="AE187" s="114" t="e">
        <v>#DIV/0!</v>
      </c>
      <c r="AF187" s="115">
        <v>0</v>
      </c>
      <c r="AG187" s="116">
        <v>177</v>
      </c>
      <c r="AH187" s="117">
        <v>177</v>
      </c>
      <c r="AI187" s="118">
        <v>0</v>
      </c>
      <c r="AJ187" s="119"/>
    </row>
    <row r="188" spans="1:36" x14ac:dyDescent="0.25">
      <c r="A188" s="98"/>
      <c r="B188" s="99"/>
      <c r="C188" s="100"/>
      <c r="D188" s="101"/>
      <c r="E188" s="102"/>
      <c r="F188" s="103">
        <v>15</v>
      </c>
      <c r="G188" s="103"/>
      <c r="H188" s="104"/>
      <c r="I188" s="105"/>
      <c r="J188" s="105">
        <v>0</v>
      </c>
      <c r="K188" s="106">
        <v>0</v>
      </c>
      <c r="L188" s="107">
        <v>0</v>
      </c>
      <c r="M188" s="142"/>
      <c r="N188" s="108"/>
      <c r="O188" s="108"/>
      <c r="P188" s="107"/>
      <c r="Q188" s="107"/>
      <c r="R188" s="108">
        <f t="shared" si="2"/>
        <v>0</v>
      </c>
      <c r="S188" s="109"/>
      <c r="T188" s="110"/>
      <c r="U188" s="110"/>
      <c r="V188" s="110"/>
      <c r="W188" s="111"/>
      <c r="X188" s="111"/>
      <c r="Y188" s="112"/>
      <c r="Z188" s="113">
        <v>0</v>
      </c>
      <c r="AA188" s="113"/>
      <c r="AB188" s="114">
        <v>0</v>
      </c>
      <c r="AC188" s="114">
        <v>0</v>
      </c>
      <c r="AD188" s="114">
        <v>0</v>
      </c>
      <c r="AE188" s="114" t="e">
        <v>#DIV/0!</v>
      </c>
      <c r="AF188" s="115">
        <v>0</v>
      </c>
      <c r="AG188" s="116">
        <v>178</v>
      </c>
      <c r="AH188" s="117">
        <v>178</v>
      </c>
      <c r="AI188" s="118">
        <v>0</v>
      </c>
      <c r="AJ188" s="119"/>
    </row>
    <row r="189" spans="1:36" x14ac:dyDescent="0.25">
      <c r="A189" s="98"/>
      <c r="B189" s="99"/>
      <c r="C189" s="100"/>
      <c r="D189" s="101"/>
      <c r="E189" s="102"/>
      <c r="F189" s="103">
        <v>15</v>
      </c>
      <c r="G189" s="103"/>
      <c r="H189" s="104"/>
      <c r="I189" s="105"/>
      <c r="J189" s="105">
        <v>0</v>
      </c>
      <c r="K189" s="106">
        <v>0</v>
      </c>
      <c r="L189" s="107">
        <v>0</v>
      </c>
      <c r="M189" s="142"/>
      <c r="N189" s="108"/>
      <c r="O189" s="108"/>
      <c r="P189" s="107"/>
      <c r="Q189" s="107"/>
      <c r="R189" s="108">
        <f t="shared" si="2"/>
        <v>0</v>
      </c>
      <c r="S189" s="109"/>
      <c r="T189" s="110"/>
      <c r="U189" s="110"/>
      <c r="V189" s="110"/>
      <c r="W189" s="111"/>
      <c r="X189" s="111"/>
      <c r="Y189" s="112"/>
      <c r="Z189" s="113">
        <v>0</v>
      </c>
      <c r="AA189" s="113"/>
      <c r="AB189" s="114">
        <v>0</v>
      </c>
      <c r="AC189" s="114">
        <v>0</v>
      </c>
      <c r="AD189" s="114">
        <v>0</v>
      </c>
      <c r="AE189" s="114" t="e">
        <v>#DIV/0!</v>
      </c>
      <c r="AF189" s="115">
        <v>0</v>
      </c>
      <c r="AG189" s="116">
        <v>179</v>
      </c>
      <c r="AH189" s="117">
        <v>179</v>
      </c>
      <c r="AI189" s="118">
        <v>0</v>
      </c>
      <c r="AJ189" s="119"/>
    </row>
    <row r="190" spans="1:36" x14ac:dyDescent="0.25">
      <c r="A190" s="98"/>
      <c r="B190" s="99"/>
      <c r="C190" s="100"/>
      <c r="D190" s="101"/>
      <c r="E190" s="102"/>
      <c r="F190" s="103">
        <v>15</v>
      </c>
      <c r="G190" s="103"/>
      <c r="H190" s="104"/>
      <c r="I190" s="105"/>
      <c r="J190" s="105">
        <v>0</v>
      </c>
      <c r="K190" s="106">
        <v>0</v>
      </c>
      <c r="L190" s="107">
        <v>0</v>
      </c>
      <c r="M190" s="142"/>
      <c r="N190" s="108"/>
      <c r="O190" s="108"/>
      <c r="P190" s="107"/>
      <c r="Q190" s="107"/>
      <c r="R190" s="108">
        <f t="shared" si="2"/>
        <v>0</v>
      </c>
      <c r="S190" s="109"/>
      <c r="T190" s="110"/>
      <c r="U190" s="110"/>
      <c r="V190" s="110"/>
      <c r="W190" s="111"/>
      <c r="X190" s="111"/>
      <c r="Y190" s="112"/>
      <c r="Z190" s="113">
        <v>0</v>
      </c>
      <c r="AA190" s="113"/>
      <c r="AB190" s="114">
        <v>0</v>
      </c>
      <c r="AC190" s="114">
        <v>0</v>
      </c>
      <c r="AD190" s="114">
        <v>0</v>
      </c>
      <c r="AE190" s="114" t="e">
        <v>#DIV/0!</v>
      </c>
      <c r="AF190" s="115">
        <v>0</v>
      </c>
      <c r="AG190" s="116">
        <v>180</v>
      </c>
      <c r="AH190" s="117">
        <v>180</v>
      </c>
      <c r="AI190" s="118">
        <v>0</v>
      </c>
      <c r="AJ190" s="119"/>
    </row>
    <row r="191" spans="1:36" x14ac:dyDescent="0.25">
      <c r="A191" s="98"/>
      <c r="B191" s="99"/>
      <c r="C191" s="100"/>
      <c r="D191" s="101"/>
      <c r="E191" s="102"/>
      <c r="F191" s="103">
        <v>15</v>
      </c>
      <c r="G191" s="103"/>
      <c r="H191" s="104"/>
      <c r="I191" s="105"/>
      <c r="J191" s="105">
        <v>0</v>
      </c>
      <c r="K191" s="106">
        <v>0</v>
      </c>
      <c r="L191" s="107">
        <v>0</v>
      </c>
      <c r="M191" s="142"/>
      <c r="N191" s="108"/>
      <c r="O191" s="108"/>
      <c r="P191" s="107"/>
      <c r="Q191" s="107"/>
      <c r="R191" s="108">
        <f t="shared" si="2"/>
        <v>0</v>
      </c>
      <c r="S191" s="109"/>
      <c r="T191" s="110"/>
      <c r="U191" s="110"/>
      <c r="V191" s="110"/>
      <c r="W191" s="111"/>
      <c r="X191" s="111"/>
      <c r="Y191" s="112"/>
      <c r="Z191" s="113">
        <v>0</v>
      </c>
      <c r="AA191" s="113"/>
      <c r="AB191" s="114">
        <v>0</v>
      </c>
      <c r="AC191" s="114">
        <v>0</v>
      </c>
      <c r="AD191" s="114">
        <v>0</v>
      </c>
      <c r="AE191" s="114" t="e">
        <v>#DIV/0!</v>
      </c>
      <c r="AF191" s="115">
        <v>0</v>
      </c>
      <c r="AG191" s="116">
        <v>181</v>
      </c>
      <c r="AH191" s="117">
        <v>181</v>
      </c>
      <c r="AI191" s="118">
        <v>0</v>
      </c>
      <c r="AJ191" s="119"/>
    </row>
    <row r="192" spans="1:36" x14ac:dyDescent="0.25">
      <c r="A192" s="98"/>
      <c r="B192" s="99"/>
      <c r="C192" s="100"/>
      <c r="D192" s="101"/>
      <c r="E192" s="102"/>
      <c r="F192" s="103">
        <v>15</v>
      </c>
      <c r="G192" s="103"/>
      <c r="H192" s="104"/>
      <c r="I192" s="105"/>
      <c r="J192" s="105">
        <v>0</v>
      </c>
      <c r="K192" s="106">
        <v>0</v>
      </c>
      <c r="L192" s="107">
        <v>0</v>
      </c>
      <c r="M192" s="142"/>
      <c r="N192" s="108"/>
      <c r="O192" s="108"/>
      <c r="P192" s="107"/>
      <c r="Q192" s="107"/>
      <c r="R192" s="108">
        <f t="shared" si="2"/>
        <v>0</v>
      </c>
      <c r="S192" s="109"/>
      <c r="T192" s="110"/>
      <c r="U192" s="110"/>
      <c r="V192" s="110"/>
      <c r="W192" s="111"/>
      <c r="X192" s="111"/>
      <c r="Y192" s="112"/>
      <c r="Z192" s="113">
        <v>0</v>
      </c>
      <c r="AA192" s="113"/>
      <c r="AB192" s="114">
        <v>0</v>
      </c>
      <c r="AC192" s="114">
        <v>0</v>
      </c>
      <c r="AD192" s="114">
        <v>0</v>
      </c>
      <c r="AE192" s="114" t="e">
        <v>#DIV/0!</v>
      </c>
      <c r="AF192" s="115">
        <v>0</v>
      </c>
      <c r="AG192" s="116">
        <v>182</v>
      </c>
      <c r="AH192" s="117">
        <v>182</v>
      </c>
      <c r="AI192" s="118">
        <v>0</v>
      </c>
      <c r="AJ192" s="119"/>
    </row>
    <row r="193" spans="1:36" x14ac:dyDescent="0.25">
      <c r="A193" s="98"/>
      <c r="B193" s="99"/>
      <c r="C193" s="100"/>
      <c r="D193" s="101"/>
      <c r="E193" s="102"/>
      <c r="F193" s="103">
        <v>15</v>
      </c>
      <c r="G193" s="103"/>
      <c r="H193" s="104"/>
      <c r="I193" s="105"/>
      <c r="J193" s="105">
        <v>0</v>
      </c>
      <c r="K193" s="106">
        <v>0</v>
      </c>
      <c r="L193" s="107">
        <v>0</v>
      </c>
      <c r="M193" s="142"/>
      <c r="N193" s="108"/>
      <c r="O193" s="108"/>
      <c r="P193" s="107"/>
      <c r="Q193" s="107"/>
      <c r="R193" s="108">
        <f t="shared" si="2"/>
        <v>0</v>
      </c>
      <c r="S193" s="109"/>
      <c r="T193" s="110"/>
      <c r="U193" s="110"/>
      <c r="V193" s="110"/>
      <c r="W193" s="111"/>
      <c r="X193" s="111"/>
      <c r="Y193" s="112"/>
      <c r="Z193" s="113">
        <v>0</v>
      </c>
      <c r="AA193" s="113"/>
      <c r="AB193" s="114">
        <v>0</v>
      </c>
      <c r="AC193" s="114">
        <v>0</v>
      </c>
      <c r="AD193" s="114">
        <v>0</v>
      </c>
      <c r="AE193" s="114" t="e">
        <v>#DIV/0!</v>
      </c>
      <c r="AF193" s="115">
        <v>0</v>
      </c>
      <c r="AG193" s="116">
        <v>183</v>
      </c>
      <c r="AH193" s="117">
        <v>183</v>
      </c>
      <c r="AI193" s="118">
        <v>0</v>
      </c>
      <c r="AJ193" s="119"/>
    </row>
    <row r="194" spans="1:36" x14ac:dyDescent="0.25">
      <c r="A194" s="98"/>
      <c r="B194" s="99"/>
      <c r="C194" s="100"/>
      <c r="D194" s="101"/>
      <c r="E194" s="102"/>
      <c r="F194" s="103">
        <v>15</v>
      </c>
      <c r="G194" s="103"/>
      <c r="H194" s="104"/>
      <c r="I194" s="105"/>
      <c r="J194" s="105">
        <v>0</v>
      </c>
      <c r="K194" s="106">
        <v>0</v>
      </c>
      <c r="L194" s="107">
        <v>0</v>
      </c>
      <c r="M194" s="142"/>
      <c r="N194" s="108"/>
      <c r="O194" s="108"/>
      <c r="P194" s="107"/>
      <c r="Q194" s="107"/>
      <c r="R194" s="108">
        <f t="shared" si="2"/>
        <v>0</v>
      </c>
      <c r="S194" s="109"/>
      <c r="T194" s="110"/>
      <c r="U194" s="110"/>
      <c r="V194" s="110"/>
      <c r="W194" s="111"/>
      <c r="X194" s="111"/>
      <c r="Y194" s="112"/>
      <c r="Z194" s="113">
        <v>0</v>
      </c>
      <c r="AA194" s="113"/>
      <c r="AB194" s="114">
        <v>0</v>
      </c>
      <c r="AC194" s="114">
        <v>0</v>
      </c>
      <c r="AD194" s="114">
        <v>0</v>
      </c>
      <c r="AE194" s="114" t="e">
        <v>#DIV/0!</v>
      </c>
      <c r="AF194" s="115">
        <v>0</v>
      </c>
      <c r="AG194" s="116">
        <v>184</v>
      </c>
      <c r="AH194" s="117">
        <v>184</v>
      </c>
      <c r="AI194" s="118">
        <v>0</v>
      </c>
      <c r="AJ194" s="119"/>
    </row>
    <row r="195" spans="1:36" x14ac:dyDescent="0.25">
      <c r="A195" s="98"/>
      <c r="B195" s="99"/>
      <c r="C195" s="100"/>
      <c r="D195" s="101"/>
      <c r="E195" s="102"/>
      <c r="F195" s="103">
        <v>15</v>
      </c>
      <c r="G195" s="103"/>
      <c r="H195" s="104"/>
      <c r="I195" s="105"/>
      <c r="J195" s="105">
        <v>0</v>
      </c>
      <c r="K195" s="106">
        <v>0</v>
      </c>
      <c r="L195" s="107">
        <v>0</v>
      </c>
      <c r="M195" s="142"/>
      <c r="N195" s="108"/>
      <c r="O195" s="108"/>
      <c r="P195" s="107"/>
      <c r="Q195" s="107"/>
      <c r="R195" s="108">
        <f t="shared" si="2"/>
        <v>0</v>
      </c>
      <c r="S195" s="109"/>
      <c r="T195" s="110"/>
      <c r="U195" s="110"/>
      <c r="V195" s="110"/>
      <c r="W195" s="111"/>
      <c r="X195" s="111"/>
      <c r="Y195" s="112"/>
      <c r="Z195" s="113">
        <v>0</v>
      </c>
      <c r="AA195" s="113"/>
      <c r="AB195" s="114">
        <v>0</v>
      </c>
      <c r="AC195" s="114">
        <v>0</v>
      </c>
      <c r="AD195" s="114">
        <v>0</v>
      </c>
      <c r="AE195" s="114" t="e">
        <v>#DIV/0!</v>
      </c>
      <c r="AF195" s="115">
        <v>0</v>
      </c>
      <c r="AG195" s="116">
        <v>185</v>
      </c>
      <c r="AH195" s="117">
        <v>185</v>
      </c>
      <c r="AI195" s="118">
        <v>0</v>
      </c>
      <c r="AJ195" s="119"/>
    </row>
    <row r="196" spans="1:36" x14ac:dyDescent="0.25">
      <c r="A196" s="98"/>
      <c r="B196" s="99"/>
      <c r="C196" s="100"/>
      <c r="D196" s="101"/>
      <c r="E196" s="102"/>
      <c r="F196" s="103">
        <v>15</v>
      </c>
      <c r="G196" s="103"/>
      <c r="H196" s="104"/>
      <c r="I196" s="105"/>
      <c r="J196" s="105">
        <v>0</v>
      </c>
      <c r="K196" s="106">
        <v>0</v>
      </c>
      <c r="L196" s="107">
        <v>0</v>
      </c>
      <c r="M196" s="142"/>
      <c r="N196" s="108"/>
      <c r="O196" s="108"/>
      <c r="P196" s="107"/>
      <c r="Q196" s="107"/>
      <c r="R196" s="108">
        <f t="shared" si="2"/>
        <v>0</v>
      </c>
      <c r="S196" s="109"/>
      <c r="T196" s="110"/>
      <c r="U196" s="110"/>
      <c r="V196" s="110"/>
      <c r="W196" s="111"/>
      <c r="X196" s="111"/>
      <c r="Y196" s="112"/>
      <c r="Z196" s="113">
        <v>0</v>
      </c>
      <c r="AA196" s="113"/>
      <c r="AB196" s="114">
        <v>0</v>
      </c>
      <c r="AC196" s="114">
        <v>0</v>
      </c>
      <c r="AD196" s="114">
        <v>0</v>
      </c>
      <c r="AE196" s="114" t="e">
        <v>#DIV/0!</v>
      </c>
      <c r="AF196" s="115">
        <v>0</v>
      </c>
      <c r="AG196" s="116">
        <v>186</v>
      </c>
      <c r="AH196" s="117">
        <v>186</v>
      </c>
      <c r="AI196" s="118">
        <v>0</v>
      </c>
      <c r="AJ196" s="119"/>
    </row>
    <row r="197" spans="1:36" x14ac:dyDescent="0.25">
      <c r="A197" s="98"/>
      <c r="B197" s="99"/>
      <c r="C197" s="100"/>
      <c r="D197" s="101"/>
      <c r="E197" s="102"/>
      <c r="F197" s="103">
        <v>15</v>
      </c>
      <c r="G197" s="103"/>
      <c r="H197" s="104"/>
      <c r="I197" s="105"/>
      <c r="J197" s="105">
        <v>0</v>
      </c>
      <c r="K197" s="106">
        <v>0</v>
      </c>
      <c r="L197" s="107">
        <v>0</v>
      </c>
      <c r="M197" s="142"/>
      <c r="N197" s="108"/>
      <c r="O197" s="108"/>
      <c r="P197" s="107"/>
      <c r="Q197" s="107"/>
      <c r="R197" s="108">
        <f t="shared" si="2"/>
        <v>0</v>
      </c>
      <c r="S197" s="109"/>
      <c r="T197" s="110"/>
      <c r="U197" s="110"/>
      <c r="V197" s="110"/>
      <c r="W197" s="111"/>
      <c r="X197" s="111"/>
      <c r="Y197" s="112"/>
      <c r="Z197" s="113">
        <v>0</v>
      </c>
      <c r="AA197" s="113"/>
      <c r="AB197" s="114">
        <v>0</v>
      </c>
      <c r="AC197" s="114">
        <v>0</v>
      </c>
      <c r="AD197" s="114">
        <v>0</v>
      </c>
      <c r="AE197" s="114" t="e">
        <v>#DIV/0!</v>
      </c>
      <c r="AF197" s="115">
        <v>0</v>
      </c>
      <c r="AG197" s="116">
        <v>187</v>
      </c>
      <c r="AH197" s="117">
        <v>187</v>
      </c>
      <c r="AI197" s="118">
        <v>0</v>
      </c>
      <c r="AJ197" s="119"/>
    </row>
    <row r="198" spans="1:36" x14ac:dyDescent="0.25">
      <c r="A198" s="98"/>
      <c r="B198" s="99"/>
      <c r="C198" s="100"/>
      <c r="D198" s="101"/>
      <c r="E198" s="102"/>
      <c r="F198" s="103">
        <v>15</v>
      </c>
      <c r="G198" s="103"/>
      <c r="H198" s="104"/>
      <c r="I198" s="105"/>
      <c r="J198" s="105">
        <v>0</v>
      </c>
      <c r="K198" s="106">
        <v>0</v>
      </c>
      <c r="L198" s="107">
        <v>0</v>
      </c>
      <c r="M198" s="142"/>
      <c r="N198" s="108"/>
      <c r="O198" s="108"/>
      <c r="P198" s="107"/>
      <c r="Q198" s="107"/>
      <c r="R198" s="108">
        <f t="shared" si="2"/>
        <v>0</v>
      </c>
      <c r="S198" s="109"/>
      <c r="T198" s="110"/>
      <c r="U198" s="110"/>
      <c r="V198" s="110"/>
      <c r="W198" s="111"/>
      <c r="X198" s="111"/>
      <c r="Y198" s="112"/>
      <c r="Z198" s="113">
        <v>0</v>
      </c>
      <c r="AA198" s="113"/>
      <c r="AB198" s="114">
        <v>0</v>
      </c>
      <c r="AC198" s="114">
        <v>0</v>
      </c>
      <c r="AD198" s="114">
        <v>0</v>
      </c>
      <c r="AE198" s="114" t="e">
        <v>#DIV/0!</v>
      </c>
      <c r="AF198" s="115">
        <v>0</v>
      </c>
      <c r="AG198" s="116">
        <v>188</v>
      </c>
      <c r="AH198" s="117">
        <v>188</v>
      </c>
      <c r="AI198" s="118">
        <v>0</v>
      </c>
      <c r="AJ198" s="119"/>
    </row>
    <row r="199" spans="1:36" x14ac:dyDescent="0.25">
      <c r="A199" s="98"/>
      <c r="B199" s="99"/>
      <c r="C199" s="100"/>
      <c r="D199" s="101"/>
      <c r="E199" s="102"/>
      <c r="F199" s="103">
        <v>15</v>
      </c>
      <c r="G199" s="103"/>
      <c r="H199" s="104"/>
      <c r="I199" s="105"/>
      <c r="J199" s="105">
        <v>0</v>
      </c>
      <c r="K199" s="106">
        <v>0</v>
      </c>
      <c r="L199" s="107">
        <v>0</v>
      </c>
      <c r="M199" s="142"/>
      <c r="N199" s="108"/>
      <c r="O199" s="108"/>
      <c r="P199" s="107"/>
      <c r="Q199" s="107"/>
      <c r="R199" s="108">
        <f t="shared" si="2"/>
        <v>0</v>
      </c>
      <c r="S199" s="109"/>
      <c r="T199" s="110"/>
      <c r="U199" s="110"/>
      <c r="V199" s="110"/>
      <c r="W199" s="111"/>
      <c r="X199" s="111"/>
      <c r="Y199" s="112"/>
      <c r="Z199" s="113">
        <v>0</v>
      </c>
      <c r="AA199" s="113"/>
      <c r="AB199" s="114">
        <v>0</v>
      </c>
      <c r="AC199" s="114">
        <v>0</v>
      </c>
      <c r="AD199" s="114">
        <v>0</v>
      </c>
      <c r="AE199" s="114" t="e">
        <v>#DIV/0!</v>
      </c>
      <c r="AF199" s="115">
        <v>0</v>
      </c>
      <c r="AG199" s="116">
        <v>189</v>
      </c>
      <c r="AH199" s="117">
        <v>189</v>
      </c>
      <c r="AI199" s="118">
        <v>0</v>
      </c>
      <c r="AJ199" s="119"/>
    </row>
    <row r="200" spans="1:36" x14ac:dyDescent="0.25">
      <c r="A200" s="98"/>
      <c r="B200" s="99"/>
      <c r="C200" s="100"/>
      <c r="D200" s="101"/>
      <c r="E200" s="102"/>
      <c r="F200" s="103">
        <v>15</v>
      </c>
      <c r="G200" s="103"/>
      <c r="H200" s="104"/>
      <c r="I200" s="105"/>
      <c r="J200" s="105">
        <v>0</v>
      </c>
      <c r="K200" s="106">
        <v>0</v>
      </c>
      <c r="L200" s="107">
        <v>0</v>
      </c>
      <c r="M200" s="142"/>
      <c r="N200" s="108"/>
      <c r="O200" s="108"/>
      <c r="P200" s="107"/>
      <c r="Q200" s="107"/>
      <c r="R200" s="108">
        <f t="shared" si="2"/>
        <v>0</v>
      </c>
      <c r="S200" s="109"/>
      <c r="T200" s="110"/>
      <c r="U200" s="110"/>
      <c r="V200" s="110"/>
      <c r="W200" s="111"/>
      <c r="X200" s="111"/>
      <c r="Y200" s="112"/>
      <c r="Z200" s="113">
        <v>0</v>
      </c>
      <c r="AA200" s="113"/>
      <c r="AB200" s="114">
        <v>0</v>
      </c>
      <c r="AC200" s="114">
        <v>0</v>
      </c>
      <c r="AD200" s="114">
        <v>0</v>
      </c>
      <c r="AE200" s="114" t="e">
        <v>#DIV/0!</v>
      </c>
      <c r="AF200" s="115">
        <v>0</v>
      </c>
      <c r="AG200" s="116">
        <v>190</v>
      </c>
      <c r="AH200" s="117">
        <v>190</v>
      </c>
      <c r="AI200" s="118">
        <v>0</v>
      </c>
      <c r="AJ200" s="119"/>
    </row>
    <row r="201" spans="1:36" x14ac:dyDescent="0.25">
      <c r="A201" s="98"/>
      <c r="B201" s="99"/>
      <c r="C201" s="100"/>
      <c r="D201" s="101"/>
      <c r="E201" s="102"/>
      <c r="F201" s="103">
        <v>15</v>
      </c>
      <c r="G201" s="103"/>
      <c r="H201" s="104"/>
      <c r="I201" s="105"/>
      <c r="J201" s="105">
        <v>0</v>
      </c>
      <c r="K201" s="106">
        <v>0</v>
      </c>
      <c r="L201" s="107">
        <v>0</v>
      </c>
      <c r="M201" s="142"/>
      <c r="N201" s="108"/>
      <c r="O201" s="108"/>
      <c r="P201" s="107"/>
      <c r="Q201" s="107"/>
      <c r="R201" s="108">
        <f t="shared" si="2"/>
        <v>0</v>
      </c>
      <c r="S201" s="109"/>
      <c r="T201" s="110"/>
      <c r="U201" s="110"/>
      <c r="V201" s="110"/>
      <c r="W201" s="111"/>
      <c r="X201" s="111"/>
      <c r="Y201" s="112"/>
      <c r="Z201" s="113">
        <v>0</v>
      </c>
      <c r="AA201" s="113"/>
      <c r="AB201" s="114">
        <v>0</v>
      </c>
      <c r="AC201" s="114">
        <v>0</v>
      </c>
      <c r="AD201" s="114">
        <v>0</v>
      </c>
      <c r="AE201" s="114" t="e">
        <v>#DIV/0!</v>
      </c>
      <c r="AF201" s="115">
        <v>0</v>
      </c>
      <c r="AG201" s="116">
        <v>191</v>
      </c>
      <c r="AH201" s="117">
        <v>191</v>
      </c>
      <c r="AI201" s="118">
        <v>0</v>
      </c>
      <c r="AJ201" s="119"/>
    </row>
    <row r="202" spans="1:36" x14ac:dyDescent="0.25">
      <c r="A202" s="98"/>
      <c r="B202" s="99"/>
      <c r="C202" s="100"/>
      <c r="D202" s="101"/>
      <c r="E202" s="102"/>
      <c r="F202" s="103">
        <v>15</v>
      </c>
      <c r="G202" s="103"/>
      <c r="H202" s="104"/>
      <c r="I202" s="105"/>
      <c r="J202" s="105">
        <v>0</v>
      </c>
      <c r="K202" s="106">
        <v>0</v>
      </c>
      <c r="L202" s="107">
        <v>0</v>
      </c>
      <c r="M202" s="142"/>
      <c r="N202" s="108"/>
      <c r="O202" s="108"/>
      <c r="P202" s="107"/>
      <c r="Q202" s="107"/>
      <c r="R202" s="108">
        <f t="shared" si="2"/>
        <v>0</v>
      </c>
      <c r="S202" s="109"/>
      <c r="T202" s="110"/>
      <c r="U202" s="110"/>
      <c r="V202" s="110"/>
      <c r="W202" s="111"/>
      <c r="X202" s="111"/>
      <c r="Y202" s="112"/>
      <c r="Z202" s="113">
        <v>0</v>
      </c>
      <c r="AA202" s="113"/>
      <c r="AB202" s="114">
        <v>0</v>
      </c>
      <c r="AC202" s="114">
        <v>0</v>
      </c>
      <c r="AD202" s="114">
        <v>0</v>
      </c>
      <c r="AE202" s="114" t="e">
        <v>#DIV/0!</v>
      </c>
      <c r="AF202" s="115">
        <v>0</v>
      </c>
      <c r="AG202" s="116">
        <v>192</v>
      </c>
      <c r="AH202" s="117">
        <v>192</v>
      </c>
      <c r="AI202" s="118">
        <v>0</v>
      </c>
      <c r="AJ202" s="119"/>
    </row>
    <row r="203" spans="1:36" x14ac:dyDescent="0.25">
      <c r="A203" s="98"/>
      <c r="B203" s="99"/>
      <c r="C203" s="100"/>
      <c r="D203" s="101"/>
      <c r="E203" s="102"/>
      <c r="F203" s="103">
        <v>15</v>
      </c>
      <c r="G203" s="103"/>
      <c r="H203" s="104"/>
      <c r="I203" s="105"/>
      <c r="J203" s="105">
        <v>0</v>
      </c>
      <c r="K203" s="106">
        <v>0</v>
      </c>
      <c r="L203" s="107">
        <v>0</v>
      </c>
      <c r="M203" s="142"/>
      <c r="N203" s="108"/>
      <c r="O203" s="108"/>
      <c r="P203" s="107"/>
      <c r="Q203" s="107"/>
      <c r="R203" s="108">
        <f t="shared" ref="R203:R266" si="3">I203-L203-N203-P203</f>
        <v>0</v>
      </c>
      <c r="S203" s="109"/>
      <c r="T203" s="110"/>
      <c r="U203" s="110"/>
      <c r="V203" s="110"/>
      <c r="W203" s="111"/>
      <c r="X203" s="111"/>
      <c r="Y203" s="112"/>
      <c r="Z203" s="113">
        <v>0</v>
      </c>
      <c r="AA203" s="113"/>
      <c r="AB203" s="114">
        <v>0</v>
      </c>
      <c r="AC203" s="114">
        <v>0</v>
      </c>
      <c r="AD203" s="114">
        <v>0</v>
      </c>
      <c r="AE203" s="114" t="e">
        <v>#DIV/0!</v>
      </c>
      <c r="AF203" s="115">
        <v>0</v>
      </c>
      <c r="AG203" s="116">
        <v>193</v>
      </c>
      <c r="AH203" s="117">
        <v>193</v>
      </c>
      <c r="AI203" s="118">
        <v>0</v>
      </c>
      <c r="AJ203" s="119"/>
    </row>
    <row r="204" spans="1:36" x14ac:dyDescent="0.25">
      <c r="A204" s="98"/>
      <c r="B204" s="99"/>
      <c r="C204" s="100"/>
      <c r="D204" s="101"/>
      <c r="E204" s="102"/>
      <c r="F204" s="103">
        <v>15</v>
      </c>
      <c r="G204" s="103"/>
      <c r="H204" s="104"/>
      <c r="I204" s="105"/>
      <c r="J204" s="105">
        <v>0</v>
      </c>
      <c r="K204" s="106">
        <v>0</v>
      </c>
      <c r="L204" s="107">
        <v>0</v>
      </c>
      <c r="M204" s="142"/>
      <c r="N204" s="108"/>
      <c r="O204" s="108"/>
      <c r="P204" s="107"/>
      <c r="Q204" s="107"/>
      <c r="R204" s="108">
        <f t="shared" si="3"/>
        <v>0</v>
      </c>
      <c r="S204" s="109"/>
      <c r="T204" s="110"/>
      <c r="U204" s="110"/>
      <c r="V204" s="110"/>
      <c r="W204" s="111"/>
      <c r="X204" s="111"/>
      <c r="Y204" s="112"/>
      <c r="Z204" s="113">
        <v>0</v>
      </c>
      <c r="AA204" s="113"/>
      <c r="AB204" s="114">
        <v>0</v>
      </c>
      <c r="AC204" s="114">
        <v>0</v>
      </c>
      <c r="AD204" s="114">
        <v>0</v>
      </c>
      <c r="AE204" s="114" t="e">
        <v>#DIV/0!</v>
      </c>
      <c r="AF204" s="115">
        <v>0</v>
      </c>
      <c r="AG204" s="116">
        <v>194</v>
      </c>
      <c r="AH204" s="117">
        <v>194</v>
      </c>
      <c r="AI204" s="118">
        <v>0</v>
      </c>
      <c r="AJ204" s="119"/>
    </row>
    <row r="205" spans="1:36" x14ac:dyDescent="0.25">
      <c r="A205" s="98"/>
      <c r="B205" s="99"/>
      <c r="C205" s="100"/>
      <c r="D205" s="101"/>
      <c r="E205" s="102"/>
      <c r="F205" s="103">
        <v>15</v>
      </c>
      <c r="G205" s="103"/>
      <c r="H205" s="104"/>
      <c r="I205" s="105"/>
      <c r="J205" s="105">
        <v>0</v>
      </c>
      <c r="K205" s="106">
        <v>0</v>
      </c>
      <c r="L205" s="107">
        <v>0</v>
      </c>
      <c r="M205" s="142"/>
      <c r="N205" s="108"/>
      <c r="O205" s="108"/>
      <c r="P205" s="107"/>
      <c r="Q205" s="107"/>
      <c r="R205" s="108">
        <f t="shared" si="3"/>
        <v>0</v>
      </c>
      <c r="S205" s="109"/>
      <c r="T205" s="110"/>
      <c r="U205" s="110"/>
      <c r="V205" s="110"/>
      <c r="W205" s="111"/>
      <c r="X205" s="111"/>
      <c r="Y205" s="112"/>
      <c r="Z205" s="113">
        <v>0</v>
      </c>
      <c r="AA205" s="113"/>
      <c r="AB205" s="114">
        <v>0</v>
      </c>
      <c r="AC205" s="114">
        <v>0</v>
      </c>
      <c r="AD205" s="114">
        <v>0</v>
      </c>
      <c r="AE205" s="114" t="e">
        <v>#DIV/0!</v>
      </c>
      <c r="AF205" s="115">
        <v>0</v>
      </c>
      <c r="AG205" s="116">
        <v>195</v>
      </c>
      <c r="AH205" s="117">
        <v>195</v>
      </c>
      <c r="AI205" s="118">
        <v>0</v>
      </c>
      <c r="AJ205" s="119"/>
    </row>
    <row r="206" spans="1:36" x14ac:dyDescent="0.25">
      <c r="A206" s="98"/>
      <c r="B206" s="99"/>
      <c r="C206" s="100"/>
      <c r="D206" s="101"/>
      <c r="E206" s="102"/>
      <c r="F206" s="103">
        <v>15</v>
      </c>
      <c r="G206" s="103"/>
      <c r="H206" s="104"/>
      <c r="I206" s="105"/>
      <c r="J206" s="105">
        <v>0</v>
      </c>
      <c r="K206" s="106">
        <v>0</v>
      </c>
      <c r="L206" s="107">
        <v>0</v>
      </c>
      <c r="M206" s="142"/>
      <c r="N206" s="108"/>
      <c r="O206" s="108"/>
      <c r="P206" s="107"/>
      <c r="Q206" s="107"/>
      <c r="R206" s="108">
        <f t="shared" si="3"/>
        <v>0</v>
      </c>
      <c r="S206" s="109"/>
      <c r="T206" s="110"/>
      <c r="U206" s="110"/>
      <c r="V206" s="110"/>
      <c r="W206" s="111"/>
      <c r="X206" s="111"/>
      <c r="Y206" s="112"/>
      <c r="Z206" s="113">
        <v>0</v>
      </c>
      <c r="AA206" s="113"/>
      <c r="AB206" s="114">
        <v>0</v>
      </c>
      <c r="AC206" s="114">
        <v>0</v>
      </c>
      <c r="AD206" s="114">
        <v>0</v>
      </c>
      <c r="AE206" s="114" t="e">
        <v>#DIV/0!</v>
      </c>
      <c r="AF206" s="115">
        <v>0</v>
      </c>
      <c r="AG206" s="116">
        <v>196</v>
      </c>
      <c r="AH206" s="117">
        <v>196</v>
      </c>
      <c r="AI206" s="118">
        <v>0</v>
      </c>
      <c r="AJ206" s="119"/>
    </row>
    <row r="207" spans="1:36" x14ac:dyDescent="0.25">
      <c r="A207" s="98"/>
      <c r="B207" s="99"/>
      <c r="C207" s="100"/>
      <c r="D207" s="101"/>
      <c r="E207" s="102"/>
      <c r="F207" s="103">
        <v>15</v>
      </c>
      <c r="G207" s="103"/>
      <c r="H207" s="104"/>
      <c r="I207" s="105"/>
      <c r="J207" s="105">
        <v>0</v>
      </c>
      <c r="K207" s="106">
        <v>0</v>
      </c>
      <c r="L207" s="107">
        <v>0</v>
      </c>
      <c r="M207" s="142"/>
      <c r="N207" s="108"/>
      <c r="O207" s="108"/>
      <c r="P207" s="107"/>
      <c r="Q207" s="107"/>
      <c r="R207" s="108">
        <f t="shared" si="3"/>
        <v>0</v>
      </c>
      <c r="S207" s="109"/>
      <c r="T207" s="110"/>
      <c r="U207" s="110"/>
      <c r="V207" s="110"/>
      <c r="W207" s="111"/>
      <c r="X207" s="111"/>
      <c r="Y207" s="112"/>
      <c r="Z207" s="113">
        <v>0</v>
      </c>
      <c r="AA207" s="113"/>
      <c r="AB207" s="114">
        <v>0</v>
      </c>
      <c r="AC207" s="114">
        <v>0</v>
      </c>
      <c r="AD207" s="114">
        <v>0</v>
      </c>
      <c r="AE207" s="114" t="e">
        <v>#DIV/0!</v>
      </c>
      <c r="AF207" s="115">
        <v>0</v>
      </c>
      <c r="AG207" s="116">
        <v>197</v>
      </c>
      <c r="AH207" s="117">
        <v>197</v>
      </c>
      <c r="AI207" s="118">
        <v>0</v>
      </c>
      <c r="AJ207" s="119"/>
    </row>
    <row r="208" spans="1:36" x14ac:dyDescent="0.25">
      <c r="A208" s="98"/>
      <c r="B208" s="99"/>
      <c r="C208" s="100"/>
      <c r="D208" s="101"/>
      <c r="E208" s="102"/>
      <c r="F208" s="103">
        <v>15</v>
      </c>
      <c r="G208" s="103"/>
      <c r="H208" s="104"/>
      <c r="I208" s="105"/>
      <c r="J208" s="105">
        <v>0</v>
      </c>
      <c r="K208" s="106">
        <v>0</v>
      </c>
      <c r="L208" s="107">
        <v>0</v>
      </c>
      <c r="M208" s="142"/>
      <c r="N208" s="108"/>
      <c r="O208" s="108"/>
      <c r="P208" s="107"/>
      <c r="Q208" s="107"/>
      <c r="R208" s="108">
        <f t="shared" si="3"/>
        <v>0</v>
      </c>
      <c r="S208" s="109"/>
      <c r="T208" s="110"/>
      <c r="U208" s="110"/>
      <c r="V208" s="110"/>
      <c r="W208" s="111"/>
      <c r="X208" s="111"/>
      <c r="Y208" s="112"/>
      <c r="Z208" s="113">
        <v>0</v>
      </c>
      <c r="AA208" s="113"/>
      <c r="AB208" s="114">
        <v>0</v>
      </c>
      <c r="AC208" s="114">
        <v>0</v>
      </c>
      <c r="AD208" s="114">
        <v>0</v>
      </c>
      <c r="AE208" s="114" t="e">
        <v>#DIV/0!</v>
      </c>
      <c r="AF208" s="115">
        <v>0</v>
      </c>
      <c r="AG208" s="116">
        <v>198</v>
      </c>
      <c r="AH208" s="117">
        <v>198</v>
      </c>
      <c r="AI208" s="118">
        <v>0</v>
      </c>
      <c r="AJ208" s="119"/>
    </row>
    <row r="209" spans="1:36" x14ac:dyDescent="0.25">
      <c r="A209" s="98"/>
      <c r="B209" s="99"/>
      <c r="C209" s="100"/>
      <c r="D209" s="101"/>
      <c r="E209" s="102"/>
      <c r="F209" s="103">
        <v>15</v>
      </c>
      <c r="G209" s="103"/>
      <c r="H209" s="104"/>
      <c r="I209" s="105"/>
      <c r="J209" s="105">
        <v>0</v>
      </c>
      <c r="K209" s="106">
        <v>0</v>
      </c>
      <c r="L209" s="107">
        <v>0</v>
      </c>
      <c r="M209" s="142"/>
      <c r="N209" s="108"/>
      <c r="O209" s="108"/>
      <c r="P209" s="107"/>
      <c r="Q209" s="107"/>
      <c r="R209" s="108">
        <f t="shared" si="3"/>
        <v>0</v>
      </c>
      <c r="S209" s="109"/>
      <c r="T209" s="110"/>
      <c r="U209" s="110"/>
      <c r="V209" s="110"/>
      <c r="W209" s="111"/>
      <c r="X209" s="111"/>
      <c r="Y209" s="112"/>
      <c r="Z209" s="113">
        <v>0</v>
      </c>
      <c r="AA209" s="113"/>
      <c r="AB209" s="114">
        <v>0</v>
      </c>
      <c r="AC209" s="114">
        <v>0</v>
      </c>
      <c r="AD209" s="114">
        <v>0</v>
      </c>
      <c r="AE209" s="114" t="e">
        <v>#DIV/0!</v>
      </c>
      <c r="AF209" s="115">
        <v>0</v>
      </c>
      <c r="AG209" s="116">
        <v>199</v>
      </c>
      <c r="AH209" s="117">
        <v>199</v>
      </c>
      <c r="AI209" s="118">
        <v>0</v>
      </c>
      <c r="AJ209" s="119"/>
    </row>
    <row r="210" spans="1:36" x14ac:dyDescent="0.25">
      <c r="A210" s="98"/>
      <c r="B210" s="99"/>
      <c r="C210" s="100"/>
      <c r="D210" s="101"/>
      <c r="E210" s="102"/>
      <c r="F210" s="103">
        <v>15</v>
      </c>
      <c r="G210" s="103"/>
      <c r="H210" s="104"/>
      <c r="I210" s="105"/>
      <c r="J210" s="105">
        <v>0</v>
      </c>
      <c r="K210" s="106">
        <v>0</v>
      </c>
      <c r="L210" s="107">
        <v>0</v>
      </c>
      <c r="M210" s="142"/>
      <c r="N210" s="108"/>
      <c r="O210" s="108"/>
      <c r="P210" s="107"/>
      <c r="Q210" s="107"/>
      <c r="R210" s="108">
        <f t="shared" si="3"/>
        <v>0</v>
      </c>
      <c r="S210" s="109"/>
      <c r="T210" s="110"/>
      <c r="U210" s="110"/>
      <c r="V210" s="110"/>
      <c r="W210" s="111"/>
      <c r="X210" s="111"/>
      <c r="Y210" s="112"/>
      <c r="Z210" s="113">
        <v>0</v>
      </c>
      <c r="AA210" s="113"/>
      <c r="AB210" s="114">
        <v>0</v>
      </c>
      <c r="AC210" s="114">
        <v>0</v>
      </c>
      <c r="AD210" s="114">
        <v>0</v>
      </c>
      <c r="AE210" s="114" t="e">
        <v>#DIV/0!</v>
      </c>
      <c r="AF210" s="115">
        <v>0</v>
      </c>
      <c r="AG210" s="116">
        <v>200</v>
      </c>
      <c r="AH210" s="117">
        <v>200</v>
      </c>
      <c r="AI210" s="118">
        <v>0</v>
      </c>
      <c r="AJ210" s="119"/>
    </row>
    <row r="211" spans="1:36" x14ac:dyDescent="0.25">
      <c r="A211" s="98"/>
      <c r="B211" s="99"/>
      <c r="C211" s="100"/>
      <c r="D211" s="101"/>
      <c r="E211" s="102"/>
      <c r="F211" s="103">
        <v>15</v>
      </c>
      <c r="G211" s="103"/>
      <c r="H211" s="104"/>
      <c r="I211" s="105"/>
      <c r="J211" s="105">
        <v>0</v>
      </c>
      <c r="K211" s="106">
        <v>0</v>
      </c>
      <c r="L211" s="107">
        <v>0</v>
      </c>
      <c r="M211" s="142"/>
      <c r="N211" s="108"/>
      <c r="O211" s="108"/>
      <c r="P211" s="107"/>
      <c r="Q211" s="107"/>
      <c r="R211" s="108">
        <f t="shared" si="3"/>
        <v>0</v>
      </c>
      <c r="S211" s="109"/>
      <c r="T211" s="110"/>
      <c r="U211" s="110"/>
      <c r="V211" s="110"/>
      <c r="W211" s="111"/>
      <c r="X211" s="111"/>
      <c r="Y211" s="112"/>
      <c r="Z211" s="113">
        <v>0</v>
      </c>
      <c r="AA211" s="113"/>
      <c r="AB211" s="114">
        <v>0</v>
      </c>
      <c r="AC211" s="114">
        <v>0</v>
      </c>
      <c r="AD211" s="114">
        <v>0</v>
      </c>
      <c r="AE211" s="114" t="e">
        <v>#DIV/0!</v>
      </c>
      <c r="AF211" s="115">
        <v>0</v>
      </c>
      <c r="AG211" s="116">
        <v>201</v>
      </c>
      <c r="AH211" s="117">
        <v>201</v>
      </c>
      <c r="AI211" s="118">
        <v>0</v>
      </c>
      <c r="AJ211" s="119"/>
    </row>
    <row r="212" spans="1:36" x14ac:dyDescent="0.25">
      <c r="A212" s="98"/>
      <c r="B212" s="99"/>
      <c r="C212" s="100"/>
      <c r="D212" s="101"/>
      <c r="E212" s="102"/>
      <c r="F212" s="103">
        <v>15</v>
      </c>
      <c r="G212" s="103"/>
      <c r="H212" s="104"/>
      <c r="I212" s="105"/>
      <c r="J212" s="105">
        <v>0</v>
      </c>
      <c r="K212" s="106">
        <v>0</v>
      </c>
      <c r="L212" s="107">
        <v>0</v>
      </c>
      <c r="M212" s="142"/>
      <c r="N212" s="108"/>
      <c r="O212" s="108"/>
      <c r="P212" s="107"/>
      <c r="Q212" s="107"/>
      <c r="R212" s="108">
        <f t="shared" si="3"/>
        <v>0</v>
      </c>
      <c r="S212" s="109"/>
      <c r="T212" s="110"/>
      <c r="U212" s="110"/>
      <c r="V212" s="110"/>
      <c r="W212" s="111"/>
      <c r="X212" s="111"/>
      <c r="Y212" s="112"/>
      <c r="Z212" s="113">
        <v>0</v>
      </c>
      <c r="AA212" s="113"/>
      <c r="AB212" s="114">
        <v>0</v>
      </c>
      <c r="AC212" s="114">
        <v>0</v>
      </c>
      <c r="AD212" s="114">
        <v>0</v>
      </c>
      <c r="AE212" s="114" t="e">
        <v>#DIV/0!</v>
      </c>
      <c r="AF212" s="115">
        <v>0</v>
      </c>
      <c r="AG212" s="116">
        <v>202</v>
      </c>
      <c r="AH212" s="117">
        <v>202</v>
      </c>
      <c r="AI212" s="118">
        <v>0</v>
      </c>
      <c r="AJ212" s="119"/>
    </row>
    <row r="213" spans="1:36" x14ac:dyDescent="0.25">
      <c r="A213" s="98"/>
      <c r="B213" s="99"/>
      <c r="C213" s="100"/>
      <c r="D213" s="101"/>
      <c r="E213" s="102"/>
      <c r="F213" s="103">
        <v>15</v>
      </c>
      <c r="G213" s="103"/>
      <c r="H213" s="104"/>
      <c r="I213" s="105"/>
      <c r="J213" s="105">
        <v>0</v>
      </c>
      <c r="K213" s="106">
        <v>0</v>
      </c>
      <c r="L213" s="107">
        <v>0</v>
      </c>
      <c r="M213" s="142"/>
      <c r="N213" s="108"/>
      <c r="O213" s="108"/>
      <c r="P213" s="107"/>
      <c r="Q213" s="107"/>
      <c r="R213" s="108">
        <f t="shared" si="3"/>
        <v>0</v>
      </c>
      <c r="S213" s="109"/>
      <c r="T213" s="110"/>
      <c r="U213" s="110"/>
      <c r="V213" s="110"/>
      <c r="W213" s="111"/>
      <c r="X213" s="111"/>
      <c r="Y213" s="112"/>
      <c r="Z213" s="113">
        <v>0</v>
      </c>
      <c r="AA213" s="113"/>
      <c r="AB213" s="114">
        <v>0</v>
      </c>
      <c r="AC213" s="114">
        <v>0</v>
      </c>
      <c r="AD213" s="114">
        <v>0</v>
      </c>
      <c r="AE213" s="114" t="e">
        <v>#DIV/0!</v>
      </c>
      <c r="AF213" s="115">
        <v>0</v>
      </c>
      <c r="AG213" s="116">
        <v>203</v>
      </c>
      <c r="AH213" s="117">
        <v>203</v>
      </c>
      <c r="AI213" s="118">
        <v>0</v>
      </c>
      <c r="AJ213" s="119"/>
    </row>
    <row r="214" spans="1:36" x14ac:dyDescent="0.25">
      <c r="A214" s="98"/>
      <c r="B214" s="99"/>
      <c r="C214" s="100"/>
      <c r="D214" s="101"/>
      <c r="E214" s="102"/>
      <c r="F214" s="103">
        <v>15</v>
      </c>
      <c r="G214" s="103"/>
      <c r="H214" s="104"/>
      <c r="I214" s="105"/>
      <c r="J214" s="105">
        <v>0</v>
      </c>
      <c r="K214" s="106">
        <v>0</v>
      </c>
      <c r="L214" s="107">
        <v>0</v>
      </c>
      <c r="M214" s="142"/>
      <c r="N214" s="108"/>
      <c r="O214" s="108"/>
      <c r="P214" s="107"/>
      <c r="Q214" s="107"/>
      <c r="R214" s="108">
        <f t="shared" si="3"/>
        <v>0</v>
      </c>
      <c r="S214" s="109"/>
      <c r="T214" s="110"/>
      <c r="U214" s="110"/>
      <c r="V214" s="110"/>
      <c r="W214" s="111"/>
      <c r="X214" s="111"/>
      <c r="Y214" s="112"/>
      <c r="Z214" s="113">
        <v>0</v>
      </c>
      <c r="AA214" s="113"/>
      <c r="AB214" s="114">
        <v>0</v>
      </c>
      <c r="AC214" s="114">
        <v>0</v>
      </c>
      <c r="AD214" s="114">
        <v>0</v>
      </c>
      <c r="AE214" s="114" t="e">
        <v>#DIV/0!</v>
      </c>
      <c r="AF214" s="115">
        <v>0</v>
      </c>
      <c r="AG214" s="116">
        <v>204</v>
      </c>
      <c r="AH214" s="117">
        <v>204</v>
      </c>
      <c r="AI214" s="118">
        <v>0</v>
      </c>
      <c r="AJ214" s="119"/>
    </row>
    <row r="215" spans="1:36" x14ac:dyDescent="0.25">
      <c r="A215" s="98"/>
      <c r="B215" s="99"/>
      <c r="C215" s="100"/>
      <c r="D215" s="101"/>
      <c r="E215" s="102"/>
      <c r="F215" s="103">
        <v>15</v>
      </c>
      <c r="G215" s="103"/>
      <c r="H215" s="104"/>
      <c r="I215" s="105"/>
      <c r="J215" s="105">
        <v>0</v>
      </c>
      <c r="K215" s="106">
        <v>0</v>
      </c>
      <c r="L215" s="107">
        <v>0</v>
      </c>
      <c r="M215" s="142"/>
      <c r="N215" s="108"/>
      <c r="O215" s="108"/>
      <c r="P215" s="107"/>
      <c r="Q215" s="107"/>
      <c r="R215" s="108">
        <f t="shared" si="3"/>
        <v>0</v>
      </c>
      <c r="S215" s="109"/>
      <c r="T215" s="110"/>
      <c r="U215" s="110"/>
      <c r="V215" s="110"/>
      <c r="W215" s="111"/>
      <c r="X215" s="111"/>
      <c r="Y215" s="112"/>
      <c r="Z215" s="113">
        <v>0</v>
      </c>
      <c r="AA215" s="113"/>
      <c r="AB215" s="114">
        <v>0</v>
      </c>
      <c r="AC215" s="114">
        <v>0</v>
      </c>
      <c r="AD215" s="114">
        <v>0</v>
      </c>
      <c r="AE215" s="114" t="e">
        <v>#DIV/0!</v>
      </c>
      <c r="AF215" s="115">
        <v>0</v>
      </c>
      <c r="AG215" s="116">
        <v>205</v>
      </c>
      <c r="AH215" s="117">
        <v>205</v>
      </c>
      <c r="AI215" s="118">
        <v>0</v>
      </c>
      <c r="AJ215" s="119"/>
    </row>
    <row r="216" spans="1:36" x14ac:dyDescent="0.25">
      <c r="A216" s="98"/>
      <c r="B216" s="99"/>
      <c r="C216" s="100"/>
      <c r="D216" s="101"/>
      <c r="E216" s="102"/>
      <c r="F216" s="103">
        <v>15</v>
      </c>
      <c r="G216" s="103"/>
      <c r="H216" s="104"/>
      <c r="I216" s="105"/>
      <c r="J216" s="105">
        <v>0</v>
      </c>
      <c r="K216" s="106">
        <v>0</v>
      </c>
      <c r="L216" s="107">
        <v>0</v>
      </c>
      <c r="M216" s="142"/>
      <c r="N216" s="108"/>
      <c r="O216" s="108"/>
      <c r="P216" s="107"/>
      <c r="Q216" s="107"/>
      <c r="R216" s="108">
        <f t="shared" si="3"/>
        <v>0</v>
      </c>
      <c r="S216" s="109"/>
      <c r="T216" s="110"/>
      <c r="U216" s="110"/>
      <c r="V216" s="110"/>
      <c r="W216" s="111"/>
      <c r="X216" s="111"/>
      <c r="Y216" s="112"/>
      <c r="Z216" s="113">
        <v>0</v>
      </c>
      <c r="AA216" s="113"/>
      <c r="AB216" s="114">
        <v>0</v>
      </c>
      <c r="AC216" s="114">
        <v>0</v>
      </c>
      <c r="AD216" s="114">
        <v>0</v>
      </c>
      <c r="AE216" s="114" t="e">
        <v>#DIV/0!</v>
      </c>
      <c r="AF216" s="115">
        <v>0</v>
      </c>
      <c r="AG216" s="116">
        <v>206</v>
      </c>
      <c r="AH216" s="117">
        <v>206</v>
      </c>
      <c r="AI216" s="118">
        <v>0</v>
      </c>
      <c r="AJ216" s="119"/>
    </row>
    <row r="217" spans="1:36" x14ac:dyDescent="0.25">
      <c r="A217" s="98"/>
      <c r="B217" s="99"/>
      <c r="C217" s="100"/>
      <c r="D217" s="101"/>
      <c r="E217" s="102"/>
      <c r="F217" s="103">
        <v>15</v>
      </c>
      <c r="G217" s="103"/>
      <c r="H217" s="104"/>
      <c r="I217" s="105"/>
      <c r="J217" s="105">
        <v>0</v>
      </c>
      <c r="K217" s="106">
        <v>0</v>
      </c>
      <c r="L217" s="107">
        <v>0</v>
      </c>
      <c r="M217" s="142"/>
      <c r="N217" s="108"/>
      <c r="O217" s="108"/>
      <c r="P217" s="107"/>
      <c r="Q217" s="107"/>
      <c r="R217" s="108">
        <f t="shared" si="3"/>
        <v>0</v>
      </c>
      <c r="S217" s="109"/>
      <c r="T217" s="110"/>
      <c r="U217" s="110"/>
      <c r="V217" s="110"/>
      <c r="W217" s="111"/>
      <c r="X217" s="111"/>
      <c r="Y217" s="112"/>
      <c r="Z217" s="113">
        <v>0</v>
      </c>
      <c r="AA217" s="113"/>
      <c r="AB217" s="114">
        <v>0</v>
      </c>
      <c r="AC217" s="114">
        <v>0</v>
      </c>
      <c r="AD217" s="114">
        <v>0</v>
      </c>
      <c r="AE217" s="114" t="e">
        <v>#DIV/0!</v>
      </c>
      <c r="AF217" s="115">
        <v>0</v>
      </c>
      <c r="AG217" s="116">
        <v>207</v>
      </c>
      <c r="AH217" s="117">
        <v>207</v>
      </c>
      <c r="AI217" s="118">
        <v>0</v>
      </c>
      <c r="AJ217" s="119"/>
    </row>
    <row r="218" spans="1:36" x14ac:dyDescent="0.25">
      <c r="A218" s="98"/>
      <c r="B218" s="99"/>
      <c r="C218" s="100"/>
      <c r="D218" s="101"/>
      <c r="E218" s="102"/>
      <c r="F218" s="103">
        <v>15</v>
      </c>
      <c r="G218" s="103"/>
      <c r="H218" s="104"/>
      <c r="I218" s="105"/>
      <c r="J218" s="105">
        <v>0</v>
      </c>
      <c r="K218" s="106">
        <v>0</v>
      </c>
      <c r="L218" s="107">
        <v>0</v>
      </c>
      <c r="M218" s="142"/>
      <c r="N218" s="108"/>
      <c r="O218" s="108"/>
      <c r="P218" s="107"/>
      <c r="Q218" s="107"/>
      <c r="R218" s="108">
        <f t="shared" si="3"/>
        <v>0</v>
      </c>
      <c r="S218" s="109"/>
      <c r="T218" s="110"/>
      <c r="U218" s="110"/>
      <c r="V218" s="110"/>
      <c r="W218" s="111"/>
      <c r="X218" s="111"/>
      <c r="Y218" s="112"/>
      <c r="Z218" s="113">
        <v>0</v>
      </c>
      <c r="AA218" s="113"/>
      <c r="AB218" s="114">
        <v>0</v>
      </c>
      <c r="AC218" s="114">
        <v>0</v>
      </c>
      <c r="AD218" s="114">
        <v>0</v>
      </c>
      <c r="AE218" s="114" t="e">
        <v>#DIV/0!</v>
      </c>
      <c r="AF218" s="115">
        <v>0</v>
      </c>
      <c r="AG218" s="116">
        <v>208</v>
      </c>
      <c r="AH218" s="117">
        <v>208</v>
      </c>
      <c r="AI218" s="118">
        <v>0</v>
      </c>
      <c r="AJ218" s="119"/>
    </row>
    <row r="219" spans="1:36" x14ac:dyDescent="0.25">
      <c r="A219" s="98"/>
      <c r="B219" s="99"/>
      <c r="C219" s="100"/>
      <c r="D219" s="101"/>
      <c r="E219" s="102"/>
      <c r="F219" s="103">
        <v>15</v>
      </c>
      <c r="G219" s="103"/>
      <c r="H219" s="104"/>
      <c r="I219" s="105"/>
      <c r="J219" s="105">
        <v>0</v>
      </c>
      <c r="K219" s="106">
        <v>0</v>
      </c>
      <c r="L219" s="107">
        <v>0</v>
      </c>
      <c r="M219" s="142"/>
      <c r="N219" s="108"/>
      <c r="O219" s="108"/>
      <c r="P219" s="107"/>
      <c r="Q219" s="107"/>
      <c r="R219" s="108">
        <f t="shared" si="3"/>
        <v>0</v>
      </c>
      <c r="S219" s="109"/>
      <c r="T219" s="110"/>
      <c r="U219" s="110"/>
      <c r="V219" s="110"/>
      <c r="W219" s="111"/>
      <c r="X219" s="111"/>
      <c r="Y219" s="112"/>
      <c r="Z219" s="113">
        <v>0</v>
      </c>
      <c r="AA219" s="113"/>
      <c r="AB219" s="114">
        <v>0</v>
      </c>
      <c r="AC219" s="114">
        <v>0</v>
      </c>
      <c r="AD219" s="114">
        <v>0</v>
      </c>
      <c r="AE219" s="114" t="e">
        <v>#DIV/0!</v>
      </c>
      <c r="AF219" s="115">
        <v>0</v>
      </c>
      <c r="AG219" s="116">
        <v>209</v>
      </c>
      <c r="AH219" s="117">
        <v>209</v>
      </c>
      <c r="AI219" s="118">
        <v>0</v>
      </c>
      <c r="AJ219" s="119"/>
    </row>
    <row r="220" spans="1:36" x14ac:dyDescent="0.25">
      <c r="A220" s="98"/>
      <c r="B220" s="99"/>
      <c r="C220" s="100"/>
      <c r="D220" s="101"/>
      <c r="E220" s="102"/>
      <c r="F220" s="103">
        <v>15</v>
      </c>
      <c r="G220" s="103"/>
      <c r="H220" s="104"/>
      <c r="I220" s="105"/>
      <c r="J220" s="105">
        <v>0</v>
      </c>
      <c r="K220" s="106">
        <v>0</v>
      </c>
      <c r="L220" s="107">
        <v>0</v>
      </c>
      <c r="M220" s="142"/>
      <c r="N220" s="108"/>
      <c r="O220" s="108"/>
      <c r="P220" s="107"/>
      <c r="Q220" s="107"/>
      <c r="R220" s="108">
        <f t="shared" si="3"/>
        <v>0</v>
      </c>
      <c r="S220" s="109"/>
      <c r="T220" s="110"/>
      <c r="U220" s="110"/>
      <c r="V220" s="110"/>
      <c r="W220" s="111"/>
      <c r="X220" s="111"/>
      <c r="Y220" s="112"/>
      <c r="Z220" s="113">
        <v>0</v>
      </c>
      <c r="AA220" s="113"/>
      <c r="AB220" s="114">
        <v>0</v>
      </c>
      <c r="AC220" s="114">
        <v>0</v>
      </c>
      <c r="AD220" s="114">
        <v>0</v>
      </c>
      <c r="AE220" s="114" t="e">
        <v>#DIV/0!</v>
      </c>
      <c r="AF220" s="115">
        <v>0</v>
      </c>
      <c r="AG220" s="116">
        <v>210</v>
      </c>
      <c r="AH220" s="117">
        <v>210</v>
      </c>
      <c r="AI220" s="118">
        <v>0</v>
      </c>
      <c r="AJ220" s="119"/>
    </row>
    <row r="221" spans="1:36" x14ac:dyDescent="0.25">
      <c r="A221" s="98"/>
      <c r="B221" s="99"/>
      <c r="C221" s="100"/>
      <c r="D221" s="101"/>
      <c r="E221" s="102"/>
      <c r="F221" s="103">
        <v>15</v>
      </c>
      <c r="G221" s="103"/>
      <c r="H221" s="104"/>
      <c r="I221" s="105"/>
      <c r="J221" s="105">
        <v>0</v>
      </c>
      <c r="K221" s="106">
        <v>0</v>
      </c>
      <c r="L221" s="107">
        <v>0</v>
      </c>
      <c r="M221" s="142"/>
      <c r="N221" s="108"/>
      <c r="O221" s="108"/>
      <c r="P221" s="107"/>
      <c r="Q221" s="107"/>
      <c r="R221" s="108">
        <f t="shared" si="3"/>
        <v>0</v>
      </c>
      <c r="S221" s="109"/>
      <c r="T221" s="110"/>
      <c r="U221" s="110"/>
      <c r="V221" s="110"/>
      <c r="W221" s="111"/>
      <c r="X221" s="111"/>
      <c r="Y221" s="112"/>
      <c r="Z221" s="113">
        <v>0</v>
      </c>
      <c r="AA221" s="113"/>
      <c r="AB221" s="114">
        <v>0</v>
      </c>
      <c r="AC221" s="114">
        <v>0</v>
      </c>
      <c r="AD221" s="114">
        <v>0</v>
      </c>
      <c r="AE221" s="114" t="e">
        <v>#DIV/0!</v>
      </c>
      <c r="AF221" s="115">
        <v>0</v>
      </c>
      <c r="AG221" s="116">
        <v>211</v>
      </c>
      <c r="AH221" s="117">
        <v>211</v>
      </c>
      <c r="AI221" s="118">
        <v>0</v>
      </c>
      <c r="AJ221" s="119"/>
    </row>
    <row r="222" spans="1:36" x14ac:dyDescent="0.25">
      <c r="A222" s="98"/>
      <c r="B222" s="99"/>
      <c r="C222" s="100"/>
      <c r="D222" s="101"/>
      <c r="E222" s="102"/>
      <c r="F222" s="103">
        <v>15</v>
      </c>
      <c r="G222" s="103"/>
      <c r="H222" s="104"/>
      <c r="I222" s="105"/>
      <c r="J222" s="105">
        <v>0</v>
      </c>
      <c r="K222" s="106">
        <v>0</v>
      </c>
      <c r="L222" s="107">
        <v>0</v>
      </c>
      <c r="M222" s="142"/>
      <c r="N222" s="108"/>
      <c r="O222" s="108"/>
      <c r="P222" s="107"/>
      <c r="Q222" s="107"/>
      <c r="R222" s="108">
        <f t="shared" si="3"/>
        <v>0</v>
      </c>
      <c r="S222" s="109"/>
      <c r="T222" s="110"/>
      <c r="U222" s="110"/>
      <c r="V222" s="110"/>
      <c r="W222" s="111"/>
      <c r="X222" s="111"/>
      <c r="Y222" s="112"/>
      <c r="Z222" s="113">
        <v>0</v>
      </c>
      <c r="AA222" s="113"/>
      <c r="AB222" s="114">
        <v>0</v>
      </c>
      <c r="AC222" s="114">
        <v>0</v>
      </c>
      <c r="AD222" s="114">
        <v>0</v>
      </c>
      <c r="AE222" s="114" t="e">
        <v>#DIV/0!</v>
      </c>
      <c r="AF222" s="115">
        <v>0</v>
      </c>
      <c r="AG222" s="116">
        <v>212</v>
      </c>
      <c r="AH222" s="117">
        <v>212</v>
      </c>
      <c r="AI222" s="118">
        <v>0</v>
      </c>
      <c r="AJ222" s="119"/>
    </row>
    <row r="223" spans="1:36" x14ac:dyDescent="0.25">
      <c r="A223" s="98"/>
      <c r="B223" s="99"/>
      <c r="C223" s="100"/>
      <c r="D223" s="101"/>
      <c r="E223" s="102"/>
      <c r="F223" s="103">
        <v>15</v>
      </c>
      <c r="G223" s="103"/>
      <c r="H223" s="104"/>
      <c r="I223" s="105"/>
      <c r="J223" s="105">
        <v>0</v>
      </c>
      <c r="K223" s="106">
        <v>0</v>
      </c>
      <c r="L223" s="107">
        <v>0</v>
      </c>
      <c r="M223" s="142"/>
      <c r="N223" s="108"/>
      <c r="O223" s="108"/>
      <c r="P223" s="107"/>
      <c r="Q223" s="107"/>
      <c r="R223" s="108">
        <f t="shared" si="3"/>
        <v>0</v>
      </c>
      <c r="S223" s="109"/>
      <c r="T223" s="110"/>
      <c r="U223" s="110"/>
      <c r="V223" s="110"/>
      <c r="W223" s="111"/>
      <c r="X223" s="111"/>
      <c r="Y223" s="112"/>
      <c r="Z223" s="113">
        <v>0</v>
      </c>
      <c r="AA223" s="113"/>
      <c r="AB223" s="114">
        <v>0</v>
      </c>
      <c r="AC223" s="114">
        <v>0</v>
      </c>
      <c r="AD223" s="114">
        <v>0</v>
      </c>
      <c r="AE223" s="114" t="e">
        <v>#DIV/0!</v>
      </c>
      <c r="AF223" s="115">
        <v>0</v>
      </c>
      <c r="AG223" s="116">
        <v>213</v>
      </c>
      <c r="AH223" s="117">
        <v>213</v>
      </c>
      <c r="AI223" s="118">
        <v>0</v>
      </c>
      <c r="AJ223" s="119"/>
    </row>
    <row r="224" spans="1:36" x14ac:dyDescent="0.25">
      <c r="A224" s="98"/>
      <c r="B224" s="99"/>
      <c r="C224" s="100"/>
      <c r="D224" s="101"/>
      <c r="E224" s="102"/>
      <c r="F224" s="103">
        <v>15</v>
      </c>
      <c r="G224" s="103"/>
      <c r="H224" s="104"/>
      <c r="I224" s="105"/>
      <c r="J224" s="105">
        <v>0</v>
      </c>
      <c r="K224" s="106">
        <v>0</v>
      </c>
      <c r="L224" s="107">
        <v>0</v>
      </c>
      <c r="M224" s="142"/>
      <c r="N224" s="108"/>
      <c r="O224" s="108"/>
      <c r="P224" s="107"/>
      <c r="Q224" s="107"/>
      <c r="R224" s="108">
        <f t="shared" si="3"/>
        <v>0</v>
      </c>
      <c r="S224" s="109"/>
      <c r="T224" s="110"/>
      <c r="U224" s="110"/>
      <c r="V224" s="110"/>
      <c r="W224" s="111"/>
      <c r="X224" s="111"/>
      <c r="Y224" s="112"/>
      <c r="Z224" s="113">
        <v>0</v>
      </c>
      <c r="AA224" s="113"/>
      <c r="AB224" s="114">
        <v>0</v>
      </c>
      <c r="AC224" s="114">
        <v>0</v>
      </c>
      <c r="AD224" s="114">
        <v>0</v>
      </c>
      <c r="AE224" s="114" t="e">
        <v>#DIV/0!</v>
      </c>
      <c r="AF224" s="115">
        <v>0</v>
      </c>
      <c r="AG224" s="116">
        <v>214</v>
      </c>
      <c r="AH224" s="117">
        <v>214</v>
      </c>
      <c r="AI224" s="118">
        <v>0</v>
      </c>
      <c r="AJ224" s="119"/>
    </row>
    <row r="225" spans="1:36" x14ac:dyDescent="0.25">
      <c r="A225" s="98"/>
      <c r="B225" s="99"/>
      <c r="C225" s="100"/>
      <c r="D225" s="101"/>
      <c r="E225" s="102"/>
      <c r="F225" s="103">
        <v>15</v>
      </c>
      <c r="G225" s="103"/>
      <c r="H225" s="104"/>
      <c r="I225" s="105"/>
      <c r="J225" s="105">
        <v>0</v>
      </c>
      <c r="K225" s="106">
        <v>0</v>
      </c>
      <c r="L225" s="107">
        <v>0</v>
      </c>
      <c r="M225" s="142"/>
      <c r="N225" s="108"/>
      <c r="O225" s="108"/>
      <c r="P225" s="107"/>
      <c r="Q225" s="107"/>
      <c r="R225" s="108">
        <f t="shared" si="3"/>
        <v>0</v>
      </c>
      <c r="S225" s="109"/>
      <c r="T225" s="110"/>
      <c r="U225" s="110"/>
      <c r="V225" s="110"/>
      <c r="W225" s="111"/>
      <c r="X225" s="111"/>
      <c r="Y225" s="112"/>
      <c r="Z225" s="113">
        <v>0</v>
      </c>
      <c r="AA225" s="113"/>
      <c r="AB225" s="114">
        <v>0</v>
      </c>
      <c r="AC225" s="114">
        <v>0</v>
      </c>
      <c r="AD225" s="114">
        <v>0</v>
      </c>
      <c r="AE225" s="114" t="e">
        <v>#DIV/0!</v>
      </c>
      <c r="AF225" s="115">
        <v>0</v>
      </c>
      <c r="AG225" s="116">
        <v>215</v>
      </c>
      <c r="AH225" s="117">
        <v>215</v>
      </c>
      <c r="AI225" s="118">
        <v>0</v>
      </c>
      <c r="AJ225" s="119"/>
    </row>
    <row r="226" spans="1:36" x14ac:dyDescent="0.25">
      <c r="A226" s="98"/>
      <c r="B226" s="99"/>
      <c r="C226" s="100"/>
      <c r="D226" s="101"/>
      <c r="E226" s="102"/>
      <c r="F226" s="103">
        <v>15</v>
      </c>
      <c r="G226" s="103"/>
      <c r="H226" s="104"/>
      <c r="I226" s="105"/>
      <c r="J226" s="105">
        <v>0</v>
      </c>
      <c r="K226" s="106">
        <v>0</v>
      </c>
      <c r="L226" s="107">
        <v>0</v>
      </c>
      <c r="M226" s="142"/>
      <c r="N226" s="108"/>
      <c r="O226" s="108"/>
      <c r="P226" s="107"/>
      <c r="Q226" s="107"/>
      <c r="R226" s="108">
        <f t="shared" si="3"/>
        <v>0</v>
      </c>
      <c r="S226" s="109"/>
      <c r="T226" s="110"/>
      <c r="U226" s="110"/>
      <c r="V226" s="110"/>
      <c r="W226" s="111"/>
      <c r="X226" s="111"/>
      <c r="Y226" s="112"/>
      <c r="Z226" s="113">
        <v>0</v>
      </c>
      <c r="AA226" s="113"/>
      <c r="AB226" s="114">
        <v>0</v>
      </c>
      <c r="AC226" s="114">
        <v>0</v>
      </c>
      <c r="AD226" s="114">
        <v>0</v>
      </c>
      <c r="AE226" s="114" t="e">
        <v>#DIV/0!</v>
      </c>
      <c r="AF226" s="115">
        <v>0</v>
      </c>
      <c r="AG226" s="116">
        <v>216</v>
      </c>
      <c r="AH226" s="117">
        <v>216</v>
      </c>
      <c r="AI226" s="118">
        <v>0</v>
      </c>
      <c r="AJ226" s="119"/>
    </row>
    <row r="227" spans="1:36" x14ac:dyDescent="0.25">
      <c r="A227" s="98"/>
      <c r="B227" s="99"/>
      <c r="C227" s="100"/>
      <c r="D227" s="101"/>
      <c r="E227" s="102"/>
      <c r="F227" s="103">
        <v>15</v>
      </c>
      <c r="G227" s="103"/>
      <c r="H227" s="104"/>
      <c r="I227" s="105"/>
      <c r="J227" s="105">
        <v>0</v>
      </c>
      <c r="K227" s="106">
        <v>0</v>
      </c>
      <c r="L227" s="107">
        <v>0</v>
      </c>
      <c r="M227" s="142"/>
      <c r="N227" s="108"/>
      <c r="O227" s="108"/>
      <c r="P227" s="107"/>
      <c r="Q227" s="107"/>
      <c r="R227" s="108">
        <f t="shared" si="3"/>
        <v>0</v>
      </c>
      <c r="S227" s="109"/>
      <c r="T227" s="110"/>
      <c r="U227" s="110"/>
      <c r="V227" s="110"/>
      <c r="W227" s="111"/>
      <c r="X227" s="111"/>
      <c r="Y227" s="112"/>
      <c r="Z227" s="113">
        <v>0</v>
      </c>
      <c r="AA227" s="113"/>
      <c r="AB227" s="114">
        <v>0</v>
      </c>
      <c r="AC227" s="114">
        <v>0</v>
      </c>
      <c r="AD227" s="114">
        <v>0</v>
      </c>
      <c r="AE227" s="114" t="e">
        <v>#DIV/0!</v>
      </c>
      <c r="AF227" s="115">
        <v>0</v>
      </c>
      <c r="AG227" s="116">
        <v>217</v>
      </c>
      <c r="AH227" s="117">
        <v>217</v>
      </c>
      <c r="AI227" s="118">
        <v>0</v>
      </c>
      <c r="AJ227" s="119"/>
    </row>
    <row r="228" spans="1:36" x14ac:dyDescent="0.25">
      <c r="A228" s="98"/>
      <c r="B228" s="99"/>
      <c r="C228" s="100"/>
      <c r="D228" s="101"/>
      <c r="E228" s="102"/>
      <c r="F228" s="103">
        <v>15</v>
      </c>
      <c r="G228" s="103"/>
      <c r="H228" s="104"/>
      <c r="I228" s="105"/>
      <c r="J228" s="105">
        <v>0</v>
      </c>
      <c r="K228" s="106">
        <v>0</v>
      </c>
      <c r="L228" s="107">
        <v>0</v>
      </c>
      <c r="M228" s="142"/>
      <c r="N228" s="108"/>
      <c r="O228" s="108"/>
      <c r="P228" s="107"/>
      <c r="Q228" s="107"/>
      <c r="R228" s="108">
        <f t="shared" si="3"/>
        <v>0</v>
      </c>
      <c r="S228" s="109"/>
      <c r="T228" s="110"/>
      <c r="U228" s="110"/>
      <c r="V228" s="110"/>
      <c r="W228" s="111"/>
      <c r="X228" s="111"/>
      <c r="Y228" s="112"/>
      <c r="Z228" s="113">
        <v>0</v>
      </c>
      <c r="AA228" s="113"/>
      <c r="AB228" s="114">
        <v>0</v>
      </c>
      <c r="AC228" s="114">
        <v>0</v>
      </c>
      <c r="AD228" s="114">
        <v>0</v>
      </c>
      <c r="AE228" s="114" t="e">
        <v>#DIV/0!</v>
      </c>
      <c r="AF228" s="115">
        <v>0</v>
      </c>
      <c r="AG228" s="116">
        <v>218</v>
      </c>
      <c r="AH228" s="117">
        <v>218</v>
      </c>
      <c r="AI228" s="118">
        <v>0</v>
      </c>
      <c r="AJ228" s="119"/>
    </row>
    <row r="229" spans="1:36" x14ac:dyDescent="0.25">
      <c r="A229" s="98"/>
      <c r="B229" s="99"/>
      <c r="C229" s="100"/>
      <c r="D229" s="101"/>
      <c r="E229" s="102"/>
      <c r="F229" s="103">
        <v>15</v>
      </c>
      <c r="G229" s="103"/>
      <c r="H229" s="104"/>
      <c r="I229" s="105"/>
      <c r="J229" s="105">
        <v>0</v>
      </c>
      <c r="K229" s="106">
        <v>0</v>
      </c>
      <c r="L229" s="107">
        <v>0</v>
      </c>
      <c r="M229" s="142"/>
      <c r="N229" s="108"/>
      <c r="O229" s="108"/>
      <c r="P229" s="107"/>
      <c r="Q229" s="107"/>
      <c r="R229" s="108">
        <f t="shared" si="3"/>
        <v>0</v>
      </c>
      <c r="S229" s="109"/>
      <c r="T229" s="110"/>
      <c r="U229" s="110"/>
      <c r="V229" s="110"/>
      <c r="W229" s="111"/>
      <c r="X229" s="111"/>
      <c r="Y229" s="112"/>
      <c r="Z229" s="113">
        <v>0</v>
      </c>
      <c r="AA229" s="113"/>
      <c r="AB229" s="114">
        <v>0</v>
      </c>
      <c r="AC229" s="114">
        <v>0</v>
      </c>
      <c r="AD229" s="114">
        <v>0</v>
      </c>
      <c r="AE229" s="114" t="e">
        <v>#DIV/0!</v>
      </c>
      <c r="AF229" s="115">
        <v>0</v>
      </c>
      <c r="AG229" s="116">
        <v>219</v>
      </c>
      <c r="AH229" s="117">
        <v>219</v>
      </c>
      <c r="AI229" s="118">
        <v>0</v>
      </c>
      <c r="AJ229" s="119"/>
    </row>
    <row r="230" spans="1:36" x14ac:dyDescent="0.25">
      <c r="A230" s="98"/>
      <c r="B230" s="99"/>
      <c r="C230" s="100"/>
      <c r="D230" s="101"/>
      <c r="E230" s="102"/>
      <c r="F230" s="103">
        <v>15</v>
      </c>
      <c r="G230" s="103"/>
      <c r="H230" s="104"/>
      <c r="I230" s="105"/>
      <c r="J230" s="105">
        <v>0</v>
      </c>
      <c r="K230" s="106">
        <v>0</v>
      </c>
      <c r="L230" s="107">
        <v>0</v>
      </c>
      <c r="M230" s="142"/>
      <c r="N230" s="108"/>
      <c r="O230" s="108"/>
      <c r="P230" s="107"/>
      <c r="Q230" s="107"/>
      <c r="R230" s="108">
        <f t="shared" si="3"/>
        <v>0</v>
      </c>
      <c r="S230" s="109"/>
      <c r="T230" s="110"/>
      <c r="U230" s="110"/>
      <c r="V230" s="110"/>
      <c r="W230" s="111"/>
      <c r="X230" s="111"/>
      <c r="Y230" s="112"/>
      <c r="Z230" s="113">
        <v>0</v>
      </c>
      <c r="AA230" s="113"/>
      <c r="AB230" s="114">
        <v>0</v>
      </c>
      <c r="AC230" s="114">
        <v>0</v>
      </c>
      <c r="AD230" s="114">
        <v>0</v>
      </c>
      <c r="AE230" s="114" t="e">
        <v>#DIV/0!</v>
      </c>
      <c r="AF230" s="115">
        <v>0</v>
      </c>
      <c r="AG230" s="116">
        <v>220</v>
      </c>
      <c r="AH230" s="117">
        <v>220</v>
      </c>
      <c r="AI230" s="118">
        <v>0</v>
      </c>
      <c r="AJ230" s="119"/>
    </row>
    <row r="231" spans="1:36" x14ac:dyDescent="0.25">
      <c r="A231" s="98"/>
      <c r="B231" s="99"/>
      <c r="C231" s="100"/>
      <c r="D231" s="101"/>
      <c r="E231" s="102"/>
      <c r="F231" s="103">
        <v>15</v>
      </c>
      <c r="G231" s="103"/>
      <c r="H231" s="104"/>
      <c r="I231" s="105"/>
      <c r="J231" s="105">
        <v>0</v>
      </c>
      <c r="K231" s="106">
        <v>0</v>
      </c>
      <c r="L231" s="107">
        <v>0</v>
      </c>
      <c r="M231" s="142"/>
      <c r="N231" s="108"/>
      <c r="O231" s="108"/>
      <c r="P231" s="107"/>
      <c r="Q231" s="107"/>
      <c r="R231" s="108">
        <f t="shared" si="3"/>
        <v>0</v>
      </c>
      <c r="S231" s="109"/>
      <c r="T231" s="110"/>
      <c r="U231" s="110"/>
      <c r="V231" s="110"/>
      <c r="W231" s="111"/>
      <c r="X231" s="111"/>
      <c r="Y231" s="112"/>
      <c r="Z231" s="113">
        <v>0</v>
      </c>
      <c r="AA231" s="113"/>
      <c r="AB231" s="114">
        <v>0</v>
      </c>
      <c r="AC231" s="114">
        <v>0</v>
      </c>
      <c r="AD231" s="114">
        <v>0</v>
      </c>
      <c r="AE231" s="114" t="e">
        <v>#DIV/0!</v>
      </c>
      <c r="AF231" s="115">
        <v>0</v>
      </c>
      <c r="AG231" s="116">
        <v>221</v>
      </c>
      <c r="AH231" s="117">
        <v>221</v>
      </c>
      <c r="AI231" s="118">
        <v>0</v>
      </c>
      <c r="AJ231" s="119"/>
    </row>
    <row r="232" spans="1:36" x14ac:dyDescent="0.25">
      <c r="A232" s="98"/>
      <c r="B232" s="99"/>
      <c r="C232" s="100"/>
      <c r="D232" s="101"/>
      <c r="E232" s="102"/>
      <c r="F232" s="103">
        <v>15</v>
      </c>
      <c r="G232" s="103"/>
      <c r="H232" s="104"/>
      <c r="I232" s="105"/>
      <c r="J232" s="105">
        <v>0</v>
      </c>
      <c r="K232" s="106">
        <v>0</v>
      </c>
      <c r="L232" s="107">
        <v>0</v>
      </c>
      <c r="M232" s="142"/>
      <c r="N232" s="108"/>
      <c r="O232" s="108"/>
      <c r="P232" s="107"/>
      <c r="Q232" s="107"/>
      <c r="R232" s="108">
        <f t="shared" si="3"/>
        <v>0</v>
      </c>
      <c r="S232" s="109"/>
      <c r="T232" s="110"/>
      <c r="U232" s="110"/>
      <c r="V232" s="110"/>
      <c r="W232" s="111"/>
      <c r="X232" s="111"/>
      <c r="Y232" s="112"/>
      <c r="Z232" s="113">
        <v>0</v>
      </c>
      <c r="AA232" s="113"/>
      <c r="AB232" s="114">
        <v>0</v>
      </c>
      <c r="AC232" s="114">
        <v>0</v>
      </c>
      <c r="AD232" s="114">
        <v>0</v>
      </c>
      <c r="AE232" s="114" t="e">
        <v>#DIV/0!</v>
      </c>
      <c r="AF232" s="115">
        <v>0</v>
      </c>
      <c r="AG232" s="116">
        <v>222</v>
      </c>
      <c r="AH232" s="117">
        <v>222</v>
      </c>
      <c r="AI232" s="118">
        <v>0</v>
      </c>
      <c r="AJ232" s="119"/>
    </row>
    <row r="233" spans="1:36" x14ac:dyDescent="0.25">
      <c r="A233" s="98"/>
      <c r="B233" s="99"/>
      <c r="C233" s="100"/>
      <c r="D233" s="101"/>
      <c r="E233" s="102"/>
      <c r="F233" s="103">
        <v>15</v>
      </c>
      <c r="G233" s="103"/>
      <c r="H233" s="104"/>
      <c r="I233" s="105"/>
      <c r="J233" s="105">
        <v>0</v>
      </c>
      <c r="K233" s="106">
        <v>0</v>
      </c>
      <c r="L233" s="107">
        <v>0</v>
      </c>
      <c r="M233" s="142"/>
      <c r="N233" s="108"/>
      <c r="O233" s="108"/>
      <c r="P233" s="107"/>
      <c r="Q233" s="107"/>
      <c r="R233" s="108">
        <f t="shared" si="3"/>
        <v>0</v>
      </c>
      <c r="S233" s="109"/>
      <c r="T233" s="110"/>
      <c r="U233" s="110"/>
      <c r="V233" s="110"/>
      <c r="W233" s="111"/>
      <c r="X233" s="111"/>
      <c r="Y233" s="112"/>
      <c r="Z233" s="113">
        <v>0</v>
      </c>
      <c r="AA233" s="113"/>
      <c r="AB233" s="114">
        <v>0</v>
      </c>
      <c r="AC233" s="114">
        <v>0</v>
      </c>
      <c r="AD233" s="114">
        <v>0</v>
      </c>
      <c r="AE233" s="114" t="e">
        <v>#DIV/0!</v>
      </c>
      <c r="AF233" s="115">
        <v>0</v>
      </c>
      <c r="AG233" s="116">
        <v>223</v>
      </c>
      <c r="AH233" s="117">
        <v>223</v>
      </c>
      <c r="AI233" s="118">
        <v>0</v>
      </c>
      <c r="AJ233" s="119"/>
    </row>
    <row r="234" spans="1:36" x14ac:dyDescent="0.25">
      <c r="A234" s="98"/>
      <c r="B234" s="99"/>
      <c r="C234" s="100"/>
      <c r="D234" s="101"/>
      <c r="E234" s="102"/>
      <c r="F234" s="103">
        <v>15</v>
      </c>
      <c r="G234" s="103"/>
      <c r="H234" s="104"/>
      <c r="I234" s="105"/>
      <c r="J234" s="105">
        <v>0</v>
      </c>
      <c r="K234" s="106">
        <v>0</v>
      </c>
      <c r="L234" s="107">
        <v>0</v>
      </c>
      <c r="M234" s="142"/>
      <c r="N234" s="108"/>
      <c r="O234" s="108"/>
      <c r="P234" s="107"/>
      <c r="Q234" s="107"/>
      <c r="R234" s="108">
        <f t="shared" si="3"/>
        <v>0</v>
      </c>
      <c r="S234" s="109"/>
      <c r="T234" s="110"/>
      <c r="U234" s="110"/>
      <c r="V234" s="110"/>
      <c r="W234" s="111"/>
      <c r="X234" s="111"/>
      <c r="Y234" s="112"/>
      <c r="Z234" s="113">
        <v>0</v>
      </c>
      <c r="AA234" s="113"/>
      <c r="AB234" s="114">
        <v>0</v>
      </c>
      <c r="AC234" s="114">
        <v>0</v>
      </c>
      <c r="AD234" s="114">
        <v>0</v>
      </c>
      <c r="AE234" s="114" t="e">
        <v>#DIV/0!</v>
      </c>
      <c r="AF234" s="115">
        <v>0</v>
      </c>
      <c r="AG234" s="116">
        <v>224</v>
      </c>
      <c r="AH234" s="117">
        <v>224</v>
      </c>
      <c r="AI234" s="118">
        <v>0</v>
      </c>
      <c r="AJ234" s="119"/>
    </row>
    <row r="235" spans="1:36" x14ac:dyDescent="0.25">
      <c r="A235" s="98"/>
      <c r="B235" s="99"/>
      <c r="C235" s="100"/>
      <c r="D235" s="101"/>
      <c r="E235" s="102"/>
      <c r="F235" s="103">
        <v>15</v>
      </c>
      <c r="G235" s="103"/>
      <c r="H235" s="104"/>
      <c r="I235" s="105"/>
      <c r="J235" s="105">
        <v>0</v>
      </c>
      <c r="K235" s="106">
        <v>0</v>
      </c>
      <c r="L235" s="107">
        <v>0</v>
      </c>
      <c r="M235" s="142"/>
      <c r="N235" s="108"/>
      <c r="O235" s="108"/>
      <c r="P235" s="107"/>
      <c r="Q235" s="107"/>
      <c r="R235" s="108">
        <f t="shared" si="3"/>
        <v>0</v>
      </c>
      <c r="S235" s="109"/>
      <c r="T235" s="110"/>
      <c r="U235" s="110"/>
      <c r="V235" s="110"/>
      <c r="W235" s="111"/>
      <c r="X235" s="111"/>
      <c r="Y235" s="112"/>
      <c r="Z235" s="113">
        <v>0</v>
      </c>
      <c r="AA235" s="113"/>
      <c r="AB235" s="114">
        <v>0</v>
      </c>
      <c r="AC235" s="114">
        <v>0</v>
      </c>
      <c r="AD235" s="114">
        <v>0</v>
      </c>
      <c r="AE235" s="114" t="e">
        <v>#DIV/0!</v>
      </c>
      <c r="AF235" s="115">
        <v>0</v>
      </c>
      <c r="AG235" s="116">
        <v>225</v>
      </c>
      <c r="AH235" s="117">
        <v>225</v>
      </c>
      <c r="AI235" s="118">
        <v>0</v>
      </c>
      <c r="AJ235" s="119"/>
    </row>
    <row r="236" spans="1:36" x14ac:dyDescent="0.25">
      <c r="A236" s="98"/>
      <c r="B236" s="99"/>
      <c r="C236" s="100"/>
      <c r="D236" s="101"/>
      <c r="E236" s="102"/>
      <c r="F236" s="103">
        <v>15</v>
      </c>
      <c r="G236" s="103"/>
      <c r="H236" s="104"/>
      <c r="I236" s="105"/>
      <c r="J236" s="105">
        <v>0</v>
      </c>
      <c r="K236" s="106">
        <v>0</v>
      </c>
      <c r="L236" s="107">
        <v>0</v>
      </c>
      <c r="M236" s="142"/>
      <c r="N236" s="108"/>
      <c r="O236" s="108"/>
      <c r="P236" s="107"/>
      <c r="Q236" s="107"/>
      <c r="R236" s="108">
        <f t="shared" si="3"/>
        <v>0</v>
      </c>
      <c r="S236" s="109"/>
      <c r="T236" s="110"/>
      <c r="U236" s="110"/>
      <c r="V236" s="110"/>
      <c r="W236" s="111"/>
      <c r="X236" s="111"/>
      <c r="Y236" s="112"/>
      <c r="Z236" s="113">
        <v>0</v>
      </c>
      <c r="AA236" s="113"/>
      <c r="AB236" s="114">
        <v>0</v>
      </c>
      <c r="AC236" s="114">
        <v>0</v>
      </c>
      <c r="AD236" s="114">
        <v>0</v>
      </c>
      <c r="AE236" s="114" t="e">
        <v>#DIV/0!</v>
      </c>
      <c r="AF236" s="115">
        <v>0</v>
      </c>
      <c r="AG236" s="116">
        <v>226</v>
      </c>
      <c r="AH236" s="117">
        <v>226</v>
      </c>
      <c r="AI236" s="118">
        <v>0</v>
      </c>
      <c r="AJ236" s="119"/>
    </row>
    <row r="237" spans="1:36" x14ac:dyDescent="0.25">
      <c r="A237" s="98"/>
      <c r="B237" s="99"/>
      <c r="C237" s="100"/>
      <c r="D237" s="101"/>
      <c r="E237" s="102"/>
      <c r="F237" s="103">
        <v>15</v>
      </c>
      <c r="G237" s="103"/>
      <c r="H237" s="104"/>
      <c r="I237" s="105"/>
      <c r="J237" s="105">
        <v>0</v>
      </c>
      <c r="K237" s="106">
        <v>0</v>
      </c>
      <c r="L237" s="107">
        <v>0</v>
      </c>
      <c r="M237" s="142"/>
      <c r="N237" s="108"/>
      <c r="O237" s="108"/>
      <c r="P237" s="107"/>
      <c r="Q237" s="107"/>
      <c r="R237" s="108">
        <f t="shared" si="3"/>
        <v>0</v>
      </c>
      <c r="S237" s="109"/>
      <c r="T237" s="110"/>
      <c r="U237" s="110"/>
      <c r="V237" s="110"/>
      <c r="W237" s="111"/>
      <c r="X237" s="111"/>
      <c r="Y237" s="112"/>
      <c r="Z237" s="113">
        <v>0</v>
      </c>
      <c r="AA237" s="113"/>
      <c r="AB237" s="114">
        <v>0</v>
      </c>
      <c r="AC237" s="114">
        <v>0</v>
      </c>
      <c r="AD237" s="114">
        <v>0</v>
      </c>
      <c r="AE237" s="114" t="e">
        <v>#DIV/0!</v>
      </c>
      <c r="AF237" s="115">
        <v>0</v>
      </c>
      <c r="AG237" s="116">
        <v>227</v>
      </c>
      <c r="AH237" s="117">
        <v>227</v>
      </c>
      <c r="AI237" s="118">
        <v>0</v>
      </c>
      <c r="AJ237" s="119"/>
    </row>
    <row r="238" spans="1:36" x14ac:dyDescent="0.25">
      <c r="A238" s="98"/>
      <c r="B238" s="99"/>
      <c r="C238" s="100"/>
      <c r="D238" s="101"/>
      <c r="E238" s="102"/>
      <c r="F238" s="103">
        <v>15</v>
      </c>
      <c r="G238" s="103"/>
      <c r="H238" s="104"/>
      <c r="I238" s="105"/>
      <c r="J238" s="105">
        <v>0</v>
      </c>
      <c r="K238" s="106">
        <v>0</v>
      </c>
      <c r="L238" s="107">
        <v>0</v>
      </c>
      <c r="M238" s="142"/>
      <c r="N238" s="108"/>
      <c r="O238" s="108"/>
      <c r="P238" s="107"/>
      <c r="Q238" s="107"/>
      <c r="R238" s="108">
        <f t="shared" si="3"/>
        <v>0</v>
      </c>
      <c r="S238" s="109"/>
      <c r="T238" s="110"/>
      <c r="U238" s="110"/>
      <c r="V238" s="110"/>
      <c r="W238" s="111"/>
      <c r="X238" s="111"/>
      <c r="Y238" s="112"/>
      <c r="Z238" s="113">
        <v>0</v>
      </c>
      <c r="AA238" s="113"/>
      <c r="AB238" s="114">
        <v>0</v>
      </c>
      <c r="AC238" s="114">
        <v>0</v>
      </c>
      <c r="AD238" s="114">
        <v>0</v>
      </c>
      <c r="AE238" s="114" t="e">
        <v>#DIV/0!</v>
      </c>
      <c r="AF238" s="115">
        <v>0</v>
      </c>
      <c r="AG238" s="116">
        <v>228</v>
      </c>
      <c r="AH238" s="117">
        <v>228</v>
      </c>
      <c r="AI238" s="118">
        <v>0</v>
      </c>
      <c r="AJ238" s="119"/>
    </row>
    <row r="239" spans="1:36" x14ac:dyDescent="0.25">
      <c r="A239" s="98"/>
      <c r="B239" s="99"/>
      <c r="C239" s="100"/>
      <c r="D239" s="101"/>
      <c r="E239" s="102"/>
      <c r="F239" s="103">
        <v>15</v>
      </c>
      <c r="G239" s="103"/>
      <c r="H239" s="104"/>
      <c r="I239" s="105"/>
      <c r="J239" s="105">
        <v>0</v>
      </c>
      <c r="K239" s="106">
        <v>0</v>
      </c>
      <c r="L239" s="107">
        <v>0</v>
      </c>
      <c r="M239" s="142"/>
      <c r="N239" s="108"/>
      <c r="O239" s="108"/>
      <c r="P239" s="107"/>
      <c r="Q239" s="107"/>
      <c r="R239" s="108">
        <f t="shared" si="3"/>
        <v>0</v>
      </c>
      <c r="S239" s="109"/>
      <c r="T239" s="110"/>
      <c r="U239" s="110"/>
      <c r="V239" s="110"/>
      <c r="W239" s="111"/>
      <c r="X239" s="111"/>
      <c r="Y239" s="112"/>
      <c r="Z239" s="113">
        <v>0</v>
      </c>
      <c r="AA239" s="113"/>
      <c r="AB239" s="114">
        <v>0</v>
      </c>
      <c r="AC239" s="114">
        <v>0</v>
      </c>
      <c r="AD239" s="114">
        <v>0</v>
      </c>
      <c r="AE239" s="114" t="e">
        <v>#DIV/0!</v>
      </c>
      <c r="AF239" s="115">
        <v>0</v>
      </c>
      <c r="AG239" s="116">
        <v>229</v>
      </c>
      <c r="AH239" s="117">
        <v>229</v>
      </c>
      <c r="AI239" s="118">
        <v>0</v>
      </c>
      <c r="AJ239" s="119"/>
    </row>
    <row r="240" spans="1:36" x14ac:dyDescent="0.25">
      <c r="A240" s="98"/>
      <c r="B240" s="99"/>
      <c r="C240" s="100"/>
      <c r="D240" s="101"/>
      <c r="E240" s="102"/>
      <c r="F240" s="103">
        <v>15</v>
      </c>
      <c r="G240" s="103"/>
      <c r="H240" s="104"/>
      <c r="I240" s="105"/>
      <c r="J240" s="105">
        <v>0</v>
      </c>
      <c r="K240" s="106">
        <v>0</v>
      </c>
      <c r="L240" s="107">
        <v>0</v>
      </c>
      <c r="M240" s="142"/>
      <c r="N240" s="108"/>
      <c r="O240" s="108"/>
      <c r="P240" s="107"/>
      <c r="Q240" s="107"/>
      <c r="R240" s="108">
        <f t="shared" si="3"/>
        <v>0</v>
      </c>
      <c r="S240" s="109"/>
      <c r="T240" s="110"/>
      <c r="U240" s="110"/>
      <c r="V240" s="110"/>
      <c r="W240" s="111"/>
      <c r="X240" s="111"/>
      <c r="Y240" s="112"/>
      <c r="Z240" s="113">
        <v>0</v>
      </c>
      <c r="AA240" s="113"/>
      <c r="AB240" s="114">
        <v>0</v>
      </c>
      <c r="AC240" s="114">
        <v>0</v>
      </c>
      <c r="AD240" s="114">
        <v>0</v>
      </c>
      <c r="AE240" s="114" t="e">
        <v>#DIV/0!</v>
      </c>
      <c r="AF240" s="115">
        <v>0</v>
      </c>
      <c r="AG240" s="116">
        <v>230</v>
      </c>
      <c r="AH240" s="117">
        <v>230</v>
      </c>
      <c r="AI240" s="118">
        <v>0</v>
      </c>
      <c r="AJ240" s="119"/>
    </row>
    <row r="241" spans="1:36" x14ac:dyDescent="0.25">
      <c r="A241" s="98"/>
      <c r="B241" s="99"/>
      <c r="C241" s="100"/>
      <c r="D241" s="101"/>
      <c r="E241" s="102"/>
      <c r="F241" s="103">
        <v>15</v>
      </c>
      <c r="G241" s="103"/>
      <c r="H241" s="104"/>
      <c r="I241" s="105"/>
      <c r="J241" s="105">
        <v>0</v>
      </c>
      <c r="K241" s="106">
        <v>0</v>
      </c>
      <c r="L241" s="107">
        <v>0</v>
      </c>
      <c r="M241" s="142"/>
      <c r="N241" s="108"/>
      <c r="O241" s="108"/>
      <c r="P241" s="107"/>
      <c r="Q241" s="107"/>
      <c r="R241" s="108">
        <f t="shared" si="3"/>
        <v>0</v>
      </c>
      <c r="S241" s="109"/>
      <c r="T241" s="110"/>
      <c r="U241" s="110"/>
      <c r="V241" s="110"/>
      <c r="W241" s="111"/>
      <c r="X241" s="111"/>
      <c r="Y241" s="112"/>
      <c r="Z241" s="113">
        <v>0</v>
      </c>
      <c r="AA241" s="113"/>
      <c r="AB241" s="114">
        <v>0</v>
      </c>
      <c r="AC241" s="114">
        <v>0</v>
      </c>
      <c r="AD241" s="114">
        <v>0</v>
      </c>
      <c r="AE241" s="114" t="e">
        <v>#DIV/0!</v>
      </c>
      <c r="AF241" s="115">
        <v>0</v>
      </c>
      <c r="AG241" s="116">
        <v>231</v>
      </c>
      <c r="AH241" s="117">
        <v>231</v>
      </c>
      <c r="AI241" s="118">
        <v>0</v>
      </c>
      <c r="AJ241" s="119"/>
    </row>
    <row r="242" spans="1:36" x14ac:dyDescent="0.25">
      <c r="A242" s="98"/>
      <c r="B242" s="99"/>
      <c r="C242" s="100"/>
      <c r="D242" s="101"/>
      <c r="E242" s="102"/>
      <c r="F242" s="103">
        <v>15</v>
      </c>
      <c r="G242" s="103"/>
      <c r="H242" s="104"/>
      <c r="I242" s="105"/>
      <c r="J242" s="105">
        <v>0</v>
      </c>
      <c r="K242" s="106">
        <v>0</v>
      </c>
      <c r="L242" s="107">
        <v>0</v>
      </c>
      <c r="M242" s="142"/>
      <c r="N242" s="108"/>
      <c r="O242" s="108"/>
      <c r="P242" s="107"/>
      <c r="Q242" s="107"/>
      <c r="R242" s="108">
        <f t="shared" si="3"/>
        <v>0</v>
      </c>
      <c r="S242" s="109"/>
      <c r="T242" s="110"/>
      <c r="U242" s="110"/>
      <c r="V242" s="110"/>
      <c r="W242" s="111"/>
      <c r="X242" s="111"/>
      <c r="Y242" s="112"/>
      <c r="Z242" s="113">
        <v>0</v>
      </c>
      <c r="AA242" s="113"/>
      <c r="AB242" s="114">
        <v>0</v>
      </c>
      <c r="AC242" s="114">
        <v>0</v>
      </c>
      <c r="AD242" s="114">
        <v>0</v>
      </c>
      <c r="AE242" s="114" t="e">
        <v>#DIV/0!</v>
      </c>
      <c r="AF242" s="115">
        <v>0</v>
      </c>
      <c r="AG242" s="116">
        <v>232</v>
      </c>
      <c r="AH242" s="117">
        <v>232</v>
      </c>
      <c r="AI242" s="118">
        <v>0</v>
      </c>
      <c r="AJ242" s="119"/>
    </row>
    <row r="243" spans="1:36" x14ac:dyDescent="0.25">
      <c r="A243" s="98"/>
      <c r="B243" s="99"/>
      <c r="C243" s="100"/>
      <c r="D243" s="101"/>
      <c r="E243" s="102"/>
      <c r="F243" s="103">
        <v>15</v>
      </c>
      <c r="G243" s="103"/>
      <c r="H243" s="104"/>
      <c r="I243" s="105"/>
      <c r="J243" s="105">
        <v>0</v>
      </c>
      <c r="K243" s="106">
        <v>0</v>
      </c>
      <c r="L243" s="107">
        <v>0</v>
      </c>
      <c r="M243" s="142"/>
      <c r="N243" s="108"/>
      <c r="O243" s="108"/>
      <c r="P243" s="107"/>
      <c r="Q243" s="107"/>
      <c r="R243" s="108">
        <f t="shared" si="3"/>
        <v>0</v>
      </c>
      <c r="S243" s="109"/>
      <c r="T243" s="110"/>
      <c r="U243" s="110"/>
      <c r="V243" s="110"/>
      <c r="W243" s="111"/>
      <c r="X243" s="111"/>
      <c r="Y243" s="112"/>
      <c r="Z243" s="113">
        <v>0</v>
      </c>
      <c r="AA243" s="113"/>
      <c r="AB243" s="114">
        <v>0</v>
      </c>
      <c r="AC243" s="114">
        <v>0</v>
      </c>
      <c r="AD243" s="114">
        <v>0</v>
      </c>
      <c r="AE243" s="114" t="e">
        <v>#DIV/0!</v>
      </c>
      <c r="AF243" s="115">
        <v>0</v>
      </c>
      <c r="AG243" s="116">
        <v>233</v>
      </c>
      <c r="AH243" s="117">
        <v>233</v>
      </c>
      <c r="AI243" s="118">
        <v>0</v>
      </c>
      <c r="AJ243" s="119"/>
    </row>
    <row r="244" spans="1:36" x14ac:dyDescent="0.25">
      <c r="A244" s="98"/>
      <c r="B244" s="99"/>
      <c r="C244" s="100"/>
      <c r="D244" s="101"/>
      <c r="E244" s="102"/>
      <c r="F244" s="103">
        <v>15</v>
      </c>
      <c r="G244" s="103"/>
      <c r="H244" s="104"/>
      <c r="I244" s="105"/>
      <c r="J244" s="105">
        <v>0</v>
      </c>
      <c r="K244" s="106">
        <v>0</v>
      </c>
      <c r="L244" s="107">
        <v>0</v>
      </c>
      <c r="M244" s="142"/>
      <c r="N244" s="108"/>
      <c r="O244" s="108"/>
      <c r="P244" s="107"/>
      <c r="Q244" s="107"/>
      <c r="R244" s="108">
        <f t="shared" si="3"/>
        <v>0</v>
      </c>
      <c r="S244" s="109"/>
      <c r="T244" s="110"/>
      <c r="U244" s="110"/>
      <c r="V244" s="110"/>
      <c r="W244" s="111"/>
      <c r="X244" s="111"/>
      <c r="Y244" s="112"/>
      <c r="Z244" s="113">
        <v>0</v>
      </c>
      <c r="AA244" s="113"/>
      <c r="AB244" s="114">
        <v>0</v>
      </c>
      <c r="AC244" s="114">
        <v>0</v>
      </c>
      <c r="AD244" s="114">
        <v>0</v>
      </c>
      <c r="AE244" s="114" t="e">
        <v>#DIV/0!</v>
      </c>
      <c r="AF244" s="115">
        <v>0</v>
      </c>
      <c r="AG244" s="116">
        <v>234</v>
      </c>
      <c r="AH244" s="117">
        <v>234</v>
      </c>
      <c r="AI244" s="118">
        <v>0</v>
      </c>
      <c r="AJ244" s="119"/>
    </row>
    <row r="245" spans="1:36" x14ac:dyDescent="0.25">
      <c r="A245" s="98"/>
      <c r="B245" s="99"/>
      <c r="C245" s="100"/>
      <c r="D245" s="101"/>
      <c r="E245" s="102"/>
      <c r="F245" s="103">
        <v>15</v>
      </c>
      <c r="G245" s="103"/>
      <c r="H245" s="104"/>
      <c r="I245" s="105"/>
      <c r="J245" s="105">
        <v>0</v>
      </c>
      <c r="K245" s="106">
        <v>0</v>
      </c>
      <c r="L245" s="107">
        <v>0</v>
      </c>
      <c r="M245" s="142"/>
      <c r="N245" s="108"/>
      <c r="O245" s="108"/>
      <c r="P245" s="107"/>
      <c r="Q245" s="107"/>
      <c r="R245" s="108">
        <f t="shared" si="3"/>
        <v>0</v>
      </c>
      <c r="S245" s="109"/>
      <c r="T245" s="110"/>
      <c r="U245" s="110"/>
      <c r="V245" s="110"/>
      <c r="W245" s="111"/>
      <c r="X245" s="111"/>
      <c r="Y245" s="112"/>
      <c r="Z245" s="113">
        <v>0</v>
      </c>
      <c r="AA245" s="113"/>
      <c r="AB245" s="114">
        <v>0</v>
      </c>
      <c r="AC245" s="114">
        <v>0</v>
      </c>
      <c r="AD245" s="114">
        <v>0</v>
      </c>
      <c r="AE245" s="114" t="e">
        <v>#DIV/0!</v>
      </c>
      <c r="AF245" s="115">
        <v>0</v>
      </c>
      <c r="AG245" s="116">
        <v>235</v>
      </c>
      <c r="AH245" s="117">
        <v>235</v>
      </c>
      <c r="AI245" s="118">
        <v>0</v>
      </c>
      <c r="AJ245" s="119"/>
    </row>
    <row r="246" spans="1:36" x14ac:dyDescent="0.25">
      <c r="A246" s="98"/>
      <c r="B246" s="99"/>
      <c r="C246" s="100"/>
      <c r="D246" s="101"/>
      <c r="E246" s="102"/>
      <c r="F246" s="103">
        <v>15</v>
      </c>
      <c r="G246" s="103"/>
      <c r="H246" s="104"/>
      <c r="I246" s="105"/>
      <c r="J246" s="105">
        <v>0</v>
      </c>
      <c r="K246" s="106">
        <v>0</v>
      </c>
      <c r="L246" s="107">
        <v>0</v>
      </c>
      <c r="M246" s="142"/>
      <c r="N246" s="108"/>
      <c r="O246" s="108"/>
      <c r="P246" s="107"/>
      <c r="Q246" s="107"/>
      <c r="R246" s="108">
        <f t="shared" si="3"/>
        <v>0</v>
      </c>
      <c r="S246" s="109"/>
      <c r="T246" s="110"/>
      <c r="U246" s="110"/>
      <c r="V246" s="110"/>
      <c r="W246" s="111"/>
      <c r="X246" s="111"/>
      <c r="Y246" s="112"/>
      <c r="Z246" s="113">
        <v>0</v>
      </c>
      <c r="AA246" s="113"/>
      <c r="AB246" s="114">
        <v>0</v>
      </c>
      <c r="AC246" s="114">
        <v>0</v>
      </c>
      <c r="AD246" s="114">
        <v>0</v>
      </c>
      <c r="AE246" s="114" t="e">
        <v>#DIV/0!</v>
      </c>
      <c r="AF246" s="115">
        <v>0</v>
      </c>
      <c r="AG246" s="116">
        <v>236</v>
      </c>
      <c r="AH246" s="117">
        <v>236</v>
      </c>
      <c r="AI246" s="118">
        <v>0</v>
      </c>
      <c r="AJ246" s="119"/>
    </row>
    <row r="247" spans="1:36" x14ac:dyDescent="0.25">
      <c r="A247" s="98"/>
      <c r="B247" s="99"/>
      <c r="C247" s="100"/>
      <c r="D247" s="101"/>
      <c r="E247" s="102"/>
      <c r="F247" s="103">
        <v>15</v>
      </c>
      <c r="G247" s="103"/>
      <c r="H247" s="104"/>
      <c r="I247" s="105"/>
      <c r="J247" s="105">
        <v>0</v>
      </c>
      <c r="K247" s="106">
        <v>0</v>
      </c>
      <c r="L247" s="107">
        <v>0</v>
      </c>
      <c r="M247" s="142"/>
      <c r="N247" s="108"/>
      <c r="O247" s="108"/>
      <c r="P247" s="107"/>
      <c r="Q247" s="107"/>
      <c r="R247" s="108">
        <f t="shared" si="3"/>
        <v>0</v>
      </c>
      <c r="S247" s="109"/>
      <c r="T247" s="110"/>
      <c r="U247" s="110"/>
      <c r="V247" s="110"/>
      <c r="W247" s="111"/>
      <c r="X247" s="111"/>
      <c r="Y247" s="112"/>
      <c r="Z247" s="113">
        <v>0</v>
      </c>
      <c r="AA247" s="113"/>
      <c r="AB247" s="114">
        <v>0</v>
      </c>
      <c r="AC247" s="114">
        <v>0</v>
      </c>
      <c r="AD247" s="114">
        <v>0</v>
      </c>
      <c r="AE247" s="114" t="e">
        <v>#DIV/0!</v>
      </c>
      <c r="AF247" s="115">
        <v>0</v>
      </c>
      <c r="AG247" s="116">
        <v>237</v>
      </c>
      <c r="AH247" s="117">
        <v>237</v>
      </c>
      <c r="AI247" s="118">
        <v>0</v>
      </c>
      <c r="AJ247" s="119"/>
    </row>
    <row r="248" spans="1:36" x14ac:dyDescent="0.25">
      <c r="A248" s="98"/>
      <c r="B248" s="99"/>
      <c r="C248" s="100"/>
      <c r="D248" s="101"/>
      <c r="E248" s="102"/>
      <c r="F248" s="103">
        <v>15</v>
      </c>
      <c r="G248" s="103"/>
      <c r="H248" s="104"/>
      <c r="I248" s="105"/>
      <c r="J248" s="105">
        <v>0</v>
      </c>
      <c r="K248" s="106">
        <v>0</v>
      </c>
      <c r="L248" s="107">
        <v>0</v>
      </c>
      <c r="M248" s="142"/>
      <c r="N248" s="108"/>
      <c r="O248" s="108"/>
      <c r="P248" s="107"/>
      <c r="Q248" s="107"/>
      <c r="R248" s="108">
        <f t="shared" si="3"/>
        <v>0</v>
      </c>
      <c r="S248" s="109"/>
      <c r="T248" s="110"/>
      <c r="U248" s="110"/>
      <c r="V248" s="110"/>
      <c r="W248" s="111"/>
      <c r="X248" s="111"/>
      <c r="Y248" s="112"/>
      <c r="Z248" s="113">
        <v>0</v>
      </c>
      <c r="AA248" s="113"/>
      <c r="AB248" s="114">
        <v>0</v>
      </c>
      <c r="AC248" s="114">
        <v>0</v>
      </c>
      <c r="AD248" s="114">
        <v>0</v>
      </c>
      <c r="AE248" s="114" t="e">
        <v>#DIV/0!</v>
      </c>
      <c r="AF248" s="115">
        <v>0</v>
      </c>
      <c r="AG248" s="116">
        <v>238</v>
      </c>
      <c r="AH248" s="117">
        <v>238</v>
      </c>
      <c r="AI248" s="118">
        <v>0</v>
      </c>
      <c r="AJ248" s="119"/>
    </row>
    <row r="249" spans="1:36" x14ac:dyDescent="0.25">
      <c r="A249" s="98"/>
      <c r="B249" s="99"/>
      <c r="C249" s="100"/>
      <c r="D249" s="101"/>
      <c r="E249" s="102"/>
      <c r="F249" s="103">
        <v>15</v>
      </c>
      <c r="G249" s="103"/>
      <c r="H249" s="104"/>
      <c r="I249" s="105"/>
      <c r="J249" s="105">
        <v>0</v>
      </c>
      <c r="K249" s="106">
        <v>0</v>
      </c>
      <c r="L249" s="107">
        <v>0</v>
      </c>
      <c r="M249" s="142"/>
      <c r="N249" s="108"/>
      <c r="O249" s="108"/>
      <c r="P249" s="107"/>
      <c r="Q249" s="107"/>
      <c r="R249" s="108">
        <f t="shared" si="3"/>
        <v>0</v>
      </c>
      <c r="S249" s="109"/>
      <c r="T249" s="110"/>
      <c r="U249" s="110"/>
      <c r="V249" s="110"/>
      <c r="W249" s="111"/>
      <c r="X249" s="111"/>
      <c r="Y249" s="112"/>
      <c r="Z249" s="113">
        <v>0</v>
      </c>
      <c r="AA249" s="113"/>
      <c r="AB249" s="114">
        <v>0</v>
      </c>
      <c r="AC249" s="114">
        <v>0</v>
      </c>
      <c r="AD249" s="114">
        <v>0</v>
      </c>
      <c r="AE249" s="114" t="e">
        <v>#DIV/0!</v>
      </c>
      <c r="AF249" s="115">
        <v>0</v>
      </c>
      <c r="AG249" s="116">
        <v>239</v>
      </c>
      <c r="AH249" s="117">
        <v>239</v>
      </c>
      <c r="AI249" s="118">
        <v>0</v>
      </c>
      <c r="AJ249" s="119"/>
    </row>
    <row r="250" spans="1:36" x14ac:dyDescent="0.25">
      <c r="A250" s="98"/>
      <c r="B250" s="99"/>
      <c r="C250" s="100"/>
      <c r="D250" s="101"/>
      <c r="E250" s="102"/>
      <c r="F250" s="103">
        <v>15</v>
      </c>
      <c r="G250" s="103"/>
      <c r="H250" s="104"/>
      <c r="I250" s="105"/>
      <c r="J250" s="105">
        <v>0</v>
      </c>
      <c r="K250" s="106">
        <v>0</v>
      </c>
      <c r="L250" s="107">
        <v>0</v>
      </c>
      <c r="M250" s="142"/>
      <c r="N250" s="108"/>
      <c r="O250" s="108"/>
      <c r="P250" s="107"/>
      <c r="Q250" s="107"/>
      <c r="R250" s="108">
        <f t="shared" si="3"/>
        <v>0</v>
      </c>
      <c r="S250" s="109"/>
      <c r="T250" s="110"/>
      <c r="U250" s="110"/>
      <c r="V250" s="110"/>
      <c r="W250" s="111"/>
      <c r="X250" s="111"/>
      <c r="Y250" s="112"/>
      <c r="Z250" s="113">
        <v>0</v>
      </c>
      <c r="AA250" s="113"/>
      <c r="AB250" s="114">
        <v>0</v>
      </c>
      <c r="AC250" s="114">
        <v>0</v>
      </c>
      <c r="AD250" s="114">
        <v>0</v>
      </c>
      <c r="AE250" s="114" t="e">
        <v>#DIV/0!</v>
      </c>
      <c r="AF250" s="115">
        <v>0</v>
      </c>
      <c r="AG250" s="116">
        <v>240</v>
      </c>
      <c r="AH250" s="117">
        <v>240</v>
      </c>
      <c r="AI250" s="118">
        <v>0</v>
      </c>
      <c r="AJ250" s="119"/>
    </row>
    <row r="251" spans="1:36" x14ac:dyDescent="0.25">
      <c r="A251" s="98"/>
      <c r="B251" s="99"/>
      <c r="C251" s="100"/>
      <c r="D251" s="101"/>
      <c r="E251" s="102"/>
      <c r="F251" s="103">
        <v>15</v>
      </c>
      <c r="G251" s="103"/>
      <c r="H251" s="104"/>
      <c r="I251" s="105"/>
      <c r="J251" s="105">
        <v>0</v>
      </c>
      <c r="K251" s="106">
        <v>0</v>
      </c>
      <c r="L251" s="107">
        <v>0</v>
      </c>
      <c r="M251" s="142"/>
      <c r="N251" s="108"/>
      <c r="O251" s="108"/>
      <c r="P251" s="107"/>
      <c r="Q251" s="107"/>
      <c r="R251" s="108">
        <f t="shared" si="3"/>
        <v>0</v>
      </c>
      <c r="S251" s="109"/>
      <c r="T251" s="110"/>
      <c r="U251" s="110"/>
      <c r="V251" s="110"/>
      <c r="W251" s="111"/>
      <c r="X251" s="111"/>
      <c r="Y251" s="112"/>
      <c r="Z251" s="113">
        <v>0</v>
      </c>
      <c r="AA251" s="113"/>
      <c r="AB251" s="114">
        <v>0</v>
      </c>
      <c r="AC251" s="114">
        <v>0</v>
      </c>
      <c r="AD251" s="114">
        <v>0</v>
      </c>
      <c r="AE251" s="114" t="e">
        <v>#DIV/0!</v>
      </c>
      <c r="AF251" s="115">
        <v>0</v>
      </c>
      <c r="AG251" s="116">
        <v>241</v>
      </c>
      <c r="AH251" s="117">
        <v>241</v>
      </c>
      <c r="AI251" s="118">
        <v>0</v>
      </c>
      <c r="AJ251" s="119"/>
    </row>
    <row r="252" spans="1:36" x14ac:dyDescent="0.25">
      <c r="A252" s="98"/>
      <c r="B252" s="99"/>
      <c r="C252" s="100"/>
      <c r="D252" s="101"/>
      <c r="E252" s="102"/>
      <c r="F252" s="103">
        <v>15</v>
      </c>
      <c r="G252" s="103"/>
      <c r="H252" s="104"/>
      <c r="I252" s="105"/>
      <c r="J252" s="105">
        <v>0</v>
      </c>
      <c r="K252" s="106">
        <v>0</v>
      </c>
      <c r="L252" s="107">
        <v>0</v>
      </c>
      <c r="M252" s="142"/>
      <c r="N252" s="108"/>
      <c r="O252" s="108"/>
      <c r="P252" s="107"/>
      <c r="Q252" s="107"/>
      <c r="R252" s="108">
        <f t="shared" si="3"/>
        <v>0</v>
      </c>
      <c r="S252" s="109"/>
      <c r="T252" s="110"/>
      <c r="U252" s="110"/>
      <c r="V252" s="110"/>
      <c r="W252" s="111"/>
      <c r="X252" s="111"/>
      <c r="Y252" s="112"/>
      <c r="Z252" s="113">
        <v>0</v>
      </c>
      <c r="AA252" s="113"/>
      <c r="AB252" s="114">
        <v>0</v>
      </c>
      <c r="AC252" s="114">
        <v>0</v>
      </c>
      <c r="AD252" s="114">
        <v>0</v>
      </c>
      <c r="AE252" s="114" t="e">
        <v>#DIV/0!</v>
      </c>
      <c r="AF252" s="115">
        <v>0</v>
      </c>
      <c r="AG252" s="116">
        <v>242</v>
      </c>
      <c r="AH252" s="117">
        <v>242</v>
      </c>
      <c r="AI252" s="118">
        <v>0</v>
      </c>
      <c r="AJ252" s="119"/>
    </row>
    <row r="253" spans="1:36" x14ac:dyDescent="0.25">
      <c r="A253" s="98"/>
      <c r="B253" s="99"/>
      <c r="C253" s="100"/>
      <c r="D253" s="101"/>
      <c r="E253" s="102"/>
      <c r="F253" s="103">
        <v>15</v>
      </c>
      <c r="G253" s="103"/>
      <c r="H253" s="104"/>
      <c r="I253" s="105"/>
      <c r="J253" s="105">
        <v>0</v>
      </c>
      <c r="K253" s="106">
        <v>0</v>
      </c>
      <c r="L253" s="107">
        <v>0</v>
      </c>
      <c r="M253" s="142"/>
      <c r="N253" s="108"/>
      <c r="O253" s="108"/>
      <c r="P253" s="107"/>
      <c r="Q253" s="107"/>
      <c r="R253" s="108">
        <f t="shared" si="3"/>
        <v>0</v>
      </c>
      <c r="S253" s="109"/>
      <c r="T253" s="110"/>
      <c r="U253" s="110"/>
      <c r="V253" s="110"/>
      <c r="W253" s="111"/>
      <c r="X253" s="111"/>
      <c r="Y253" s="112"/>
      <c r="Z253" s="113">
        <v>0</v>
      </c>
      <c r="AA253" s="113"/>
      <c r="AB253" s="114">
        <v>0</v>
      </c>
      <c r="AC253" s="114">
        <v>0</v>
      </c>
      <c r="AD253" s="114">
        <v>0</v>
      </c>
      <c r="AE253" s="114" t="e">
        <v>#DIV/0!</v>
      </c>
      <c r="AF253" s="115">
        <v>0</v>
      </c>
      <c r="AG253" s="116">
        <v>243</v>
      </c>
      <c r="AH253" s="117">
        <v>243</v>
      </c>
      <c r="AI253" s="118">
        <v>0</v>
      </c>
      <c r="AJ253" s="119"/>
    </row>
    <row r="254" spans="1:36" x14ac:dyDescent="0.25">
      <c r="A254" s="98"/>
      <c r="B254" s="99"/>
      <c r="C254" s="100"/>
      <c r="D254" s="101"/>
      <c r="E254" s="102"/>
      <c r="F254" s="103">
        <v>15</v>
      </c>
      <c r="G254" s="103"/>
      <c r="H254" s="104"/>
      <c r="I254" s="105"/>
      <c r="J254" s="105">
        <v>0</v>
      </c>
      <c r="K254" s="106">
        <v>0</v>
      </c>
      <c r="L254" s="107">
        <v>0</v>
      </c>
      <c r="M254" s="142"/>
      <c r="N254" s="108"/>
      <c r="O254" s="108"/>
      <c r="P254" s="107"/>
      <c r="Q254" s="107"/>
      <c r="R254" s="108">
        <f t="shared" si="3"/>
        <v>0</v>
      </c>
      <c r="S254" s="109"/>
      <c r="T254" s="110"/>
      <c r="U254" s="110"/>
      <c r="V254" s="110"/>
      <c r="W254" s="111"/>
      <c r="X254" s="111"/>
      <c r="Y254" s="112"/>
      <c r="Z254" s="113">
        <v>0</v>
      </c>
      <c r="AA254" s="113"/>
      <c r="AB254" s="114">
        <v>0</v>
      </c>
      <c r="AC254" s="114">
        <v>0</v>
      </c>
      <c r="AD254" s="114">
        <v>0</v>
      </c>
      <c r="AE254" s="114" t="e">
        <v>#DIV/0!</v>
      </c>
      <c r="AF254" s="115">
        <v>0</v>
      </c>
      <c r="AG254" s="116">
        <v>244</v>
      </c>
      <c r="AH254" s="117">
        <v>244</v>
      </c>
      <c r="AI254" s="118">
        <v>0</v>
      </c>
      <c r="AJ254" s="119"/>
    </row>
    <row r="255" spans="1:36" x14ac:dyDescent="0.25">
      <c r="A255" s="98"/>
      <c r="B255" s="99"/>
      <c r="C255" s="100"/>
      <c r="D255" s="101"/>
      <c r="E255" s="102"/>
      <c r="F255" s="103">
        <v>15</v>
      </c>
      <c r="G255" s="103"/>
      <c r="H255" s="104"/>
      <c r="I255" s="105"/>
      <c r="J255" s="105">
        <v>0</v>
      </c>
      <c r="K255" s="106">
        <v>0</v>
      </c>
      <c r="L255" s="107">
        <v>0</v>
      </c>
      <c r="M255" s="142"/>
      <c r="N255" s="108"/>
      <c r="O255" s="108"/>
      <c r="P255" s="107"/>
      <c r="Q255" s="107"/>
      <c r="R255" s="108">
        <f t="shared" si="3"/>
        <v>0</v>
      </c>
      <c r="S255" s="109"/>
      <c r="T255" s="110"/>
      <c r="U255" s="110"/>
      <c r="V255" s="110"/>
      <c r="W255" s="111"/>
      <c r="X255" s="111"/>
      <c r="Y255" s="112"/>
      <c r="Z255" s="113">
        <v>0</v>
      </c>
      <c r="AA255" s="113"/>
      <c r="AB255" s="114">
        <v>0</v>
      </c>
      <c r="AC255" s="114">
        <v>0</v>
      </c>
      <c r="AD255" s="114">
        <v>0</v>
      </c>
      <c r="AE255" s="114" t="e">
        <v>#DIV/0!</v>
      </c>
      <c r="AF255" s="115">
        <v>0</v>
      </c>
      <c r="AG255" s="116">
        <v>245</v>
      </c>
      <c r="AH255" s="117">
        <v>245</v>
      </c>
      <c r="AI255" s="118">
        <v>0</v>
      </c>
      <c r="AJ255" s="119"/>
    </row>
    <row r="256" spans="1:36" x14ac:dyDescent="0.25">
      <c r="A256" s="98"/>
      <c r="B256" s="99"/>
      <c r="C256" s="100"/>
      <c r="D256" s="101"/>
      <c r="E256" s="102"/>
      <c r="F256" s="103">
        <v>15</v>
      </c>
      <c r="G256" s="103"/>
      <c r="H256" s="104"/>
      <c r="I256" s="105"/>
      <c r="J256" s="105">
        <v>0</v>
      </c>
      <c r="K256" s="106">
        <v>0</v>
      </c>
      <c r="L256" s="107">
        <v>0</v>
      </c>
      <c r="M256" s="142"/>
      <c r="N256" s="108"/>
      <c r="O256" s="108"/>
      <c r="P256" s="107"/>
      <c r="Q256" s="107"/>
      <c r="R256" s="108">
        <f t="shared" si="3"/>
        <v>0</v>
      </c>
      <c r="S256" s="109"/>
      <c r="T256" s="110"/>
      <c r="U256" s="110"/>
      <c r="V256" s="110"/>
      <c r="W256" s="111"/>
      <c r="X256" s="111"/>
      <c r="Y256" s="112"/>
      <c r="Z256" s="113">
        <v>0</v>
      </c>
      <c r="AA256" s="113"/>
      <c r="AB256" s="114">
        <v>0</v>
      </c>
      <c r="AC256" s="114">
        <v>0</v>
      </c>
      <c r="AD256" s="114">
        <v>0</v>
      </c>
      <c r="AE256" s="114" t="e">
        <v>#DIV/0!</v>
      </c>
      <c r="AF256" s="115">
        <v>0</v>
      </c>
      <c r="AG256" s="116">
        <v>246</v>
      </c>
      <c r="AH256" s="117">
        <v>246</v>
      </c>
      <c r="AI256" s="118">
        <v>0</v>
      </c>
      <c r="AJ256" s="119"/>
    </row>
    <row r="257" spans="1:36" x14ac:dyDescent="0.25">
      <c r="A257" s="98"/>
      <c r="B257" s="99"/>
      <c r="C257" s="100"/>
      <c r="D257" s="101"/>
      <c r="E257" s="102"/>
      <c r="F257" s="103">
        <v>15</v>
      </c>
      <c r="G257" s="103"/>
      <c r="H257" s="104"/>
      <c r="I257" s="105"/>
      <c r="J257" s="105">
        <v>0</v>
      </c>
      <c r="K257" s="106">
        <v>0</v>
      </c>
      <c r="L257" s="107">
        <v>0</v>
      </c>
      <c r="M257" s="142"/>
      <c r="N257" s="108"/>
      <c r="O257" s="108"/>
      <c r="P257" s="107"/>
      <c r="Q257" s="107"/>
      <c r="R257" s="108">
        <f t="shared" si="3"/>
        <v>0</v>
      </c>
      <c r="S257" s="109"/>
      <c r="T257" s="110"/>
      <c r="U257" s="110"/>
      <c r="V257" s="110"/>
      <c r="W257" s="111"/>
      <c r="X257" s="111"/>
      <c r="Y257" s="112"/>
      <c r="Z257" s="113">
        <v>0</v>
      </c>
      <c r="AA257" s="113"/>
      <c r="AB257" s="114">
        <v>0</v>
      </c>
      <c r="AC257" s="114">
        <v>0</v>
      </c>
      <c r="AD257" s="114">
        <v>0</v>
      </c>
      <c r="AE257" s="114" t="e">
        <v>#DIV/0!</v>
      </c>
      <c r="AF257" s="115">
        <v>0</v>
      </c>
      <c r="AG257" s="116">
        <v>247</v>
      </c>
      <c r="AH257" s="117">
        <v>247</v>
      </c>
      <c r="AI257" s="118">
        <v>0</v>
      </c>
      <c r="AJ257" s="119"/>
    </row>
    <row r="258" spans="1:36" x14ac:dyDescent="0.25">
      <c r="A258" s="98"/>
      <c r="B258" s="99"/>
      <c r="C258" s="100"/>
      <c r="D258" s="101"/>
      <c r="E258" s="102"/>
      <c r="F258" s="103">
        <v>15</v>
      </c>
      <c r="G258" s="103"/>
      <c r="H258" s="104"/>
      <c r="I258" s="105"/>
      <c r="J258" s="105">
        <v>0</v>
      </c>
      <c r="K258" s="106">
        <v>0</v>
      </c>
      <c r="L258" s="107">
        <v>0</v>
      </c>
      <c r="M258" s="142"/>
      <c r="N258" s="108"/>
      <c r="O258" s="108"/>
      <c r="P258" s="107"/>
      <c r="Q258" s="107"/>
      <c r="R258" s="108">
        <f t="shared" si="3"/>
        <v>0</v>
      </c>
      <c r="S258" s="109"/>
      <c r="T258" s="110"/>
      <c r="U258" s="110"/>
      <c r="V258" s="110"/>
      <c r="W258" s="111"/>
      <c r="X258" s="111"/>
      <c r="Y258" s="112"/>
      <c r="Z258" s="113">
        <v>0</v>
      </c>
      <c r="AA258" s="113"/>
      <c r="AB258" s="114">
        <v>0</v>
      </c>
      <c r="AC258" s="114">
        <v>0</v>
      </c>
      <c r="AD258" s="114">
        <v>0</v>
      </c>
      <c r="AE258" s="114" t="e">
        <v>#DIV/0!</v>
      </c>
      <c r="AF258" s="115">
        <v>0</v>
      </c>
      <c r="AG258" s="116">
        <v>248</v>
      </c>
      <c r="AH258" s="117">
        <v>248</v>
      </c>
      <c r="AI258" s="118">
        <v>0</v>
      </c>
      <c r="AJ258" s="119"/>
    </row>
    <row r="259" spans="1:36" x14ac:dyDescent="0.25">
      <c r="A259" s="98"/>
      <c r="B259" s="99"/>
      <c r="C259" s="100"/>
      <c r="D259" s="101"/>
      <c r="E259" s="102"/>
      <c r="F259" s="103">
        <v>15</v>
      </c>
      <c r="G259" s="103"/>
      <c r="H259" s="104"/>
      <c r="I259" s="105"/>
      <c r="J259" s="105">
        <v>0</v>
      </c>
      <c r="K259" s="106">
        <v>0</v>
      </c>
      <c r="L259" s="107">
        <v>0</v>
      </c>
      <c r="M259" s="142"/>
      <c r="N259" s="108"/>
      <c r="O259" s="108"/>
      <c r="P259" s="107"/>
      <c r="Q259" s="107"/>
      <c r="R259" s="108">
        <f t="shared" si="3"/>
        <v>0</v>
      </c>
      <c r="S259" s="109"/>
      <c r="T259" s="110"/>
      <c r="U259" s="110"/>
      <c r="V259" s="110"/>
      <c r="W259" s="111"/>
      <c r="X259" s="111"/>
      <c r="Y259" s="112"/>
      <c r="Z259" s="113">
        <v>0</v>
      </c>
      <c r="AA259" s="113"/>
      <c r="AB259" s="114">
        <v>0</v>
      </c>
      <c r="AC259" s="114">
        <v>0</v>
      </c>
      <c r="AD259" s="114">
        <v>0</v>
      </c>
      <c r="AE259" s="114" t="e">
        <v>#DIV/0!</v>
      </c>
      <c r="AF259" s="115">
        <v>0</v>
      </c>
      <c r="AG259" s="116">
        <v>249</v>
      </c>
      <c r="AH259" s="117">
        <v>249</v>
      </c>
      <c r="AI259" s="118">
        <v>0</v>
      </c>
      <c r="AJ259" s="119"/>
    </row>
    <row r="260" spans="1:36" x14ac:dyDescent="0.25">
      <c r="A260" s="98"/>
      <c r="B260" s="99"/>
      <c r="C260" s="100"/>
      <c r="D260" s="101"/>
      <c r="E260" s="102"/>
      <c r="F260" s="103">
        <v>15</v>
      </c>
      <c r="G260" s="103"/>
      <c r="H260" s="104"/>
      <c r="I260" s="105"/>
      <c r="J260" s="105">
        <v>0</v>
      </c>
      <c r="K260" s="106">
        <v>0</v>
      </c>
      <c r="L260" s="107">
        <v>0</v>
      </c>
      <c r="M260" s="142"/>
      <c r="N260" s="108"/>
      <c r="O260" s="108"/>
      <c r="P260" s="107"/>
      <c r="Q260" s="107"/>
      <c r="R260" s="108">
        <f t="shared" si="3"/>
        <v>0</v>
      </c>
      <c r="S260" s="109"/>
      <c r="T260" s="110"/>
      <c r="U260" s="110"/>
      <c r="V260" s="110"/>
      <c r="W260" s="111"/>
      <c r="X260" s="111"/>
      <c r="Y260" s="112"/>
      <c r="Z260" s="113">
        <v>0</v>
      </c>
      <c r="AA260" s="113"/>
      <c r="AB260" s="114">
        <v>0</v>
      </c>
      <c r="AC260" s="114">
        <v>0</v>
      </c>
      <c r="AD260" s="114">
        <v>0</v>
      </c>
      <c r="AE260" s="114" t="e">
        <v>#DIV/0!</v>
      </c>
      <c r="AF260" s="115">
        <v>0</v>
      </c>
      <c r="AG260" s="116">
        <v>250</v>
      </c>
      <c r="AH260" s="117">
        <v>250</v>
      </c>
      <c r="AI260" s="118">
        <v>0</v>
      </c>
      <c r="AJ260" s="119"/>
    </row>
    <row r="261" spans="1:36" x14ac:dyDescent="0.25">
      <c r="A261" s="98"/>
      <c r="B261" s="99"/>
      <c r="C261" s="100"/>
      <c r="D261" s="101"/>
      <c r="E261" s="102"/>
      <c r="F261" s="103">
        <v>15</v>
      </c>
      <c r="G261" s="103"/>
      <c r="H261" s="104"/>
      <c r="I261" s="105"/>
      <c r="J261" s="105">
        <v>0</v>
      </c>
      <c r="K261" s="106">
        <v>0</v>
      </c>
      <c r="L261" s="107">
        <v>0</v>
      </c>
      <c r="M261" s="142"/>
      <c r="N261" s="108"/>
      <c r="O261" s="108"/>
      <c r="P261" s="107"/>
      <c r="Q261" s="107"/>
      <c r="R261" s="108">
        <f t="shared" si="3"/>
        <v>0</v>
      </c>
      <c r="S261" s="109"/>
      <c r="T261" s="110"/>
      <c r="U261" s="110"/>
      <c r="V261" s="110"/>
      <c r="W261" s="111"/>
      <c r="X261" s="111"/>
      <c r="Y261" s="112"/>
      <c r="Z261" s="113">
        <v>0</v>
      </c>
      <c r="AA261" s="113"/>
      <c r="AB261" s="114">
        <v>0</v>
      </c>
      <c r="AC261" s="114">
        <v>0</v>
      </c>
      <c r="AD261" s="114">
        <v>0</v>
      </c>
      <c r="AE261" s="114" t="e">
        <v>#DIV/0!</v>
      </c>
      <c r="AF261" s="115">
        <v>0</v>
      </c>
      <c r="AG261" s="116">
        <v>251</v>
      </c>
      <c r="AH261" s="117">
        <v>251</v>
      </c>
      <c r="AI261" s="118">
        <v>0</v>
      </c>
      <c r="AJ261" s="119"/>
    </row>
    <row r="262" spans="1:36" x14ac:dyDescent="0.25">
      <c r="A262" s="98"/>
      <c r="B262" s="99"/>
      <c r="C262" s="100"/>
      <c r="D262" s="101"/>
      <c r="E262" s="102"/>
      <c r="F262" s="103">
        <v>15</v>
      </c>
      <c r="G262" s="103"/>
      <c r="H262" s="104"/>
      <c r="I262" s="105"/>
      <c r="J262" s="105">
        <v>0</v>
      </c>
      <c r="K262" s="106">
        <v>0</v>
      </c>
      <c r="L262" s="107">
        <v>0</v>
      </c>
      <c r="M262" s="142"/>
      <c r="N262" s="108"/>
      <c r="O262" s="108"/>
      <c r="P262" s="107"/>
      <c r="Q262" s="107"/>
      <c r="R262" s="108">
        <f t="shared" si="3"/>
        <v>0</v>
      </c>
      <c r="S262" s="109"/>
      <c r="T262" s="110"/>
      <c r="U262" s="110"/>
      <c r="V262" s="110"/>
      <c r="W262" s="111"/>
      <c r="X262" s="111"/>
      <c r="Y262" s="112"/>
      <c r="Z262" s="113">
        <v>0</v>
      </c>
      <c r="AA262" s="113"/>
      <c r="AB262" s="114">
        <v>0</v>
      </c>
      <c r="AC262" s="114">
        <v>0</v>
      </c>
      <c r="AD262" s="114">
        <v>0</v>
      </c>
      <c r="AE262" s="114" t="e">
        <v>#DIV/0!</v>
      </c>
      <c r="AF262" s="115">
        <v>0</v>
      </c>
      <c r="AG262" s="116">
        <v>252</v>
      </c>
      <c r="AH262" s="117">
        <v>252</v>
      </c>
      <c r="AI262" s="118">
        <v>0</v>
      </c>
      <c r="AJ262" s="119"/>
    </row>
    <row r="263" spans="1:36" x14ac:dyDescent="0.25">
      <c r="A263" s="98"/>
      <c r="B263" s="99"/>
      <c r="C263" s="100"/>
      <c r="D263" s="101"/>
      <c r="E263" s="102"/>
      <c r="F263" s="103">
        <v>15</v>
      </c>
      <c r="G263" s="103"/>
      <c r="H263" s="104"/>
      <c r="I263" s="105"/>
      <c r="J263" s="105">
        <v>0</v>
      </c>
      <c r="K263" s="106">
        <v>0</v>
      </c>
      <c r="L263" s="107">
        <v>0</v>
      </c>
      <c r="M263" s="142"/>
      <c r="N263" s="108"/>
      <c r="O263" s="108"/>
      <c r="P263" s="107"/>
      <c r="Q263" s="107"/>
      <c r="R263" s="108">
        <f t="shared" si="3"/>
        <v>0</v>
      </c>
      <c r="S263" s="109"/>
      <c r="T263" s="110"/>
      <c r="U263" s="110"/>
      <c r="V263" s="110"/>
      <c r="W263" s="111"/>
      <c r="X263" s="111"/>
      <c r="Y263" s="112"/>
      <c r="Z263" s="113">
        <v>0</v>
      </c>
      <c r="AA263" s="113"/>
      <c r="AB263" s="114">
        <v>0</v>
      </c>
      <c r="AC263" s="114">
        <v>0</v>
      </c>
      <c r="AD263" s="114">
        <v>0</v>
      </c>
      <c r="AE263" s="114" t="e">
        <v>#DIV/0!</v>
      </c>
      <c r="AF263" s="115">
        <v>0</v>
      </c>
      <c r="AG263" s="116">
        <v>253</v>
      </c>
      <c r="AH263" s="117">
        <v>253</v>
      </c>
      <c r="AI263" s="118">
        <v>0</v>
      </c>
      <c r="AJ263" s="119"/>
    </row>
    <row r="264" spans="1:36" x14ac:dyDescent="0.25">
      <c r="A264" s="98"/>
      <c r="B264" s="99"/>
      <c r="C264" s="100"/>
      <c r="D264" s="101"/>
      <c r="E264" s="102"/>
      <c r="F264" s="103">
        <v>15</v>
      </c>
      <c r="G264" s="103"/>
      <c r="H264" s="104"/>
      <c r="I264" s="105"/>
      <c r="J264" s="105">
        <v>0</v>
      </c>
      <c r="K264" s="106">
        <v>0</v>
      </c>
      <c r="L264" s="107">
        <v>0</v>
      </c>
      <c r="M264" s="142"/>
      <c r="N264" s="108"/>
      <c r="O264" s="108"/>
      <c r="P264" s="107"/>
      <c r="Q264" s="107"/>
      <c r="R264" s="108">
        <f t="shared" si="3"/>
        <v>0</v>
      </c>
      <c r="S264" s="109"/>
      <c r="T264" s="110"/>
      <c r="U264" s="110"/>
      <c r="V264" s="110"/>
      <c r="W264" s="111"/>
      <c r="X264" s="111"/>
      <c r="Y264" s="112"/>
      <c r="Z264" s="113">
        <v>0</v>
      </c>
      <c r="AA264" s="113"/>
      <c r="AB264" s="114">
        <v>0</v>
      </c>
      <c r="AC264" s="114">
        <v>0</v>
      </c>
      <c r="AD264" s="114">
        <v>0</v>
      </c>
      <c r="AE264" s="114" t="e">
        <v>#DIV/0!</v>
      </c>
      <c r="AF264" s="115">
        <v>0</v>
      </c>
      <c r="AG264" s="116">
        <v>254</v>
      </c>
      <c r="AH264" s="117">
        <v>254</v>
      </c>
      <c r="AI264" s="118">
        <v>0</v>
      </c>
      <c r="AJ264" s="119"/>
    </row>
    <row r="265" spans="1:36" x14ac:dyDescent="0.25">
      <c r="A265" s="98"/>
      <c r="B265" s="99"/>
      <c r="C265" s="100"/>
      <c r="D265" s="101"/>
      <c r="E265" s="102"/>
      <c r="F265" s="103">
        <v>15</v>
      </c>
      <c r="G265" s="103"/>
      <c r="H265" s="104"/>
      <c r="I265" s="105"/>
      <c r="J265" s="105">
        <v>0</v>
      </c>
      <c r="K265" s="106">
        <v>0</v>
      </c>
      <c r="L265" s="107">
        <v>0</v>
      </c>
      <c r="M265" s="142"/>
      <c r="N265" s="108"/>
      <c r="O265" s="108"/>
      <c r="P265" s="107"/>
      <c r="Q265" s="107"/>
      <c r="R265" s="108">
        <f t="shared" si="3"/>
        <v>0</v>
      </c>
      <c r="S265" s="109"/>
      <c r="T265" s="110"/>
      <c r="U265" s="110"/>
      <c r="V265" s="110"/>
      <c r="W265" s="111"/>
      <c r="X265" s="111"/>
      <c r="Y265" s="112"/>
      <c r="Z265" s="113">
        <v>0</v>
      </c>
      <c r="AA265" s="113"/>
      <c r="AB265" s="114">
        <v>0</v>
      </c>
      <c r="AC265" s="114">
        <v>0</v>
      </c>
      <c r="AD265" s="114">
        <v>0</v>
      </c>
      <c r="AE265" s="114" t="e">
        <v>#DIV/0!</v>
      </c>
      <c r="AF265" s="115">
        <v>0</v>
      </c>
      <c r="AG265" s="116">
        <v>255</v>
      </c>
      <c r="AH265" s="117">
        <v>255</v>
      </c>
      <c r="AI265" s="118">
        <v>0</v>
      </c>
      <c r="AJ265" s="119"/>
    </row>
    <row r="266" spans="1:36" x14ac:dyDescent="0.25">
      <c r="A266" s="98"/>
      <c r="B266" s="99"/>
      <c r="C266" s="100"/>
      <c r="D266" s="101"/>
      <c r="E266" s="102"/>
      <c r="F266" s="103">
        <v>15</v>
      </c>
      <c r="G266" s="103"/>
      <c r="H266" s="104"/>
      <c r="I266" s="105"/>
      <c r="J266" s="105">
        <v>0</v>
      </c>
      <c r="K266" s="106">
        <v>0</v>
      </c>
      <c r="L266" s="107">
        <v>0</v>
      </c>
      <c r="M266" s="142"/>
      <c r="N266" s="108"/>
      <c r="O266" s="108"/>
      <c r="P266" s="107"/>
      <c r="Q266" s="107"/>
      <c r="R266" s="108">
        <f t="shared" si="3"/>
        <v>0</v>
      </c>
      <c r="S266" s="109"/>
      <c r="T266" s="110"/>
      <c r="U266" s="110"/>
      <c r="V266" s="110"/>
      <c r="W266" s="111"/>
      <c r="X266" s="111"/>
      <c r="Y266" s="112"/>
      <c r="Z266" s="113">
        <v>0</v>
      </c>
      <c r="AA266" s="113"/>
      <c r="AB266" s="114">
        <v>0</v>
      </c>
      <c r="AC266" s="114">
        <v>0</v>
      </c>
      <c r="AD266" s="114">
        <v>0</v>
      </c>
      <c r="AE266" s="114" t="e">
        <v>#DIV/0!</v>
      </c>
      <c r="AF266" s="115">
        <v>0</v>
      </c>
      <c r="AG266" s="116">
        <v>256</v>
      </c>
      <c r="AH266" s="117">
        <v>256</v>
      </c>
      <c r="AI266" s="118">
        <v>0</v>
      </c>
      <c r="AJ266" s="119"/>
    </row>
    <row r="267" spans="1:36" x14ac:dyDescent="0.25">
      <c r="A267" s="98"/>
      <c r="B267" s="99"/>
      <c r="C267" s="100"/>
      <c r="D267" s="101"/>
      <c r="E267" s="102"/>
      <c r="F267" s="103">
        <v>15</v>
      </c>
      <c r="G267" s="103"/>
      <c r="H267" s="104"/>
      <c r="I267" s="105"/>
      <c r="J267" s="105">
        <v>0</v>
      </c>
      <c r="K267" s="106">
        <v>0</v>
      </c>
      <c r="L267" s="107">
        <v>0</v>
      </c>
      <c r="M267" s="142"/>
      <c r="N267" s="108"/>
      <c r="O267" s="108"/>
      <c r="P267" s="107"/>
      <c r="Q267" s="107"/>
      <c r="R267" s="108">
        <f t="shared" ref="R267:R330" si="4">I267-L267-N267-P267</f>
        <v>0</v>
      </c>
      <c r="S267" s="109"/>
      <c r="T267" s="110"/>
      <c r="U267" s="110"/>
      <c r="V267" s="110"/>
      <c r="W267" s="111"/>
      <c r="X267" s="111"/>
      <c r="Y267" s="112"/>
      <c r="Z267" s="113">
        <v>0</v>
      </c>
      <c r="AA267" s="113"/>
      <c r="AB267" s="114">
        <v>0</v>
      </c>
      <c r="AC267" s="114">
        <v>0</v>
      </c>
      <c r="AD267" s="114">
        <v>0</v>
      </c>
      <c r="AE267" s="114" t="e">
        <v>#DIV/0!</v>
      </c>
      <c r="AF267" s="115">
        <v>0</v>
      </c>
      <c r="AG267" s="116">
        <v>257</v>
      </c>
      <c r="AH267" s="117">
        <v>257</v>
      </c>
      <c r="AI267" s="118">
        <v>0</v>
      </c>
      <c r="AJ267" s="119"/>
    </row>
    <row r="268" spans="1:36" x14ac:dyDescent="0.25">
      <c r="A268" s="98"/>
      <c r="B268" s="99"/>
      <c r="C268" s="100"/>
      <c r="D268" s="101"/>
      <c r="E268" s="102"/>
      <c r="F268" s="103">
        <v>15</v>
      </c>
      <c r="G268" s="103"/>
      <c r="H268" s="104"/>
      <c r="I268" s="105"/>
      <c r="J268" s="105">
        <v>0</v>
      </c>
      <c r="K268" s="106">
        <v>0</v>
      </c>
      <c r="L268" s="107">
        <v>0</v>
      </c>
      <c r="M268" s="142"/>
      <c r="N268" s="108"/>
      <c r="O268" s="108"/>
      <c r="P268" s="107"/>
      <c r="Q268" s="107"/>
      <c r="R268" s="108">
        <f t="shared" si="4"/>
        <v>0</v>
      </c>
      <c r="S268" s="109"/>
      <c r="T268" s="110"/>
      <c r="U268" s="110"/>
      <c r="V268" s="110"/>
      <c r="W268" s="111"/>
      <c r="X268" s="111"/>
      <c r="Y268" s="112"/>
      <c r="Z268" s="113">
        <v>0</v>
      </c>
      <c r="AA268" s="113"/>
      <c r="AB268" s="114">
        <v>0</v>
      </c>
      <c r="AC268" s="114">
        <v>0</v>
      </c>
      <c r="AD268" s="114">
        <v>0</v>
      </c>
      <c r="AE268" s="114" t="e">
        <v>#DIV/0!</v>
      </c>
      <c r="AF268" s="115">
        <v>0</v>
      </c>
      <c r="AG268" s="116">
        <v>258</v>
      </c>
      <c r="AH268" s="117">
        <v>258</v>
      </c>
      <c r="AI268" s="118">
        <v>0</v>
      </c>
      <c r="AJ268" s="119"/>
    </row>
    <row r="269" spans="1:36" x14ac:dyDescent="0.25">
      <c r="A269" s="98"/>
      <c r="B269" s="99"/>
      <c r="C269" s="100"/>
      <c r="D269" s="101"/>
      <c r="E269" s="102"/>
      <c r="F269" s="103">
        <v>15</v>
      </c>
      <c r="G269" s="103"/>
      <c r="H269" s="104"/>
      <c r="I269" s="105"/>
      <c r="J269" s="105">
        <v>0</v>
      </c>
      <c r="K269" s="106">
        <v>0</v>
      </c>
      <c r="L269" s="107">
        <v>0</v>
      </c>
      <c r="M269" s="142"/>
      <c r="N269" s="108"/>
      <c r="O269" s="108"/>
      <c r="P269" s="107"/>
      <c r="Q269" s="107"/>
      <c r="R269" s="108">
        <f t="shared" si="4"/>
        <v>0</v>
      </c>
      <c r="S269" s="109"/>
      <c r="T269" s="110"/>
      <c r="U269" s="110"/>
      <c r="V269" s="110"/>
      <c r="W269" s="111"/>
      <c r="X269" s="111"/>
      <c r="Y269" s="112"/>
      <c r="Z269" s="113">
        <v>0</v>
      </c>
      <c r="AA269" s="113"/>
      <c r="AB269" s="114">
        <v>0</v>
      </c>
      <c r="AC269" s="114">
        <v>0</v>
      </c>
      <c r="AD269" s="114">
        <v>0</v>
      </c>
      <c r="AE269" s="114" t="e">
        <v>#DIV/0!</v>
      </c>
      <c r="AF269" s="115">
        <v>0</v>
      </c>
      <c r="AG269" s="116">
        <v>259</v>
      </c>
      <c r="AH269" s="117">
        <v>259</v>
      </c>
      <c r="AI269" s="118">
        <v>0</v>
      </c>
      <c r="AJ269" s="119"/>
    </row>
    <row r="270" spans="1:36" x14ac:dyDescent="0.25">
      <c r="A270" s="98"/>
      <c r="B270" s="99"/>
      <c r="C270" s="100"/>
      <c r="D270" s="101"/>
      <c r="E270" s="102"/>
      <c r="F270" s="103">
        <v>15</v>
      </c>
      <c r="G270" s="103"/>
      <c r="H270" s="104"/>
      <c r="I270" s="105"/>
      <c r="J270" s="105">
        <v>0</v>
      </c>
      <c r="K270" s="106">
        <v>0</v>
      </c>
      <c r="L270" s="107">
        <v>0</v>
      </c>
      <c r="M270" s="142"/>
      <c r="N270" s="108"/>
      <c r="O270" s="108"/>
      <c r="P270" s="107"/>
      <c r="Q270" s="107"/>
      <c r="R270" s="108">
        <f t="shared" si="4"/>
        <v>0</v>
      </c>
      <c r="S270" s="109"/>
      <c r="T270" s="110"/>
      <c r="U270" s="110"/>
      <c r="V270" s="110"/>
      <c r="W270" s="111"/>
      <c r="X270" s="111"/>
      <c r="Y270" s="112"/>
      <c r="Z270" s="113">
        <v>0</v>
      </c>
      <c r="AA270" s="113"/>
      <c r="AB270" s="114">
        <v>0</v>
      </c>
      <c r="AC270" s="114">
        <v>0</v>
      </c>
      <c r="AD270" s="114">
        <v>0</v>
      </c>
      <c r="AE270" s="114" t="e">
        <v>#DIV/0!</v>
      </c>
      <c r="AF270" s="115">
        <v>0</v>
      </c>
      <c r="AG270" s="116">
        <v>260</v>
      </c>
      <c r="AH270" s="117">
        <v>260</v>
      </c>
      <c r="AI270" s="118">
        <v>0</v>
      </c>
      <c r="AJ270" s="119"/>
    </row>
    <row r="271" spans="1:36" x14ac:dyDescent="0.25">
      <c r="A271" s="98"/>
      <c r="B271" s="99"/>
      <c r="C271" s="100"/>
      <c r="D271" s="101"/>
      <c r="E271" s="102"/>
      <c r="F271" s="103">
        <v>15</v>
      </c>
      <c r="G271" s="103"/>
      <c r="H271" s="104"/>
      <c r="I271" s="105"/>
      <c r="J271" s="105">
        <v>0</v>
      </c>
      <c r="K271" s="106">
        <v>0</v>
      </c>
      <c r="L271" s="107">
        <v>0</v>
      </c>
      <c r="M271" s="142"/>
      <c r="N271" s="108"/>
      <c r="O271" s="108"/>
      <c r="P271" s="107"/>
      <c r="Q271" s="107"/>
      <c r="R271" s="108">
        <f t="shared" si="4"/>
        <v>0</v>
      </c>
      <c r="S271" s="109"/>
      <c r="T271" s="110"/>
      <c r="U271" s="110"/>
      <c r="V271" s="110"/>
      <c r="W271" s="111"/>
      <c r="X271" s="111"/>
      <c r="Y271" s="112"/>
      <c r="Z271" s="113">
        <v>0</v>
      </c>
      <c r="AA271" s="113"/>
      <c r="AB271" s="114">
        <v>0</v>
      </c>
      <c r="AC271" s="114">
        <v>0</v>
      </c>
      <c r="AD271" s="114">
        <v>0</v>
      </c>
      <c r="AE271" s="114" t="e">
        <v>#DIV/0!</v>
      </c>
      <c r="AF271" s="115">
        <v>0</v>
      </c>
      <c r="AG271" s="116">
        <v>261</v>
      </c>
      <c r="AH271" s="117">
        <v>261</v>
      </c>
      <c r="AI271" s="118">
        <v>0</v>
      </c>
      <c r="AJ271" s="119"/>
    </row>
    <row r="272" spans="1:36" x14ac:dyDescent="0.25">
      <c r="A272" s="98"/>
      <c r="B272" s="99"/>
      <c r="C272" s="100"/>
      <c r="D272" s="101"/>
      <c r="E272" s="102"/>
      <c r="F272" s="103">
        <v>15</v>
      </c>
      <c r="G272" s="103"/>
      <c r="H272" s="104"/>
      <c r="I272" s="105"/>
      <c r="J272" s="105">
        <v>0</v>
      </c>
      <c r="K272" s="106">
        <v>0</v>
      </c>
      <c r="L272" s="107">
        <v>0</v>
      </c>
      <c r="M272" s="142"/>
      <c r="N272" s="108"/>
      <c r="O272" s="108"/>
      <c r="P272" s="107"/>
      <c r="Q272" s="107"/>
      <c r="R272" s="108">
        <f t="shared" si="4"/>
        <v>0</v>
      </c>
      <c r="S272" s="109"/>
      <c r="T272" s="110"/>
      <c r="U272" s="110"/>
      <c r="V272" s="110"/>
      <c r="W272" s="111"/>
      <c r="X272" s="111"/>
      <c r="Y272" s="112"/>
      <c r="Z272" s="113">
        <v>0</v>
      </c>
      <c r="AA272" s="113"/>
      <c r="AB272" s="114">
        <v>0</v>
      </c>
      <c r="AC272" s="114">
        <v>0</v>
      </c>
      <c r="AD272" s="114">
        <v>0</v>
      </c>
      <c r="AE272" s="114" t="e">
        <v>#DIV/0!</v>
      </c>
      <c r="AF272" s="115">
        <v>0</v>
      </c>
      <c r="AG272" s="116">
        <v>262</v>
      </c>
      <c r="AH272" s="117">
        <v>262</v>
      </c>
      <c r="AI272" s="118">
        <v>0</v>
      </c>
      <c r="AJ272" s="119"/>
    </row>
    <row r="273" spans="1:36" x14ac:dyDescent="0.25">
      <c r="A273" s="98"/>
      <c r="B273" s="99"/>
      <c r="C273" s="100"/>
      <c r="D273" s="101"/>
      <c r="E273" s="102"/>
      <c r="F273" s="103">
        <v>15</v>
      </c>
      <c r="G273" s="103"/>
      <c r="H273" s="104"/>
      <c r="I273" s="105"/>
      <c r="J273" s="105">
        <v>0</v>
      </c>
      <c r="K273" s="106">
        <v>0</v>
      </c>
      <c r="L273" s="107">
        <v>0</v>
      </c>
      <c r="M273" s="142"/>
      <c r="N273" s="108"/>
      <c r="O273" s="108"/>
      <c r="P273" s="107"/>
      <c r="Q273" s="107"/>
      <c r="R273" s="108">
        <f t="shared" si="4"/>
        <v>0</v>
      </c>
      <c r="S273" s="109"/>
      <c r="T273" s="110"/>
      <c r="U273" s="110"/>
      <c r="V273" s="110"/>
      <c r="W273" s="111"/>
      <c r="X273" s="111"/>
      <c r="Y273" s="112"/>
      <c r="Z273" s="113">
        <v>0</v>
      </c>
      <c r="AA273" s="113"/>
      <c r="AB273" s="114">
        <v>0</v>
      </c>
      <c r="AC273" s="114">
        <v>0</v>
      </c>
      <c r="AD273" s="114">
        <v>0</v>
      </c>
      <c r="AE273" s="114" t="e">
        <v>#DIV/0!</v>
      </c>
      <c r="AF273" s="115">
        <v>0</v>
      </c>
      <c r="AG273" s="116">
        <v>263</v>
      </c>
      <c r="AH273" s="117">
        <v>263</v>
      </c>
      <c r="AI273" s="118">
        <v>0</v>
      </c>
      <c r="AJ273" s="119"/>
    </row>
    <row r="274" spans="1:36" x14ac:dyDescent="0.25">
      <c r="A274" s="98"/>
      <c r="B274" s="99"/>
      <c r="C274" s="100"/>
      <c r="D274" s="101"/>
      <c r="E274" s="102"/>
      <c r="F274" s="103">
        <v>15</v>
      </c>
      <c r="G274" s="103"/>
      <c r="H274" s="104"/>
      <c r="I274" s="105"/>
      <c r="J274" s="105">
        <v>0</v>
      </c>
      <c r="K274" s="106">
        <v>0</v>
      </c>
      <c r="L274" s="107">
        <v>0</v>
      </c>
      <c r="M274" s="142"/>
      <c r="N274" s="108"/>
      <c r="O274" s="108"/>
      <c r="P274" s="107"/>
      <c r="Q274" s="107"/>
      <c r="R274" s="108">
        <f t="shared" si="4"/>
        <v>0</v>
      </c>
      <c r="S274" s="109"/>
      <c r="T274" s="110"/>
      <c r="U274" s="110"/>
      <c r="V274" s="110"/>
      <c r="W274" s="111"/>
      <c r="X274" s="111"/>
      <c r="Y274" s="112"/>
      <c r="Z274" s="113">
        <v>0</v>
      </c>
      <c r="AA274" s="113"/>
      <c r="AB274" s="114">
        <v>0</v>
      </c>
      <c r="AC274" s="114">
        <v>0</v>
      </c>
      <c r="AD274" s="114">
        <v>0</v>
      </c>
      <c r="AE274" s="114" t="e">
        <v>#DIV/0!</v>
      </c>
      <c r="AF274" s="115">
        <v>0</v>
      </c>
      <c r="AG274" s="116">
        <v>264</v>
      </c>
      <c r="AH274" s="117">
        <v>264</v>
      </c>
      <c r="AI274" s="118">
        <v>0</v>
      </c>
      <c r="AJ274" s="119"/>
    </row>
    <row r="275" spans="1:36" x14ac:dyDescent="0.25">
      <c r="A275" s="98"/>
      <c r="B275" s="99"/>
      <c r="C275" s="100"/>
      <c r="D275" s="101"/>
      <c r="E275" s="102"/>
      <c r="F275" s="103">
        <v>15</v>
      </c>
      <c r="G275" s="103"/>
      <c r="H275" s="104"/>
      <c r="I275" s="105"/>
      <c r="J275" s="105">
        <v>0</v>
      </c>
      <c r="K275" s="106">
        <v>0</v>
      </c>
      <c r="L275" s="107">
        <v>0</v>
      </c>
      <c r="M275" s="142"/>
      <c r="N275" s="108"/>
      <c r="O275" s="108"/>
      <c r="P275" s="107"/>
      <c r="Q275" s="107"/>
      <c r="R275" s="108">
        <f t="shared" si="4"/>
        <v>0</v>
      </c>
      <c r="S275" s="109"/>
      <c r="T275" s="110"/>
      <c r="U275" s="110"/>
      <c r="V275" s="110"/>
      <c r="W275" s="111"/>
      <c r="X275" s="111"/>
      <c r="Y275" s="112"/>
      <c r="Z275" s="113">
        <v>0</v>
      </c>
      <c r="AA275" s="113"/>
      <c r="AB275" s="114">
        <v>0</v>
      </c>
      <c r="AC275" s="114">
        <v>0</v>
      </c>
      <c r="AD275" s="114">
        <v>0</v>
      </c>
      <c r="AE275" s="114" t="e">
        <v>#DIV/0!</v>
      </c>
      <c r="AF275" s="115">
        <v>0</v>
      </c>
      <c r="AG275" s="116">
        <v>265</v>
      </c>
      <c r="AH275" s="117">
        <v>265</v>
      </c>
      <c r="AI275" s="118">
        <v>0</v>
      </c>
      <c r="AJ275" s="119"/>
    </row>
    <row r="276" spans="1:36" x14ac:dyDescent="0.25">
      <c r="A276" s="98"/>
      <c r="B276" s="99"/>
      <c r="C276" s="100"/>
      <c r="D276" s="101"/>
      <c r="E276" s="102"/>
      <c r="F276" s="103">
        <v>15</v>
      </c>
      <c r="G276" s="103"/>
      <c r="H276" s="104"/>
      <c r="I276" s="105"/>
      <c r="J276" s="105">
        <v>0</v>
      </c>
      <c r="K276" s="106">
        <v>0</v>
      </c>
      <c r="L276" s="107">
        <v>0</v>
      </c>
      <c r="M276" s="142"/>
      <c r="N276" s="108"/>
      <c r="O276" s="108"/>
      <c r="P276" s="107"/>
      <c r="Q276" s="107"/>
      <c r="R276" s="108">
        <f t="shared" si="4"/>
        <v>0</v>
      </c>
      <c r="S276" s="109"/>
      <c r="T276" s="110"/>
      <c r="U276" s="110"/>
      <c r="V276" s="110"/>
      <c r="W276" s="111"/>
      <c r="X276" s="111"/>
      <c r="Y276" s="112"/>
      <c r="Z276" s="113">
        <v>0</v>
      </c>
      <c r="AA276" s="113"/>
      <c r="AB276" s="114">
        <v>0</v>
      </c>
      <c r="AC276" s="114">
        <v>0</v>
      </c>
      <c r="AD276" s="114">
        <v>0</v>
      </c>
      <c r="AE276" s="114" t="e">
        <v>#DIV/0!</v>
      </c>
      <c r="AF276" s="115">
        <v>0</v>
      </c>
      <c r="AG276" s="116">
        <v>266</v>
      </c>
      <c r="AH276" s="117">
        <v>266</v>
      </c>
      <c r="AI276" s="118">
        <v>0</v>
      </c>
      <c r="AJ276" s="119"/>
    </row>
    <row r="277" spans="1:36" x14ac:dyDescent="0.25">
      <c r="A277" s="98"/>
      <c r="B277" s="99"/>
      <c r="C277" s="100"/>
      <c r="D277" s="101"/>
      <c r="E277" s="102"/>
      <c r="F277" s="103">
        <v>15</v>
      </c>
      <c r="G277" s="103"/>
      <c r="H277" s="104"/>
      <c r="I277" s="105"/>
      <c r="J277" s="105">
        <v>0</v>
      </c>
      <c r="K277" s="106">
        <v>0</v>
      </c>
      <c r="L277" s="107">
        <v>0</v>
      </c>
      <c r="M277" s="142"/>
      <c r="N277" s="108"/>
      <c r="O277" s="108"/>
      <c r="P277" s="107"/>
      <c r="Q277" s="107"/>
      <c r="R277" s="108">
        <f t="shared" si="4"/>
        <v>0</v>
      </c>
      <c r="S277" s="109"/>
      <c r="T277" s="110"/>
      <c r="U277" s="110"/>
      <c r="V277" s="110"/>
      <c r="W277" s="111"/>
      <c r="X277" s="111"/>
      <c r="Y277" s="112"/>
      <c r="Z277" s="113">
        <v>0</v>
      </c>
      <c r="AA277" s="113"/>
      <c r="AB277" s="114">
        <v>0</v>
      </c>
      <c r="AC277" s="114">
        <v>0</v>
      </c>
      <c r="AD277" s="114">
        <v>0</v>
      </c>
      <c r="AE277" s="114" t="e">
        <v>#DIV/0!</v>
      </c>
      <c r="AF277" s="115">
        <v>0</v>
      </c>
      <c r="AG277" s="116">
        <v>267</v>
      </c>
      <c r="AH277" s="117">
        <v>267</v>
      </c>
      <c r="AI277" s="118">
        <v>0</v>
      </c>
      <c r="AJ277" s="119"/>
    </row>
    <row r="278" spans="1:36" x14ac:dyDescent="0.25">
      <c r="A278" s="98"/>
      <c r="B278" s="99"/>
      <c r="C278" s="100"/>
      <c r="D278" s="101"/>
      <c r="E278" s="102"/>
      <c r="F278" s="103">
        <v>15</v>
      </c>
      <c r="G278" s="103"/>
      <c r="H278" s="104"/>
      <c r="I278" s="105"/>
      <c r="J278" s="105">
        <v>0</v>
      </c>
      <c r="K278" s="106">
        <v>0</v>
      </c>
      <c r="L278" s="107">
        <v>0</v>
      </c>
      <c r="M278" s="142"/>
      <c r="N278" s="108"/>
      <c r="O278" s="108"/>
      <c r="P278" s="107"/>
      <c r="Q278" s="107"/>
      <c r="R278" s="108">
        <f t="shared" si="4"/>
        <v>0</v>
      </c>
      <c r="S278" s="109"/>
      <c r="T278" s="110"/>
      <c r="U278" s="110"/>
      <c r="V278" s="110"/>
      <c r="W278" s="111"/>
      <c r="X278" s="111"/>
      <c r="Y278" s="112"/>
      <c r="Z278" s="113">
        <v>0</v>
      </c>
      <c r="AA278" s="113"/>
      <c r="AB278" s="114">
        <v>0</v>
      </c>
      <c r="AC278" s="114">
        <v>0</v>
      </c>
      <c r="AD278" s="114">
        <v>0</v>
      </c>
      <c r="AE278" s="114" t="e">
        <v>#DIV/0!</v>
      </c>
      <c r="AF278" s="115">
        <v>0</v>
      </c>
      <c r="AG278" s="116">
        <v>268</v>
      </c>
      <c r="AH278" s="117">
        <v>268</v>
      </c>
      <c r="AI278" s="118">
        <v>0</v>
      </c>
      <c r="AJ278" s="119"/>
    </row>
    <row r="279" spans="1:36" x14ac:dyDescent="0.25">
      <c r="A279" s="98"/>
      <c r="B279" s="99"/>
      <c r="C279" s="100"/>
      <c r="D279" s="101"/>
      <c r="E279" s="102"/>
      <c r="F279" s="103">
        <v>15</v>
      </c>
      <c r="G279" s="103"/>
      <c r="H279" s="104"/>
      <c r="I279" s="105"/>
      <c r="J279" s="105">
        <v>0</v>
      </c>
      <c r="K279" s="106">
        <v>0</v>
      </c>
      <c r="L279" s="107">
        <v>0</v>
      </c>
      <c r="M279" s="142"/>
      <c r="N279" s="108"/>
      <c r="O279" s="108"/>
      <c r="P279" s="107"/>
      <c r="Q279" s="107"/>
      <c r="R279" s="108">
        <f t="shared" si="4"/>
        <v>0</v>
      </c>
      <c r="S279" s="109"/>
      <c r="T279" s="110"/>
      <c r="U279" s="110"/>
      <c r="V279" s="110"/>
      <c r="W279" s="111"/>
      <c r="X279" s="111"/>
      <c r="Y279" s="112"/>
      <c r="Z279" s="113">
        <v>0</v>
      </c>
      <c r="AA279" s="113"/>
      <c r="AB279" s="114">
        <v>0</v>
      </c>
      <c r="AC279" s="114">
        <v>0</v>
      </c>
      <c r="AD279" s="114">
        <v>0</v>
      </c>
      <c r="AE279" s="114" t="e">
        <v>#DIV/0!</v>
      </c>
      <c r="AF279" s="115">
        <v>0</v>
      </c>
      <c r="AG279" s="116">
        <v>269</v>
      </c>
      <c r="AH279" s="117">
        <v>269</v>
      </c>
      <c r="AI279" s="118">
        <v>0</v>
      </c>
      <c r="AJ279" s="119"/>
    </row>
    <row r="280" spans="1:36" x14ac:dyDescent="0.25">
      <c r="A280" s="98"/>
      <c r="B280" s="99"/>
      <c r="C280" s="100"/>
      <c r="D280" s="101"/>
      <c r="E280" s="102"/>
      <c r="F280" s="103">
        <v>15</v>
      </c>
      <c r="G280" s="103"/>
      <c r="H280" s="104"/>
      <c r="I280" s="105"/>
      <c r="J280" s="105">
        <v>0</v>
      </c>
      <c r="K280" s="106">
        <v>0</v>
      </c>
      <c r="L280" s="107">
        <v>0</v>
      </c>
      <c r="M280" s="142"/>
      <c r="N280" s="108"/>
      <c r="O280" s="108"/>
      <c r="P280" s="107"/>
      <c r="Q280" s="107"/>
      <c r="R280" s="108">
        <f t="shared" si="4"/>
        <v>0</v>
      </c>
      <c r="S280" s="109"/>
      <c r="T280" s="110"/>
      <c r="U280" s="110"/>
      <c r="V280" s="110"/>
      <c r="W280" s="111"/>
      <c r="X280" s="111"/>
      <c r="Y280" s="112"/>
      <c r="Z280" s="113">
        <v>0</v>
      </c>
      <c r="AA280" s="113"/>
      <c r="AB280" s="114">
        <v>0</v>
      </c>
      <c r="AC280" s="114">
        <v>0</v>
      </c>
      <c r="AD280" s="114">
        <v>0</v>
      </c>
      <c r="AE280" s="114" t="e">
        <v>#DIV/0!</v>
      </c>
      <c r="AF280" s="115">
        <v>0</v>
      </c>
      <c r="AG280" s="116">
        <v>270</v>
      </c>
      <c r="AH280" s="117">
        <v>270</v>
      </c>
      <c r="AI280" s="118">
        <v>0</v>
      </c>
      <c r="AJ280" s="119"/>
    </row>
    <row r="281" spans="1:36" x14ac:dyDescent="0.25">
      <c r="A281" s="98"/>
      <c r="B281" s="99"/>
      <c r="C281" s="100"/>
      <c r="D281" s="101"/>
      <c r="E281" s="102"/>
      <c r="F281" s="103">
        <v>15</v>
      </c>
      <c r="G281" s="103"/>
      <c r="H281" s="104"/>
      <c r="I281" s="105"/>
      <c r="J281" s="105">
        <v>0</v>
      </c>
      <c r="K281" s="106">
        <v>0</v>
      </c>
      <c r="L281" s="107">
        <v>0</v>
      </c>
      <c r="M281" s="142"/>
      <c r="N281" s="108"/>
      <c r="O281" s="108"/>
      <c r="P281" s="107"/>
      <c r="Q281" s="107"/>
      <c r="R281" s="108">
        <f t="shared" si="4"/>
        <v>0</v>
      </c>
      <c r="S281" s="109"/>
      <c r="T281" s="110"/>
      <c r="U281" s="110"/>
      <c r="V281" s="110"/>
      <c r="W281" s="111"/>
      <c r="X281" s="111"/>
      <c r="Y281" s="112"/>
      <c r="Z281" s="113">
        <v>0</v>
      </c>
      <c r="AA281" s="113"/>
      <c r="AB281" s="114">
        <v>0</v>
      </c>
      <c r="AC281" s="114">
        <v>0</v>
      </c>
      <c r="AD281" s="114">
        <v>0</v>
      </c>
      <c r="AE281" s="114" t="e">
        <v>#DIV/0!</v>
      </c>
      <c r="AF281" s="115">
        <v>0</v>
      </c>
      <c r="AG281" s="116">
        <v>271</v>
      </c>
      <c r="AH281" s="117">
        <v>271</v>
      </c>
      <c r="AI281" s="118">
        <v>0</v>
      </c>
      <c r="AJ281" s="119"/>
    </row>
    <row r="282" spans="1:36" x14ac:dyDescent="0.25">
      <c r="A282" s="98"/>
      <c r="B282" s="99"/>
      <c r="C282" s="100"/>
      <c r="D282" s="101"/>
      <c r="E282" s="102"/>
      <c r="F282" s="103">
        <v>15</v>
      </c>
      <c r="G282" s="103"/>
      <c r="H282" s="104"/>
      <c r="I282" s="105"/>
      <c r="J282" s="105">
        <v>0</v>
      </c>
      <c r="K282" s="106">
        <v>0</v>
      </c>
      <c r="L282" s="107">
        <v>0</v>
      </c>
      <c r="M282" s="142"/>
      <c r="N282" s="108"/>
      <c r="O282" s="108"/>
      <c r="P282" s="107"/>
      <c r="Q282" s="107"/>
      <c r="R282" s="108">
        <f t="shared" si="4"/>
        <v>0</v>
      </c>
      <c r="S282" s="109"/>
      <c r="T282" s="110"/>
      <c r="U282" s="110"/>
      <c r="V282" s="110"/>
      <c r="W282" s="111"/>
      <c r="X282" s="111"/>
      <c r="Y282" s="112"/>
      <c r="Z282" s="113">
        <v>0</v>
      </c>
      <c r="AA282" s="113"/>
      <c r="AB282" s="114">
        <v>0</v>
      </c>
      <c r="AC282" s="114">
        <v>0</v>
      </c>
      <c r="AD282" s="114">
        <v>0</v>
      </c>
      <c r="AE282" s="114" t="e">
        <v>#DIV/0!</v>
      </c>
      <c r="AF282" s="115">
        <v>0</v>
      </c>
      <c r="AG282" s="116">
        <v>272</v>
      </c>
      <c r="AH282" s="117">
        <v>272</v>
      </c>
      <c r="AI282" s="118">
        <v>0</v>
      </c>
      <c r="AJ282" s="119"/>
    </row>
    <row r="283" spans="1:36" x14ac:dyDescent="0.25">
      <c r="A283" s="98"/>
      <c r="B283" s="99"/>
      <c r="C283" s="100"/>
      <c r="D283" s="101"/>
      <c r="E283" s="102"/>
      <c r="F283" s="103">
        <v>15</v>
      </c>
      <c r="G283" s="103"/>
      <c r="H283" s="104"/>
      <c r="I283" s="105"/>
      <c r="J283" s="105">
        <v>0</v>
      </c>
      <c r="K283" s="106">
        <v>0</v>
      </c>
      <c r="L283" s="107">
        <v>0</v>
      </c>
      <c r="M283" s="142"/>
      <c r="N283" s="108"/>
      <c r="O283" s="108"/>
      <c r="P283" s="107"/>
      <c r="Q283" s="107"/>
      <c r="R283" s="108">
        <f t="shared" si="4"/>
        <v>0</v>
      </c>
      <c r="S283" s="109"/>
      <c r="T283" s="110"/>
      <c r="U283" s="110"/>
      <c r="V283" s="110"/>
      <c r="W283" s="111"/>
      <c r="X283" s="111"/>
      <c r="Y283" s="112"/>
      <c r="Z283" s="113">
        <v>0</v>
      </c>
      <c r="AA283" s="113"/>
      <c r="AB283" s="114">
        <v>0</v>
      </c>
      <c r="AC283" s="114">
        <v>0</v>
      </c>
      <c r="AD283" s="114">
        <v>0</v>
      </c>
      <c r="AE283" s="114" t="e">
        <v>#DIV/0!</v>
      </c>
      <c r="AF283" s="115">
        <v>0</v>
      </c>
      <c r="AG283" s="116">
        <v>273</v>
      </c>
      <c r="AH283" s="117">
        <v>273</v>
      </c>
      <c r="AI283" s="118">
        <v>0</v>
      </c>
      <c r="AJ283" s="119"/>
    </row>
    <row r="284" spans="1:36" x14ac:dyDescent="0.25">
      <c r="A284" s="98"/>
      <c r="B284" s="99"/>
      <c r="C284" s="100"/>
      <c r="D284" s="101"/>
      <c r="E284" s="102"/>
      <c r="F284" s="103">
        <v>15</v>
      </c>
      <c r="G284" s="103"/>
      <c r="H284" s="104"/>
      <c r="I284" s="105"/>
      <c r="J284" s="105">
        <v>0</v>
      </c>
      <c r="K284" s="106">
        <v>0</v>
      </c>
      <c r="L284" s="107">
        <v>0</v>
      </c>
      <c r="M284" s="142"/>
      <c r="N284" s="108"/>
      <c r="O284" s="108"/>
      <c r="P284" s="107"/>
      <c r="Q284" s="107"/>
      <c r="R284" s="108">
        <f t="shared" si="4"/>
        <v>0</v>
      </c>
      <c r="S284" s="109"/>
      <c r="T284" s="110"/>
      <c r="U284" s="110"/>
      <c r="V284" s="110"/>
      <c r="W284" s="111"/>
      <c r="X284" s="111"/>
      <c r="Y284" s="112"/>
      <c r="Z284" s="113">
        <v>0</v>
      </c>
      <c r="AA284" s="113"/>
      <c r="AB284" s="114">
        <v>0</v>
      </c>
      <c r="AC284" s="114">
        <v>0</v>
      </c>
      <c r="AD284" s="114">
        <v>0</v>
      </c>
      <c r="AE284" s="114" t="e">
        <v>#DIV/0!</v>
      </c>
      <c r="AF284" s="115">
        <v>0</v>
      </c>
      <c r="AG284" s="116">
        <v>274</v>
      </c>
      <c r="AH284" s="117">
        <v>274</v>
      </c>
      <c r="AI284" s="118">
        <v>0</v>
      </c>
      <c r="AJ284" s="119"/>
    </row>
    <row r="285" spans="1:36" x14ac:dyDescent="0.25">
      <c r="A285" s="98"/>
      <c r="B285" s="99"/>
      <c r="C285" s="100"/>
      <c r="D285" s="101"/>
      <c r="E285" s="102"/>
      <c r="F285" s="103">
        <v>15</v>
      </c>
      <c r="G285" s="103"/>
      <c r="H285" s="104"/>
      <c r="I285" s="105"/>
      <c r="J285" s="105">
        <v>0</v>
      </c>
      <c r="K285" s="106">
        <v>0</v>
      </c>
      <c r="L285" s="107">
        <v>0</v>
      </c>
      <c r="M285" s="142"/>
      <c r="N285" s="108"/>
      <c r="O285" s="108"/>
      <c r="P285" s="107"/>
      <c r="Q285" s="107"/>
      <c r="R285" s="108">
        <f t="shared" si="4"/>
        <v>0</v>
      </c>
      <c r="S285" s="109"/>
      <c r="T285" s="110"/>
      <c r="U285" s="110"/>
      <c r="V285" s="110"/>
      <c r="W285" s="111"/>
      <c r="X285" s="111"/>
      <c r="Y285" s="112"/>
      <c r="Z285" s="113">
        <v>0</v>
      </c>
      <c r="AA285" s="113"/>
      <c r="AB285" s="114">
        <v>0</v>
      </c>
      <c r="AC285" s="114">
        <v>0</v>
      </c>
      <c r="AD285" s="114">
        <v>0</v>
      </c>
      <c r="AE285" s="114" t="e">
        <v>#DIV/0!</v>
      </c>
      <c r="AF285" s="115">
        <v>0</v>
      </c>
      <c r="AG285" s="116">
        <v>275</v>
      </c>
      <c r="AH285" s="117">
        <v>275</v>
      </c>
      <c r="AI285" s="118">
        <v>0</v>
      </c>
      <c r="AJ285" s="119"/>
    </row>
    <row r="286" spans="1:36" x14ac:dyDescent="0.25">
      <c r="A286" s="98"/>
      <c r="B286" s="99"/>
      <c r="C286" s="100"/>
      <c r="D286" s="101"/>
      <c r="E286" s="102"/>
      <c r="F286" s="103">
        <v>15</v>
      </c>
      <c r="G286" s="103"/>
      <c r="H286" s="104"/>
      <c r="I286" s="105"/>
      <c r="J286" s="105">
        <v>0</v>
      </c>
      <c r="K286" s="106">
        <v>0</v>
      </c>
      <c r="L286" s="107">
        <v>0</v>
      </c>
      <c r="M286" s="142"/>
      <c r="N286" s="108"/>
      <c r="O286" s="108"/>
      <c r="P286" s="107"/>
      <c r="Q286" s="107"/>
      <c r="R286" s="108">
        <f t="shared" si="4"/>
        <v>0</v>
      </c>
      <c r="S286" s="109"/>
      <c r="T286" s="110"/>
      <c r="U286" s="110"/>
      <c r="V286" s="110"/>
      <c r="W286" s="111"/>
      <c r="X286" s="111"/>
      <c r="Y286" s="112"/>
      <c r="Z286" s="113">
        <v>0</v>
      </c>
      <c r="AA286" s="113"/>
      <c r="AB286" s="114">
        <v>0</v>
      </c>
      <c r="AC286" s="114">
        <v>0</v>
      </c>
      <c r="AD286" s="114">
        <v>0</v>
      </c>
      <c r="AE286" s="114" t="e">
        <v>#DIV/0!</v>
      </c>
      <c r="AF286" s="115">
        <v>0</v>
      </c>
      <c r="AG286" s="116">
        <v>276</v>
      </c>
      <c r="AH286" s="117">
        <v>276</v>
      </c>
      <c r="AI286" s="118">
        <v>0</v>
      </c>
      <c r="AJ286" s="119"/>
    </row>
    <row r="287" spans="1:36" x14ac:dyDescent="0.25">
      <c r="A287" s="98"/>
      <c r="B287" s="99"/>
      <c r="C287" s="100"/>
      <c r="D287" s="101"/>
      <c r="E287" s="102"/>
      <c r="F287" s="103">
        <v>15</v>
      </c>
      <c r="G287" s="103"/>
      <c r="H287" s="104"/>
      <c r="I287" s="105"/>
      <c r="J287" s="105">
        <v>0</v>
      </c>
      <c r="K287" s="106">
        <v>0</v>
      </c>
      <c r="L287" s="107">
        <v>0</v>
      </c>
      <c r="M287" s="142"/>
      <c r="N287" s="108"/>
      <c r="O287" s="108"/>
      <c r="P287" s="107"/>
      <c r="Q287" s="107"/>
      <c r="R287" s="108">
        <f t="shared" si="4"/>
        <v>0</v>
      </c>
      <c r="S287" s="109"/>
      <c r="T287" s="110"/>
      <c r="U287" s="110"/>
      <c r="V287" s="110"/>
      <c r="W287" s="111"/>
      <c r="X287" s="111"/>
      <c r="Y287" s="112"/>
      <c r="Z287" s="113">
        <v>0</v>
      </c>
      <c r="AA287" s="113"/>
      <c r="AB287" s="114">
        <v>0</v>
      </c>
      <c r="AC287" s="114">
        <v>0</v>
      </c>
      <c r="AD287" s="114">
        <v>0</v>
      </c>
      <c r="AE287" s="114" t="e">
        <v>#DIV/0!</v>
      </c>
      <c r="AF287" s="115">
        <v>0</v>
      </c>
      <c r="AG287" s="116">
        <v>277</v>
      </c>
      <c r="AH287" s="117">
        <v>277</v>
      </c>
      <c r="AI287" s="118">
        <v>0</v>
      </c>
      <c r="AJ287" s="119"/>
    </row>
    <row r="288" spans="1:36" x14ac:dyDescent="0.25">
      <c r="A288" s="98"/>
      <c r="B288" s="99"/>
      <c r="C288" s="100"/>
      <c r="D288" s="101"/>
      <c r="E288" s="102"/>
      <c r="F288" s="103">
        <v>15</v>
      </c>
      <c r="G288" s="103"/>
      <c r="H288" s="104"/>
      <c r="I288" s="105"/>
      <c r="J288" s="105">
        <v>0</v>
      </c>
      <c r="K288" s="106">
        <v>0</v>
      </c>
      <c r="L288" s="107">
        <v>0</v>
      </c>
      <c r="M288" s="142"/>
      <c r="N288" s="108"/>
      <c r="O288" s="108"/>
      <c r="P288" s="107"/>
      <c r="Q288" s="107"/>
      <c r="R288" s="108">
        <f t="shared" si="4"/>
        <v>0</v>
      </c>
      <c r="S288" s="109"/>
      <c r="T288" s="110"/>
      <c r="U288" s="110"/>
      <c r="V288" s="110"/>
      <c r="W288" s="111"/>
      <c r="X288" s="111"/>
      <c r="Y288" s="112"/>
      <c r="Z288" s="113">
        <v>0</v>
      </c>
      <c r="AA288" s="113"/>
      <c r="AB288" s="114">
        <v>0</v>
      </c>
      <c r="AC288" s="114">
        <v>0</v>
      </c>
      <c r="AD288" s="114">
        <v>0</v>
      </c>
      <c r="AE288" s="114" t="e">
        <v>#DIV/0!</v>
      </c>
      <c r="AF288" s="115">
        <v>0</v>
      </c>
      <c r="AG288" s="116">
        <v>278</v>
      </c>
      <c r="AH288" s="117">
        <v>278</v>
      </c>
      <c r="AI288" s="118">
        <v>0</v>
      </c>
      <c r="AJ288" s="119"/>
    </row>
    <row r="289" spans="1:36" x14ac:dyDescent="0.25">
      <c r="A289" s="98"/>
      <c r="B289" s="99"/>
      <c r="C289" s="100"/>
      <c r="D289" s="101"/>
      <c r="E289" s="102"/>
      <c r="F289" s="103">
        <v>15</v>
      </c>
      <c r="G289" s="103"/>
      <c r="H289" s="104"/>
      <c r="I289" s="105"/>
      <c r="J289" s="105">
        <v>0</v>
      </c>
      <c r="K289" s="106">
        <v>0</v>
      </c>
      <c r="L289" s="107">
        <v>0</v>
      </c>
      <c r="M289" s="142"/>
      <c r="N289" s="108"/>
      <c r="O289" s="108"/>
      <c r="P289" s="107"/>
      <c r="Q289" s="107"/>
      <c r="R289" s="108">
        <f t="shared" si="4"/>
        <v>0</v>
      </c>
      <c r="S289" s="109"/>
      <c r="T289" s="110"/>
      <c r="U289" s="110"/>
      <c r="V289" s="110"/>
      <c r="W289" s="111"/>
      <c r="X289" s="111"/>
      <c r="Y289" s="112"/>
      <c r="Z289" s="113">
        <v>0</v>
      </c>
      <c r="AA289" s="113"/>
      <c r="AB289" s="114">
        <v>0</v>
      </c>
      <c r="AC289" s="114">
        <v>0</v>
      </c>
      <c r="AD289" s="114">
        <v>0</v>
      </c>
      <c r="AE289" s="114" t="e">
        <v>#DIV/0!</v>
      </c>
      <c r="AF289" s="115">
        <v>0</v>
      </c>
      <c r="AG289" s="116">
        <v>279</v>
      </c>
      <c r="AH289" s="117">
        <v>279</v>
      </c>
      <c r="AI289" s="118">
        <v>0</v>
      </c>
      <c r="AJ289" s="119"/>
    </row>
    <row r="290" spans="1:36" x14ac:dyDescent="0.25">
      <c r="A290" s="98"/>
      <c r="B290" s="99"/>
      <c r="C290" s="100"/>
      <c r="D290" s="101"/>
      <c r="E290" s="102"/>
      <c r="F290" s="103">
        <v>15</v>
      </c>
      <c r="G290" s="103"/>
      <c r="H290" s="104"/>
      <c r="I290" s="105"/>
      <c r="J290" s="105">
        <v>0</v>
      </c>
      <c r="K290" s="106">
        <v>0</v>
      </c>
      <c r="L290" s="107">
        <v>0</v>
      </c>
      <c r="M290" s="142"/>
      <c r="N290" s="108"/>
      <c r="O290" s="108"/>
      <c r="P290" s="107"/>
      <c r="Q290" s="107"/>
      <c r="R290" s="108">
        <f t="shared" si="4"/>
        <v>0</v>
      </c>
      <c r="S290" s="109"/>
      <c r="T290" s="110"/>
      <c r="U290" s="110"/>
      <c r="V290" s="110"/>
      <c r="W290" s="111"/>
      <c r="X290" s="111"/>
      <c r="Y290" s="112"/>
      <c r="Z290" s="113">
        <v>0</v>
      </c>
      <c r="AA290" s="113"/>
      <c r="AB290" s="114">
        <v>0</v>
      </c>
      <c r="AC290" s="114">
        <v>0</v>
      </c>
      <c r="AD290" s="114">
        <v>0</v>
      </c>
      <c r="AE290" s="114" t="e">
        <v>#DIV/0!</v>
      </c>
      <c r="AF290" s="115">
        <v>0</v>
      </c>
      <c r="AG290" s="116">
        <v>280</v>
      </c>
      <c r="AH290" s="117">
        <v>280</v>
      </c>
      <c r="AI290" s="118">
        <v>0</v>
      </c>
      <c r="AJ290" s="119"/>
    </row>
    <row r="291" spans="1:36" x14ac:dyDescent="0.25">
      <c r="A291" s="98"/>
      <c r="B291" s="99"/>
      <c r="C291" s="100"/>
      <c r="D291" s="101"/>
      <c r="E291" s="102"/>
      <c r="F291" s="103">
        <v>15</v>
      </c>
      <c r="G291" s="103"/>
      <c r="H291" s="104"/>
      <c r="I291" s="105"/>
      <c r="J291" s="105">
        <v>0</v>
      </c>
      <c r="K291" s="106">
        <v>0</v>
      </c>
      <c r="L291" s="107">
        <v>0</v>
      </c>
      <c r="M291" s="142"/>
      <c r="N291" s="108"/>
      <c r="O291" s="108"/>
      <c r="P291" s="107"/>
      <c r="Q291" s="107"/>
      <c r="R291" s="108">
        <f t="shared" si="4"/>
        <v>0</v>
      </c>
      <c r="S291" s="109"/>
      <c r="T291" s="110"/>
      <c r="U291" s="110"/>
      <c r="V291" s="110"/>
      <c r="W291" s="111"/>
      <c r="X291" s="111"/>
      <c r="Y291" s="112"/>
      <c r="Z291" s="113">
        <v>0</v>
      </c>
      <c r="AA291" s="113"/>
      <c r="AB291" s="114">
        <v>0</v>
      </c>
      <c r="AC291" s="114">
        <v>0</v>
      </c>
      <c r="AD291" s="114">
        <v>0</v>
      </c>
      <c r="AE291" s="114" t="e">
        <v>#DIV/0!</v>
      </c>
      <c r="AF291" s="115">
        <v>0</v>
      </c>
      <c r="AG291" s="116">
        <v>281</v>
      </c>
      <c r="AH291" s="117">
        <v>281</v>
      </c>
      <c r="AI291" s="118">
        <v>0</v>
      </c>
      <c r="AJ291" s="119"/>
    </row>
    <row r="292" spans="1:36" x14ac:dyDescent="0.25">
      <c r="A292" s="98"/>
      <c r="B292" s="99"/>
      <c r="C292" s="100"/>
      <c r="D292" s="101"/>
      <c r="E292" s="102"/>
      <c r="F292" s="103">
        <v>15</v>
      </c>
      <c r="G292" s="103"/>
      <c r="H292" s="104"/>
      <c r="I292" s="105"/>
      <c r="J292" s="105">
        <v>0</v>
      </c>
      <c r="K292" s="106">
        <v>0</v>
      </c>
      <c r="L292" s="107">
        <v>0</v>
      </c>
      <c r="M292" s="142"/>
      <c r="N292" s="108"/>
      <c r="O292" s="108"/>
      <c r="P292" s="107"/>
      <c r="Q292" s="107"/>
      <c r="R292" s="108">
        <f t="shared" si="4"/>
        <v>0</v>
      </c>
      <c r="S292" s="109"/>
      <c r="T292" s="110"/>
      <c r="U292" s="110"/>
      <c r="V292" s="110"/>
      <c r="W292" s="111"/>
      <c r="X292" s="111"/>
      <c r="Y292" s="112"/>
      <c r="Z292" s="113">
        <v>0</v>
      </c>
      <c r="AA292" s="113"/>
      <c r="AB292" s="114">
        <v>0</v>
      </c>
      <c r="AC292" s="114">
        <v>0</v>
      </c>
      <c r="AD292" s="114">
        <v>0</v>
      </c>
      <c r="AE292" s="114" t="e">
        <v>#DIV/0!</v>
      </c>
      <c r="AF292" s="115">
        <v>0</v>
      </c>
      <c r="AG292" s="116">
        <v>282</v>
      </c>
      <c r="AH292" s="117">
        <v>282</v>
      </c>
      <c r="AI292" s="118">
        <v>0</v>
      </c>
      <c r="AJ292" s="119"/>
    </row>
    <row r="293" spans="1:36" x14ac:dyDescent="0.25">
      <c r="A293" s="98"/>
      <c r="B293" s="99"/>
      <c r="C293" s="100"/>
      <c r="D293" s="101"/>
      <c r="E293" s="102"/>
      <c r="F293" s="103">
        <v>15</v>
      </c>
      <c r="G293" s="103"/>
      <c r="H293" s="104"/>
      <c r="I293" s="105"/>
      <c r="J293" s="105">
        <v>0</v>
      </c>
      <c r="K293" s="106">
        <v>0</v>
      </c>
      <c r="L293" s="107">
        <v>0</v>
      </c>
      <c r="M293" s="142"/>
      <c r="N293" s="108"/>
      <c r="O293" s="108"/>
      <c r="P293" s="107"/>
      <c r="Q293" s="107"/>
      <c r="R293" s="108">
        <f t="shared" si="4"/>
        <v>0</v>
      </c>
      <c r="S293" s="109"/>
      <c r="T293" s="110"/>
      <c r="U293" s="110"/>
      <c r="V293" s="110"/>
      <c r="W293" s="111"/>
      <c r="X293" s="111"/>
      <c r="Y293" s="112"/>
      <c r="Z293" s="113">
        <v>0</v>
      </c>
      <c r="AA293" s="113"/>
      <c r="AB293" s="114">
        <v>0</v>
      </c>
      <c r="AC293" s="114">
        <v>0</v>
      </c>
      <c r="AD293" s="114">
        <v>0</v>
      </c>
      <c r="AE293" s="114" t="e">
        <v>#DIV/0!</v>
      </c>
      <c r="AF293" s="115">
        <v>0</v>
      </c>
      <c r="AG293" s="116">
        <v>283</v>
      </c>
      <c r="AH293" s="117">
        <v>283</v>
      </c>
      <c r="AI293" s="118">
        <v>0</v>
      </c>
      <c r="AJ293" s="119"/>
    </row>
    <row r="294" spans="1:36" x14ac:dyDescent="0.25">
      <c r="A294" s="98"/>
      <c r="B294" s="99"/>
      <c r="C294" s="100"/>
      <c r="D294" s="101"/>
      <c r="E294" s="102"/>
      <c r="F294" s="103">
        <v>15</v>
      </c>
      <c r="G294" s="103"/>
      <c r="H294" s="104"/>
      <c r="I294" s="105"/>
      <c r="J294" s="105">
        <v>0</v>
      </c>
      <c r="K294" s="106">
        <v>0</v>
      </c>
      <c r="L294" s="107">
        <v>0</v>
      </c>
      <c r="M294" s="142"/>
      <c r="N294" s="108"/>
      <c r="O294" s="108"/>
      <c r="P294" s="107"/>
      <c r="Q294" s="107"/>
      <c r="R294" s="108">
        <f t="shared" si="4"/>
        <v>0</v>
      </c>
      <c r="S294" s="109"/>
      <c r="T294" s="110"/>
      <c r="U294" s="110"/>
      <c r="V294" s="110"/>
      <c r="W294" s="111"/>
      <c r="X294" s="111"/>
      <c r="Y294" s="112"/>
      <c r="Z294" s="113">
        <v>0</v>
      </c>
      <c r="AA294" s="113"/>
      <c r="AB294" s="114">
        <v>0</v>
      </c>
      <c r="AC294" s="114">
        <v>0</v>
      </c>
      <c r="AD294" s="114">
        <v>0</v>
      </c>
      <c r="AE294" s="114" t="e">
        <v>#DIV/0!</v>
      </c>
      <c r="AF294" s="115">
        <v>0</v>
      </c>
      <c r="AG294" s="116">
        <v>284</v>
      </c>
      <c r="AH294" s="117">
        <v>284</v>
      </c>
      <c r="AI294" s="118">
        <v>0</v>
      </c>
      <c r="AJ294" s="119"/>
    </row>
    <row r="295" spans="1:36" x14ac:dyDescent="0.25">
      <c r="A295" s="98"/>
      <c r="B295" s="99"/>
      <c r="C295" s="100"/>
      <c r="D295" s="101"/>
      <c r="E295" s="102"/>
      <c r="F295" s="103">
        <v>15</v>
      </c>
      <c r="G295" s="103"/>
      <c r="H295" s="104"/>
      <c r="I295" s="105"/>
      <c r="J295" s="105">
        <v>0</v>
      </c>
      <c r="K295" s="106">
        <v>0</v>
      </c>
      <c r="L295" s="107">
        <v>0</v>
      </c>
      <c r="M295" s="142"/>
      <c r="N295" s="108"/>
      <c r="O295" s="108"/>
      <c r="P295" s="107"/>
      <c r="Q295" s="107"/>
      <c r="R295" s="108">
        <f t="shared" si="4"/>
        <v>0</v>
      </c>
      <c r="S295" s="109"/>
      <c r="T295" s="110"/>
      <c r="U295" s="110"/>
      <c r="V295" s="110"/>
      <c r="W295" s="111"/>
      <c r="X295" s="111"/>
      <c r="Y295" s="112"/>
      <c r="Z295" s="113">
        <v>0</v>
      </c>
      <c r="AA295" s="113"/>
      <c r="AB295" s="114">
        <v>0</v>
      </c>
      <c r="AC295" s="114">
        <v>0</v>
      </c>
      <c r="AD295" s="114">
        <v>0</v>
      </c>
      <c r="AE295" s="114" t="e">
        <v>#DIV/0!</v>
      </c>
      <c r="AF295" s="115">
        <v>0</v>
      </c>
      <c r="AG295" s="116">
        <v>285</v>
      </c>
      <c r="AH295" s="117">
        <v>285</v>
      </c>
      <c r="AI295" s="118">
        <v>0</v>
      </c>
      <c r="AJ295" s="119"/>
    </row>
    <row r="296" spans="1:36" x14ac:dyDescent="0.25">
      <c r="A296" s="98"/>
      <c r="B296" s="99"/>
      <c r="C296" s="100"/>
      <c r="D296" s="101"/>
      <c r="E296" s="102"/>
      <c r="F296" s="103">
        <v>15</v>
      </c>
      <c r="G296" s="103"/>
      <c r="H296" s="104"/>
      <c r="I296" s="105"/>
      <c r="J296" s="105">
        <v>0</v>
      </c>
      <c r="K296" s="106">
        <v>0</v>
      </c>
      <c r="L296" s="107">
        <v>0</v>
      </c>
      <c r="M296" s="142"/>
      <c r="N296" s="108"/>
      <c r="O296" s="108"/>
      <c r="P296" s="107"/>
      <c r="Q296" s="107"/>
      <c r="R296" s="108">
        <f t="shared" si="4"/>
        <v>0</v>
      </c>
      <c r="S296" s="109"/>
      <c r="T296" s="110"/>
      <c r="U296" s="110"/>
      <c r="V296" s="110"/>
      <c r="W296" s="111"/>
      <c r="X296" s="111"/>
      <c r="Y296" s="112"/>
      <c r="Z296" s="113">
        <v>0</v>
      </c>
      <c r="AA296" s="113"/>
      <c r="AB296" s="114">
        <v>0</v>
      </c>
      <c r="AC296" s="114">
        <v>0</v>
      </c>
      <c r="AD296" s="114">
        <v>0</v>
      </c>
      <c r="AE296" s="114" t="e">
        <v>#DIV/0!</v>
      </c>
      <c r="AF296" s="115">
        <v>0</v>
      </c>
      <c r="AG296" s="116">
        <v>286</v>
      </c>
      <c r="AH296" s="117">
        <v>286</v>
      </c>
      <c r="AI296" s="118">
        <v>0</v>
      </c>
      <c r="AJ296" s="119"/>
    </row>
    <row r="297" spans="1:36" x14ac:dyDescent="0.25">
      <c r="A297" s="98"/>
      <c r="B297" s="99"/>
      <c r="C297" s="100"/>
      <c r="D297" s="101"/>
      <c r="E297" s="102"/>
      <c r="F297" s="103">
        <v>15</v>
      </c>
      <c r="G297" s="103"/>
      <c r="H297" s="104"/>
      <c r="I297" s="105"/>
      <c r="J297" s="105">
        <v>0</v>
      </c>
      <c r="K297" s="106">
        <v>0</v>
      </c>
      <c r="L297" s="107">
        <v>0</v>
      </c>
      <c r="M297" s="142"/>
      <c r="N297" s="108"/>
      <c r="O297" s="108"/>
      <c r="P297" s="107"/>
      <c r="Q297" s="107"/>
      <c r="R297" s="108">
        <f t="shared" si="4"/>
        <v>0</v>
      </c>
      <c r="S297" s="109"/>
      <c r="T297" s="110"/>
      <c r="U297" s="110"/>
      <c r="V297" s="110"/>
      <c r="W297" s="111"/>
      <c r="X297" s="111"/>
      <c r="Y297" s="112"/>
      <c r="Z297" s="113">
        <v>0</v>
      </c>
      <c r="AA297" s="113"/>
      <c r="AB297" s="114">
        <v>0</v>
      </c>
      <c r="AC297" s="114">
        <v>0</v>
      </c>
      <c r="AD297" s="114">
        <v>0</v>
      </c>
      <c r="AE297" s="114" t="e">
        <v>#DIV/0!</v>
      </c>
      <c r="AF297" s="115">
        <v>0</v>
      </c>
      <c r="AG297" s="116">
        <v>287</v>
      </c>
      <c r="AH297" s="117">
        <v>287</v>
      </c>
      <c r="AI297" s="118">
        <v>0</v>
      </c>
      <c r="AJ297" s="119"/>
    </row>
    <row r="298" spans="1:36" x14ac:dyDescent="0.25">
      <c r="A298" s="98"/>
      <c r="B298" s="99"/>
      <c r="C298" s="100"/>
      <c r="D298" s="101"/>
      <c r="E298" s="102"/>
      <c r="F298" s="103">
        <v>15</v>
      </c>
      <c r="G298" s="103"/>
      <c r="H298" s="104"/>
      <c r="I298" s="105"/>
      <c r="J298" s="105">
        <v>0</v>
      </c>
      <c r="K298" s="106">
        <v>0</v>
      </c>
      <c r="L298" s="107">
        <v>0</v>
      </c>
      <c r="M298" s="142"/>
      <c r="N298" s="108"/>
      <c r="O298" s="108"/>
      <c r="P298" s="107"/>
      <c r="Q298" s="107"/>
      <c r="R298" s="108">
        <f t="shared" si="4"/>
        <v>0</v>
      </c>
      <c r="S298" s="109"/>
      <c r="T298" s="110"/>
      <c r="U298" s="110"/>
      <c r="V298" s="110"/>
      <c r="W298" s="111"/>
      <c r="X298" s="111"/>
      <c r="Y298" s="112"/>
      <c r="Z298" s="113">
        <v>0</v>
      </c>
      <c r="AA298" s="113"/>
      <c r="AB298" s="114">
        <v>0</v>
      </c>
      <c r="AC298" s="114">
        <v>0</v>
      </c>
      <c r="AD298" s="114">
        <v>0</v>
      </c>
      <c r="AE298" s="114" t="e">
        <v>#DIV/0!</v>
      </c>
      <c r="AF298" s="115">
        <v>0</v>
      </c>
      <c r="AG298" s="116">
        <v>288</v>
      </c>
      <c r="AH298" s="117">
        <v>288</v>
      </c>
      <c r="AI298" s="118">
        <v>0</v>
      </c>
      <c r="AJ298" s="119"/>
    </row>
    <row r="299" spans="1:36" x14ac:dyDescent="0.25">
      <c r="A299" s="98"/>
      <c r="B299" s="99"/>
      <c r="C299" s="100"/>
      <c r="D299" s="101"/>
      <c r="E299" s="102"/>
      <c r="F299" s="103">
        <v>15</v>
      </c>
      <c r="G299" s="103"/>
      <c r="H299" s="104"/>
      <c r="I299" s="105"/>
      <c r="J299" s="105">
        <v>0</v>
      </c>
      <c r="K299" s="106">
        <v>0</v>
      </c>
      <c r="L299" s="107">
        <v>0</v>
      </c>
      <c r="M299" s="142"/>
      <c r="N299" s="108"/>
      <c r="O299" s="108"/>
      <c r="P299" s="107"/>
      <c r="Q299" s="107"/>
      <c r="R299" s="108">
        <f t="shared" si="4"/>
        <v>0</v>
      </c>
      <c r="S299" s="109"/>
      <c r="T299" s="110"/>
      <c r="U299" s="110"/>
      <c r="V299" s="110"/>
      <c r="W299" s="111"/>
      <c r="X299" s="111"/>
      <c r="Y299" s="112"/>
      <c r="Z299" s="113">
        <v>0</v>
      </c>
      <c r="AA299" s="113"/>
      <c r="AB299" s="114">
        <v>0</v>
      </c>
      <c r="AC299" s="114">
        <v>0</v>
      </c>
      <c r="AD299" s="114">
        <v>0</v>
      </c>
      <c r="AE299" s="114" t="e">
        <v>#DIV/0!</v>
      </c>
      <c r="AF299" s="115">
        <v>0</v>
      </c>
      <c r="AG299" s="116">
        <v>289</v>
      </c>
      <c r="AH299" s="117">
        <v>289</v>
      </c>
      <c r="AI299" s="118">
        <v>0</v>
      </c>
      <c r="AJ299" s="119"/>
    </row>
    <row r="300" spans="1:36" x14ac:dyDescent="0.25">
      <c r="A300" s="98"/>
      <c r="B300" s="99"/>
      <c r="C300" s="100"/>
      <c r="D300" s="101"/>
      <c r="E300" s="102"/>
      <c r="F300" s="103">
        <v>15</v>
      </c>
      <c r="G300" s="103"/>
      <c r="H300" s="104"/>
      <c r="I300" s="105"/>
      <c r="J300" s="105">
        <v>0</v>
      </c>
      <c r="K300" s="106">
        <v>0</v>
      </c>
      <c r="L300" s="107">
        <v>0</v>
      </c>
      <c r="M300" s="142"/>
      <c r="N300" s="108"/>
      <c r="O300" s="108"/>
      <c r="P300" s="107"/>
      <c r="Q300" s="107"/>
      <c r="R300" s="108">
        <f t="shared" si="4"/>
        <v>0</v>
      </c>
      <c r="S300" s="109"/>
      <c r="T300" s="110"/>
      <c r="U300" s="110"/>
      <c r="V300" s="110"/>
      <c r="W300" s="111"/>
      <c r="X300" s="111"/>
      <c r="Y300" s="112"/>
      <c r="Z300" s="113">
        <v>0</v>
      </c>
      <c r="AA300" s="113"/>
      <c r="AB300" s="114">
        <v>0</v>
      </c>
      <c r="AC300" s="114">
        <v>0</v>
      </c>
      <c r="AD300" s="114">
        <v>0</v>
      </c>
      <c r="AE300" s="114" t="e">
        <v>#DIV/0!</v>
      </c>
      <c r="AF300" s="115">
        <v>0</v>
      </c>
      <c r="AG300" s="116">
        <v>290</v>
      </c>
      <c r="AH300" s="117">
        <v>290</v>
      </c>
      <c r="AI300" s="118">
        <v>0</v>
      </c>
      <c r="AJ300" s="119"/>
    </row>
    <row r="301" spans="1:36" x14ac:dyDescent="0.25">
      <c r="A301" s="98"/>
      <c r="B301" s="99"/>
      <c r="C301" s="100"/>
      <c r="D301" s="101"/>
      <c r="E301" s="102"/>
      <c r="F301" s="103">
        <v>15</v>
      </c>
      <c r="G301" s="103"/>
      <c r="H301" s="104"/>
      <c r="I301" s="105"/>
      <c r="J301" s="105">
        <v>0</v>
      </c>
      <c r="K301" s="106">
        <v>0</v>
      </c>
      <c r="L301" s="107">
        <v>0</v>
      </c>
      <c r="M301" s="142"/>
      <c r="N301" s="108"/>
      <c r="O301" s="108"/>
      <c r="P301" s="107"/>
      <c r="Q301" s="107"/>
      <c r="R301" s="108">
        <f t="shared" si="4"/>
        <v>0</v>
      </c>
      <c r="S301" s="109"/>
      <c r="T301" s="110"/>
      <c r="U301" s="110"/>
      <c r="V301" s="110"/>
      <c r="W301" s="111"/>
      <c r="X301" s="111"/>
      <c r="Y301" s="112"/>
      <c r="Z301" s="113">
        <v>0</v>
      </c>
      <c r="AA301" s="113"/>
      <c r="AB301" s="114">
        <v>0</v>
      </c>
      <c r="AC301" s="114">
        <v>0</v>
      </c>
      <c r="AD301" s="114">
        <v>0</v>
      </c>
      <c r="AE301" s="114" t="e">
        <v>#DIV/0!</v>
      </c>
      <c r="AF301" s="115">
        <v>0</v>
      </c>
      <c r="AG301" s="116">
        <v>291</v>
      </c>
      <c r="AH301" s="117">
        <v>291</v>
      </c>
      <c r="AI301" s="118">
        <v>0</v>
      </c>
      <c r="AJ301" s="119"/>
    </row>
    <row r="302" spans="1:36" x14ac:dyDescent="0.25">
      <c r="A302" s="98"/>
      <c r="B302" s="99"/>
      <c r="C302" s="100"/>
      <c r="D302" s="101"/>
      <c r="E302" s="102"/>
      <c r="F302" s="103">
        <v>15</v>
      </c>
      <c r="G302" s="103"/>
      <c r="H302" s="104"/>
      <c r="I302" s="105"/>
      <c r="J302" s="105">
        <v>0</v>
      </c>
      <c r="K302" s="106">
        <v>0</v>
      </c>
      <c r="L302" s="107">
        <v>0</v>
      </c>
      <c r="M302" s="142"/>
      <c r="N302" s="108"/>
      <c r="O302" s="108"/>
      <c r="P302" s="107"/>
      <c r="Q302" s="107"/>
      <c r="R302" s="108">
        <f t="shared" si="4"/>
        <v>0</v>
      </c>
      <c r="S302" s="109"/>
      <c r="T302" s="110"/>
      <c r="U302" s="110"/>
      <c r="V302" s="110"/>
      <c r="W302" s="111"/>
      <c r="X302" s="111"/>
      <c r="Y302" s="112"/>
      <c r="Z302" s="113">
        <v>0</v>
      </c>
      <c r="AA302" s="113"/>
      <c r="AB302" s="114">
        <v>0</v>
      </c>
      <c r="AC302" s="114">
        <v>0</v>
      </c>
      <c r="AD302" s="114">
        <v>0</v>
      </c>
      <c r="AE302" s="114" t="e">
        <v>#DIV/0!</v>
      </c>
      <c r="AF302" s="115">
        <v>0</v>
      </c>
      <c r="AG302" s="116">
        <v>292</v>
      </c>
      <c r="AH302" s="117">
        <v>292</v>
      </c>
      <c r="AI302" s="118">
        <v>0</v>
      </c>
      <c r="AJ302" s="119"/>
    </row>
    <row r="303" spans="1:36" x14ac:dyDescent="0.25">
      <c r="A303" s="98"/>
      <c r="B303" s="99"/>
      <c r="C303" s="100"/>
      <c r="D303" s="101"/>
      <c r="E303" s="102"/>
      <c r="F303" s="103">
        <v>15</v>
      </c>
      <c r="G303" s="103"/>
      <c r="H303" s="104"/>
      <c r="I303" s="105"/>
      <c r="J303" s="105">
        <v>0</v>
      </c>
      <c r="K303" s="106">
        <v>0</v>
      </c>
      <c r="L303" s="107">
        <v>0</v>
      </c>
      <c r="M303" s="142"/>
      <c r="N303" s="108"/>
      <c r="O303" s="108"/>
      <c r="P303" s="107"/>
      <c r="Q303" s="107"/>
      <c r="R303" s="108">
        <f t="shared" si="4"/>
        <v>0</v>
      </c>
      <c r="S303" s="109"/>
      <c r="T303" s="110"/>
      <c r="U303" s="110"/>
      <c r="V303" s="110"/>
      <c r="W303" s="111"/>
      <c r="X303" s="111"/>
      <c r="Y303" s="112"/>
      <c r="Z303" s="113">
        <v>0</v>
      </c>
      <c r="AA303" s="113"/>
      <c r="AB303" s="114">
        <v>0</v>
      </c>
      <c r="AC303" s="114">
        <v>0</v>
      </c>
      <c r="AD303" s="114">
        <v>0</v>
      </c>
      <c r="AE303" s="114" t="e">
        <v>#DIV/0!</v>
      </c>
      <c r="AF303" s="115">
        <v>0</v>
      </c>
      <c r="AG303" s="116">
        <v>293</v>
      </c>
      <c r="AH303" s="117">
        <v>293</v>
      </c>
      <c r="AI303" s="118">
        <v>0</v>
      </c>
      <c r="AJ303" s="119"/>
    </row>
    <row r="304" spans="1:36" x14ac:dyDescent="0.25">
      <c r="A304" s="98"/>
      <c r="B304" s="99"/>
      <c r="C304" s="100"/>
      <c r="D304" s="101"/>
      <c r="E304" s="102"/>
      <c r="F304" s="103">
        <v>15</v>
      </c>
      <c r="G304" s="103"/>
      <c r="H304" s="104"/>
      <c r="I304" s="105"/>
      <c r="J304" s="105">
        <v>0</v>
      </c>
      <c r="K304" s="106">
        <v>0</v>
      </c>
      <c r="L304" s="107">
        <v>0</v>
      </c>
      <c r="M304" s="142"/>
      <c r="N304" s="108"/>
      <c r="O304" s="108"/>
      <c r="P304" s="107"/>
      <c r="Q304" s="107"/>
      <c r="R304" s="108">
        <f t="shared" si="4"/>
        <v>0</v>
      </c>
      <c r="S304" s="109"/>
      <c r="T304" s="110"/>
      <c r="U304" s="110"/>
      <c r="V304" s="110"/>
      <c r="W304" s="111"/>
      <c r="X304" s="111"/>
      <c r="Y304" s="112"/>
      <c r="Z304" s="113">
        <v>0</v>
      </c>
      <c r="AA304" s="113"/>
      <c r="AB304" s="114">
        <v>0</v>
      </c>
      <c r="AC304" s="114">
        <v>0</v>
      </c>
      <c r="AD304" s="114">
        <v>0</v>
      </c>
      <c r="AE304" s="114" t="e">
        <v>#DIV/0!</v>
      </c>
      <c r="AF304" s="115">
        <v>0</v>
      </c>
      <c r="AG304" s="116">
        <v>294</v>
      </c>
      <c r="AH304" s="117">
        <v>294</v>
      </c>
      <c r="AI304" s="118">
        <v>0</v>
      </c>
      <c r="AJ304" s="119"/>
    </row>
    <row r="305" spans="1:36" x14ac:dyDescent="0.25">
      <c r="A305" s="98"/>
      <c r="B305" s="99"/>
      <c r="C305" s="100"/>
      <c r="D305" s="101"/>
      <c r="E305" s="102"/>
      <c r="F305" s="103">
        <v>15</v>
      </c>
      <c r="G305" s="103"/>
      <c r="H305" s="104"/>
      <c r="I305" s="105"/>
      <c r="J305" s="105">
        <v>0</v>
      </c>
      <c r="K305" s="106">
        <v>0</v>
      </c>
      <c r="L305" s="107">
        <v>0</v>
      </c>
      <c r="M305" s="142"/>
      <c r="N305" s="108"/>
      <c r="O305" s="108"/>
      <c r="P305" s="107"/>
      <c r="Q305" s="107"/>
      <c r="R305" s="108">
        <f t="shared" si="4"/>
        <v>0</v>
      </c>
      <c r="S305" s="109"/>
      <c r="T305" s="110"/>
      <c r="U305" s="110"/>
      <c r="V305" s="110"/>
      <c r="W305" s="111"/>
      <c r="X305" s="111"/>
      <c r="Y305" s="112"/>
      <c r="Z305" s="113">
        <v>0</v>
      </c>
      <c r="AA305" s="113"/>
      <c r="AB305" s="114">
        <v>0</v>
      </c>
      <c r="AC305" s="114">
        <v>0</v>
      </c>
      <c r="AD305" s="114">
        <v>0</v>
      </c>
      <c r="AE305" s="114" t="e">
        <v>#DIV/0!</v>
      </c>
      <c r="AF305" s="115">
        <v>0</v>
      </c>
      <c r="AG305" s="116">
        <v>295</v>
      </c>
      <c r="AH305" s="117">
        <v>295</v>
      </c>
      <c r="AI305" s="118">
        <v>0</v>
      </c>
      <c r="AJ305" s="119"/>
    </row>
    <row r="306" spans="1:36" x14ac:dyDescent="0.25">
      <c r="A306" s="98"/>
      <c r="B306" s="99"/>
      <c r="C306" s="100"/>
      <c r="D306" s="101"/>
      <c r="E306" s="102"/>
      <c r="F306" s="103">
        <v>15</v>
      </c>
      <c r="G306" s="103"/>
      <c r="H306" s="104"/>
      <c r="I306" s="105"/>
      <c r="J306" s="105">
        <v>0</v>
      </c>
      <c r="K306" s="106">
        <v>0</v>
      </c>
      <c r="L306" s="107">
        <v>0</v>
      </c>
      <c r="M306" s="142"/>
      <c r="N306" s="108"/>
      <c r="O306" s="108"/>
      <c r="P306" s="107"/>
      <c r="Q306" s="107"/>
      <c r="R306" s="108">
        <f t="shared" si="4"/>
        <v>0</v>
      </c>
      <c r="S306" s="109"/>
      <c r="T306" s="110"/>
      <c r="U306" s="110"/>
      <c r="V306" s="110"/>
      <c r="W306" s="111"/>
      <c r="X306" s="111"/>
      <c r="Y306" s="112"/>
      <c r="Z306" s="113">
        <v>0</v>
      </c>
      <c r="AA306" s="113"/>
      <c r="AB306" s="114">
        <v>0</v>
      </c>
      <c r="AC306" s="114">
        <v>0</v>
      </c>
      <c r="AD306" s="114">
        <v>0</v>
      </c>
      <c r="AE306" s="114" t="e">
        <v>#DIV/0!</v>
      </c>
      <c r="AF306" s="115">
        <v>0</v>
      </c>
      <c r="AG306" s="116">
        <v>296</v>
      </c>
      <c r="AH306" s="117">
        <v>296</v>
      </c>
      <c r="AI306" s="118">
        <v>0</v>
      </c>
      <c r="AJ306" s="119"/>
    </row>
    <row r="307" spans="1:36" x14ac:dyDescent="0.25">
      <c r="A307" s="98"/>
      <c r="B307" s="99"/>
      <c r="C307" s="100"/>
      <c r="D307" s="101"/>
      <c r="E307" s="102"/>
      <c r="F307" s="103">
        <v>15</v>
      </c>
      <c r="G307" s="103"/>
      <c r="H307" s="104"/>
      <c r="I307" s="105"/>
      <c r="J307" s="105">
        <v>0</v>
      </c>
      <c r="K307" s="106">
        <v>0</v>
      </c>
      <c r="L307" s="107">
        <v>0</v>
      </c>
      <c r="M307" s="142"/>
      <c r="N307" s="108"/>
      <c r="O307" s="108"/>
      <c r="P307" s="107"/>
      <c r="Q307" s="107"/>
      <c r="R307" s="108">
        <f t="shared" si="4"/>
        <v>0</v>
      </c>
      <c r="S307" s="109"/>
      <c r="T307" s="110"/>
      <c r="U307" s="110"/>
      <c r="V307" s="110"/>
      <c r="W307" s="111"/>
      <c r="X307" s="111"/>
      <c r="Y307" s="112"/>
      <c r="Z307" s="113">
        <v>0</v>
      </c>
      <c r="AA307" s="113"/>
      <c r="AB307" s="114">
        <v>0</v>
      </c>
      <c r="AC307" s="114">
        <v>0</v>
      </c>
      <c r="AD307" s="114">
        <v>0</v>
      </c>
      <c r="AE307" s="114" t="e">
        <v>#DIV/0!</v>
      </c>
      <c r="AF307" s="115">
        <v>0</v>
      </c>
      <c r="AG307" s="116">
        <v>297</v>
      </c>
      <c r="AH307" s="117">
        <v>297</v>
      </c>
      <c r="AI307" s="118">
        <v>0</v>
      </c>
      <c r="AJ307" s="119"/>
    </row>
    <row r="308" spans="1:36" x14ac:dyDescent="0.25">
      <c r="A308" s="98"/>
      <c r="B308" s="99"/>
      <c r="C308" s="100"/>
      <c r="D308" s="101"/>
      <c r="E308" s="102"/>
      <c r="F308" s="103">
        <v>15</v>
      </c>
      <c r="G308" s="103"/>
      <c r="H308" s="104"/>
      <c r="I308" s="105"/>
      <c r="J308" s="105">
        <v>0</v>
      </c>
      <c r="K308" s="106">
        <v>0</v>
      </c>
      <c r="L308" s="107">
        <v>0</v>
      </c>
      <c r="M308" s="142"/>
      <c r="N308" s="108"/>
      <c r="O308" s="108"/>
      <c r="P308" s="107"/>
      <c r="Q308" s="107"/>
      <c r="R308" s="108">
        <f t="shared" si="4"/>
        <v>0</v>
      </c>
      <c r="S308" s="109"/>
      <c r="T308" s="110"/>
      <c r="U308" s="110"/>
      <c r="V308" s="110"/>
      <c r="W308" s="111"/>
      <c r="X308" s="111"/>
      <c r="Y308" s="112"/>
      <c r="Z308" s="113">
        <v>0</v>
      </c>
      <c r="AA308" s="113"/>
      <c r="AB308" s="114">
        <v>0</v>
      </c>
      <c r="AC308" s="114">
        <v>0</v>
      </c>
      <c r="AD308" s="114">
        <v>0</v>
      </c>
      <c r="AE308" s="114" t="e">
        <v>#DIV/0!</v>
      </c>
      <c r="AF308" s="115">
        <v>0</v>
      </c>
      <c r="AG308" s="116">
        <v>298</v>
      </c>
      <c r="AH308" s="117">
        <v>298</v>
      </c>
      <c r="AI308" s="118">
        <v>0</v>
      </c>
      <c r="AJ308" s="119"/>
    </row>
    <row r="309" spans="1:36" x14ac:dyDescent="0.25">
      <c r="A309" s="98"/>
      <c r="B309" s="99"/>
      <c r="C309" s="100"/>
      <c r="D309" s="101"/>
      <c r="E309" s="102"/>
      <c r="F309" s="103">
        <v>15</v>
      </c>
      <c r="G309" s="103"/>
      <c r="H309" s="104"/>
      <c r="I309" s="105"/>
      <c r="J309" s="105">
        <v>0</v>
      </c>
      <c r="K309" s="106">
        <v>0</v>
      </c>
      <c r="L309" s="107">
        <v>0</v>
      </c>
      <c r="M309" s="142"/>
      <c r="N309" s="108"/>
      <c r="O309" s="108"/>
      <c r="P309" s="107"/>
      <c r="Q309" s="107"/>
      <c r="R309" s="108">
        <f t="shared" si="4"/>
        <v>0</v>
      </c>
      <c r="S309" s="109"/>
      <c r="T309" s="110"/>
      <c r="U309" s="110"/>
      <c r="V309" s="110"/>
      <c r="W309" s="111"/>
      <c r="X309" s="111"/>
      <c r="Y309" s="112"/>
      <c r="Z309" s="113">
        <v>0</v>
      </c>
      <c r="AA309" s="113"/>
      <c r="AB309" s="114">
        <v>0</v>
      </c>
      <c r="AC309" s="114">
        <v>0</v>
      </c>
      <c r="AD309" s="114">
        <v>0</v>
      </c>
      <c r="AE309" s="114" t="e">
        <v>#DIV/0!</v>
      </c>
      <c r="AF309" s="115">
        <v>0</v>
      </c>
      <c r="AG309" s="116">
        <v>299</v>
      </c>
      <c r="AH309" s="117">
        <v>299</v>
      </c>
      <c r="AI309" s="118">
        <v>0</v>
      </c>
      <c r="AJ309" s="119"/>
    </row>
    <row r="310" spans="1:36" x14ac:dyDescent="0.25">
      <c r="A310" s="98"/>
      <c r="B310" s="99"/>
      <c r="C310" s="100"/>
      <c r="D310" s="101"/>
      <c r="E310" s="102"/>
      <c r="F310" s="103">
        <v>15</v>
      </c>
      <c r="G310" s="103"/>
      <c r="H310" s="104"/>
      <c r="I310" s="105"/>
      <c r="J310" s="105">
        <v>0</v>
      </c>
      <c r="K310" s="106">
        <v>0</v>
      </c>
      <c r="L310" s="107">
        <v>0</v>
      </c>
      <c r="M310" s="142"/>
      <c r="N310" s="108"/>
      <c r="O310" s="108"/>
      <c r="P310" s="107"/>
      <c r="Q310" s="107"/>
      <c r="R310" s="108">
        <f t="shared" si="4"/>
        <v>0</v>
      </c>
      <c r="S310" s="109"/>
      <c r="T310" s="110"/>
      <c r="U310" s="110"/>
      <c r="V310" s="110"/>
      <c r="W310" s="111"/>
      <c r="X310" s="111"/>
      <c r="Y310" s="112"/>
      <c r="Z310" s="113">
        <v>0</v>
      </c>
      <c r="AA310" s="113"/>
      <c r="AB310" s="114">
        <v>0</v>
      </c>
      <c r="AC310" s="114">
        <v>0</v>
      </c>
      <c r="AD310" s="114">
        <v>0</v>
      </c>
      <c r="AE310" s="114" t="e">
        <v>#DIV/0!</v>
      </c>
      <c r="AF310" s="115">
        <v>0</v>
      </c>
      <c r="AG310" s="116">
        <v>300</v>
      </c>
      <c r="AH310" s="117">
        <v>300</v>
      </c>
      <c r="AI310" s="118">
        <v>0</v>
      </c>
      <c r="AJ310" s="119"/>
    </row>
    <row r="311" spans="1:36" x14ac:dyDescent="0.25">
      <c r="A311" s="98"/>
      <c r="B311" s="99"/>
      <c r="C311" s="100"/>
      <c r="D311" s="101"/>
      <c r="E311" s="102"/>
      <c r="F311" s="103">
        <v>15</v>
      </c>
      <c r="G311" s="103"/>
      <c r="H311" s="104"/>
      <c r="I311" s="105"/>
      <c r="J311" s="105">
        <v>0</v>
      </c>
      <c r="K311" s="106">
        <v>0</v>
      </c>
      <c r="L311" s="107">
        <v>0</v>
      </c>
      <c r="M311" s="142"/>
      <c r="N311" s="108"/>
      <c r="O311" s="108"/>
      <c r="P311" s="107"/>
      <c r="Q311" s="107"/>
      <c r="R311" s="108">
        <f t="shared" si="4"/>
        <v>0</v>
      </c>
      <c r="S311" s="109"/>
      <c r="T311" s="110"/>
      <c r="U311" s="110"/>
      <c r="V311" s="110"/>
      <c r="W311" s="111"/>
      <c r="X311" s="111"/>
      <c r="Y311" s="112"/>
      <c r="Z311" s="113">
        <v>0</v>
      </c>
      <c r="AA311" s="113"/>
      <c r="AB311" s="114">
        <v>0</v>
      </c>
      <c r="AC311" s="114">
        <v>0</v>
      </c>
      <c r="AD311" s="114">
        <v>0</v>
      </c>
      <c r="AE311" s="114" t="e">
        <v>#DIV/0!</v>
      </c>
      <c r="AF311" s="115">
        <v>0</v>
      </c>
      <c r="AG311" s="116">
        <v>301</v>
      </c>
      <c r="AH311" s="117">
        <v>301</v>
      </c>
      <c r="AI311" s="118">
        <v>0</v>
      </c>
      <c r="AJ311" s="119"/>
    </row>
    <row r="312" spans="1:36" x14ac:dyDescent="0.25">
      <c r="A312" s="98"/>
      <c r="B312" s="99"/>
      <c r="C312" s="100"/>
      <c r="D312" s="101"/>
      <c r="E312" s="102"/>
      <c r="F312" s="103">
        <v>15</v>
      </c>
      <c r="G312" s="103"/>
      <c r="H312" s="104"/>
      <c r="I312" s="105"/>
      <c r="J312" s="105">
        <v>0</v>
      </c>
      <c r="K312" s="106">
        <v>0</v>
      </c>
      <c r="L312" s="107">
        <v>0</v>
      </c>
      <c r="M312" s="142"/>
      <c r="N312" s="108"/>
      <c r="O312" s="108"/>
      <c r="P312" s="107"/>
      <c r="Q312" s="107"/>
      <c r="R312" s="108">
        <f t="shared" si="4"/>
        <v>0</v>
      </c>
      <c r="S312" s="109"/>
      <c r="T312" s="110"/>
      <c r="U312" s="110"/>
      <c r="V312" s="110"/>
      <c r="W312" s="111"/>
      <c r="X312" s="111"/>
      <c r="Y312" s="112"/>
      <c r="Z312" s="113">
        <v>0</v>
      </c>
      <c r="AA312" s="113"/>
      <c r="AB312" s="114">
        <v>0</v>
      </c>
      <c r="AC312" s="114">
        <v>0</v>
      </c>
      <c r="AD312" s="114">
        <v>0</v>
      </c>
      <c r="AE312" s="114" t="e">
        <v>#DIV/0!</v>
      </c>
      <c r="AF312" s="115">
        <v>0</v>
      </c>
      <c r="AG312" s="116">
        <v>302</v>
      </c>
      <c r="AH312" s="117">
        <v>302</v>
      </c>
      <c r="AI312" s="118">
        <v>0</v>
      </c>
      <c r="AJ312" s="119"/>
    </row>
    <row r="313" spans="1:36" x14ac:dyDescent="0.25">
      <c r="A313" s="98"/>
      <c r="B313" s="99"/>
      <c r="C313" s="100"/>
      <c r="D313" s="101"/>
      <c r="E313" s="102"/>
      <c r="F313" s="103">
        <v>15</v>
      </c>
      <c r="G313" s="103"/>
      <c r="H313" s="104"/>
      <c r="I313" s="105"/>
      <c r="J313" s="105">
        <v>0</v>
      </c>
      <c r="K313" s="106">
        <v>0</v>
      </c>
      <c r="L313" s="107">
        <v>0</v>
      </c>
      <c r="M313" s="142"/>
      <c r="N313" s="108"/>
      <c r="O313" s="108"/>
      <c r="P313" s="107"/>
      <c r="Q313" s="107"/>
      <c r="R313" s="108">
        <f t="shared" si="4"/>
        <v>0</v>
      </c>
      <c r="S313" s="109"/>
      <c r="T313" s="110"/>
      <c r="U313" s="110"/>
      <c r="V313" s="110"/>
      <c r="W313" s="111"/>
      <c r="X313" s="111"/>
      <c r="Y313" s="112"/>
      <c r="Z313" s="113">
        <v>0</v>
      </c>
      <c r="AA313" s="113"/>
      <c r="AB313" s="114">
        <v>0</v>
      </c>
      <c r="AC313" s="114">
        <v>0</v>
      </c>
      <c r="AD313" s="114">
        <v>0</v>
      </c>
      <c r="AE313" s="114" t="e">
        <v>#DIV/0!</v>
      </c>
      <c r="AF313" s="115">
        <v>0</v>
      </c>
      <c r="AG313" s="116">
        <v>303</v>
      </c>
      <c r="AH313" s="117">
        <v>303</v>
      </c>
      <c r="AI313" s="118">
        <v>0</v>
      </c>
      <c r="AJ313" s="119"/>
    </row>
    <row r="314" spans="1:36" x14ac:dyDescent="0.25">
      <c r="A314" s="98"/>
      <c r="B314" s="99"/>
      <c r="C314" s="100"/>
      <c r="D314" s="101"/>
      <c r="E314" s="102"/>
      <c r="F314" s="103">
        <v>15</v>
      </c>
      <c r="G314" s="103"/>
      <c r="H314" s="104"/>
      <c r="I314" s="105"/>
      <c r="J314" s="105">
        <v>0</v>
      </c>
      <c r="K314" s="106">
        <v>0</v>
      </c>
      <c r="L314" s="107">
        <v>0</v>
      </c>
      <c r="M314" s="142"/>
      <c r="N314" s="108"/>
      <c r="O314" s="108"/>
      <c r="P314" s="107"/>
      <c r="Q314" s="107"/>
      <c r="R314" s="108">
        <f t="shared" si="4"/>
        <v>0</v>
      </c>
      <c r="S314" s="109"/>
      <c r="T314" s="110"/>
      <c r="U314" s="110"/>
      <c r="V314" s="110"/>
      <c r="W314" s="111"/>
      <c r="X314" s="111"/>
      <c r="Y314" s="112"/>
      <c r="Z314" s="113">
        <v>0</v>
      </c>
      <c r="AA314" s="113"/>
      <c r="AB314" s="114">
        <v>0</v>
      </c>
      <c r="AC314" s="114">
        <v>0</v>
      </c>
      <c r="AD314" s="114">
        <v>0</v>
      </c>
      <c r="AE314" s="114" t="e">
        <v>#DIV/0!</v>
      </c>
      <c r="AF314" s="115">
        <v>0</v>
      </c>
      <c r="AG314" s="116">
        <v>304</v>
      </c>
      <c r="AH314" s="117">
        <v>304</v>
      </c>
      <c r="AI314" s="118">
        <v>0</v>
      </c>
      <c r="AJ314" s="119"/>
    </row>
    <row r="315" spans="1:36" x14ac:dyDescent="0.25">
      <c r="A315" s="98"/>
      <c r="B315" s="99"/>
      <c r="C315" s="100"/>
      <c r="D315" s="101"/>
      <c r="E315" s="102"/>
      <c r="F315" s="103">
        <v>15</v>
      </c>
      <c r="G315" s="103"/>
      <c r="H315" s="104"/>
      <c r="I315" s="105"/>
      <c r="J315" s="105">
        <v>0</v>
      </c>
      <c r="K315" s="106">
        <v>0</v>
      </c>
      <c r="L315" s="107">
        <v>0</v>
      </c>
      <c r="M315" s="142"/>
      <c r="N315" s="108"/>
      <c r="O315" s="108"/>
      <c r="P315" s="107"/>
      <c r="Q315" s="107"/>
      <c r="R315" s="108">
        <f t="shared" si="4"/>
        <v>0</v>
      </c>
      <c r="S315" s="109"/>
      <c r="T315" s="110"/>
      <c r="U315" s="110"/>
      <c r="V315" s="110"/>
      <c r="W315" s="111"/>
      <c r="X315" s="111"/>
      <c r="Y315" s="112"/>
      <c r="Z315" s="113">
        <v>0</v>
      </c>
      <c r="AA315" s="113"/>
      <c r="AB315" s="114">
        <v>0</v>
      </c>
      <c r="AC315" s="114">
        <v>0</v>
      </c>
      <c r="AD315" s="114">
        <v>0</v>
      </c>
      <c r="AE315" s="114" t="e">
        <v>#DIV/0!</v>
      </c>
      <c r="AF315" s="115">
        <v>0</v>
      </c>
      <c r="AG315" s="116">
        <v>305</v>
      </c>
      <c r="AH315" s="117">
        <v>305</v>
      </c>
      <c r="AI315" s="118">
        <v>0</v>
      </c>
      <c r="AJ315" s="119"/>
    </row>
    <row r="316" spans="1:36" x14ac:dyDescent="0.25">
      <c r="A316" s="98"/>
      <c r="B316" s="99"/>
      <c r="C316" s="100"/>
      <c r="D316" s="101"/>
      <c r="E316" s="102"/>
      <c r="F316" s="103">
        <v>15</v>
      </c>
      <c r="G316" s="103"/>
      <c r="H316" s="104"/>
      <c r="I316" s="105"/>
      <c r="J316" s="105">
        <v>0</v>
      </c>
      <c r="K316" s="106">
        <v>0</v>
      </c>
      <c r="L316" s="107">
        <v>0</v>
      </c>
      <c r="M316" s="142"/>
      <c r="N316" s="108"/>
      <c r="O316" s="108"/>
      <c r="P316" s="107"/>
      <c r="Q316" s="107"/>
      <c r="R316" s="108">
        <f t="shared" si="4"/>
        <v>0</v>
      </c>
      <c r="S316" s="109"/>
      <c r="T316" s="110"/>
      <c r="U316" s="110"/>
      <c r="V316" s="110"/>
      <c r="W316" s="111"/>
      <c r="X316" s="111"/>
      <c r="Y316" s="112"/>
      <c r="Z316" s="113">
        <v>0</v>
      </c>
      <c r="AA316" s="113"/>
      <c r="AB316" s="114">
        <v>0</v>
      </c>
      <c r="AC316" s="114">
        <v>0</v>
      </c>
      <c r="AD316" s="114">
        <v>0</v>
      </c>
      <c r="AE316" s="114" t="e">
        <v>#DIV/0!</v>
      </c>
      <c r="AF316" s="115">
        <v>0</v>
      </c>
      <c r="AG316" s="116">
        <v>306</v>
      </c>
      <c r="AH316" s="117">
        <v>306</v>
      </c>
      <c r="AI316" s="118">
        <v>0</v>
      </c>
      <c r="AJ316" s="119"/>
    </row>
    <row r="317" spans="1:36" x14ac:dyDescent="0.25">
      <c r="A317" s="98"/>
      <c r="B317" s="99"/>
      <c r="C317" s="100"/>
      <c r="D317" s="101"/>
      <c r="E317" s="102"/>
      <c r="F317" s="103">
        <v>15</v>
      </c>
      <c r="G317" s="103"/>
      <c r="H317" s="104"/>
      <c r="I317" s="105"/>
      <c r="J317" s="105">
        <v>0</v>
      </c>
      <c r="K317" s="106">
        <v>0</v>
      </c>
      <c r="L317" s="107">
        <v>0</v>
      </c>
      <c r="M317" s="142"/>
      <c r="N317" s="108"/>
      <c r="O317" s="108"/>
      <c r="P317" s="107"/>
      <c r="Q317" s="107"/>
      <c r="R317" s="108">
        <f t="shared" si="4"/>
        <v>0</v>
      </c>
      <c r="S317" s="109"/>
      <c r="T317" s="110"/>
      <c r="U317" s="110"/>
      <c r="V317" s="110"/>
      <c r="W317" s="111"/>
      <c r="X317" s="111"/>
      <c r="Y317" s="112"/>
      <c r="Z317" s="113">
        <v>0</v>
      </c>
      <c r="AA317" s="113"/>
      <c r="AB317" s="114">
        <v>0</v>
      </c>
      <c r="AC317" s="114">
        <v>0</v>
      </c>
      <c r="AD317" s="114">
        <v>0</v>
      </c>
      <c r="AE317" s="114" t="e">
        <v>#DIV/0!</v>
      </c>
      <c r="AF317" s="115">
        <v>0</v>
      </c>
      <c r="AG317" s="116">
        <v>307</v>
      </c>
      <c r="AH317" s="117">
        <v>307</v>
      </c>
      <c r="AI317" s="118">
        <v>0</v>
      </c>
      <c r="AJ317" s="119"/>
    </row>
    <row r="318" spans="1:36" x14ac:dyDescent="0.25">
      <c r="A318" s="98"/>
      <c r="B318" s="99"/>
      <c r="C318" s="100"/>
      <c r="D318" s="101"/>
      <c r="E318" s="102"/>
      <c r="F318" s="103">
        <v>15</v>
      </c>
      <c r="G318" s="103"/>
      <c r="H318" s="104"/>
      <c r="I318" s="105"/>
      <c r="J318" s="105">
        <v>0</v>
      </c>
      <c r="K318" s="106">
        <v>0</v>
      </c>
      <c r="L318" s="107">
        <v>0</v>
      </c>
      <c r="M318" s="142"/>
      <c r="N318" s="108"/>
      <c r="O318" s="108"/>
      <c r="P318" s="107"/>
      <c r="Q318" s="107"/>
      <c r="R318" s="108">
        <f t="shared" si="4"/>
        <v>0</v>
      </c>
      <c r="S318" s="109"/>
      <c r="T318" s="110"/>
      <c r="U318" s="110"/>
      <c r="V318" s="110"/>
      <c r="W318" s="111"/>
      <c r="X318" s="111"/>
      <c r="Y318" s="112"/>
      <c r="Z318" s="113">
        <v>0</v>
      </c>
      <c r="AA318" s="113"/>
      <c r="AB318" s="114">
        <v>0</v>
      </c>
      <c r="AC318" s="114">
        <v>0</v>
      </c>
      <c r="AD318" s="114">
        <v>0</v>
      </c>
      <c r="AE318" s="114" t="e">
        <v>#DIV/0!</v>
      </c>
      <c r="AF318" s="115">
        <v>0</v>
      </c>
      <c r="AG318" s="116">
        <v>308</v>
      </c>
      <c r="AH318" s="117">
        <v>308</v>
      </c>
      <c r="AI318" s="118">
        <v>0</v>
      </c>
      <c r="AJ318" s="119"/>
    </row>
    <row r="319" spans="1:36" x14ac:dyDescent="0.25">
      <c r="A319" s="98"/>
      <c r="B319" s="99"/>
      <c r="C319" s="100"/>
      <c r="D319" s="101"/>
      <c r="E319" s="102"/>
      <c r="F319" s="103">
        <v>15</v>
      </c>
      <c r="G319" s="103"/>
      <c r="H319" s="104"/>
      <c r="I319" s="105"/>
      <c r="J319" s="105">
        <v>0</v>
      </c>
      <c r="K319" s="106">
        <v>0</v>
      </c>
      <c r="L319" s="107">
        <v>0</v>
      </c>
      <c r="M319" s="142"/>
      <c r="N319" s="108"/>
      <c r="O319" s="108"/>
      <c r="P319" s="107"/>
      <c r="Q319" s="107"/>
      <c r="R319" s="108">
        <f t="shared" si="4"/>
        <v>0</v>
      </c>
      <c r="S319" s="109"/>
      <c r="T319" s="110"/>
      <c r="U319" s="110"/>
      <c r="V319" s="110"/>
      <c r="W319" s="111"/>
      <c r="X319" s="111"/>
      <c r="Y319" s="112"/>
      <c r="Z319" s="113">
        <v>0</v>
      </c>
      <c r="AA319" s="113"/>
      <c r="AB319" s="114">
        <v>0</v>
      </c>
      <c r="AC319" s="114">
        <v>0</v>
      </c>
      <c r="AD319" s="114">
        <v>0</v>
      </c>
      <c r="AE319" s="114" t="e">
        <v>#DIV/0!</v>
      </c>
      <c r="AF319" s="115">
        <v>0</v>
      </c>
      <c r="AG319" s="116">
        <v>309</v>
      </c>
      <c r="AH319" s="117">
        <v>309</v>
      </c>
      <c r="AI319" s="118">
        <v>0</v>
      </c>
      <c r="AJ319" s="119"/>
    </row>
    <row r="320" spans="1:36" x14ac:dyDescent="0.25">
      <c r="A320" s="98"/>
      <c r="B320" s="99"/>
      <c r="C320" s="100"/>
      <c r="D320" s="101"/>
      <c r="E320" s="102"/>
      <c r="F320" s="103">
        <v>15</v>
      </c>
      <c r="G320" s="103"/>
      <c r="H320" s="104"/>
      <c r="I320" s="105"/>
      <c r="J320" s="105">
        <v>0</v>
      </c>
      <c r="K320" s="106">
        <v>0</v>
      </c>
      <c r="L320" s="107">
        <v>0</v>
      </c>
      <c r="M320" s="142"/>
      <c r="N320" s="108"/>
      <c r="O320" s="108"/>
      <c r="P320" s="107"/>
      <c r="Q320" s="107"/>
      <c r="R320" s="108">
        <f t="shared" si="4"/>
        <v>0</v>
      </c>
      <c r="S320" s="109"/>
      <c r="T320" s="110"/>
      <c r="U320" s="110"/>
      <c r="V320" s="110"/>
      <c r="W320" s="111"/>
      <c r="X320" s="111"/>
      <c r="Y320" s="112"/>
      <c r="Z320" s="113">
        <v>0</v>
      </c>
      <c r="AA320" s="113"/>
      <c r="AB320" s="114">
        <v>0</v>
      </c>
      <c r="AC320" s="114">
        <v>0</v>
      </c>
      <c r="AD320" s="114">
        <v>0</v>
      </c>
      <c r="AE320" s="114" t="e">
        <v>#DIV/0!</v>
      </c>
      <c r="AF320" s="115">
        <v>0</v>
      </c>
      <c r="AG320" s="116">
        <v>310</v>
      </c>
      <c r="AH320" s="117">
        <v>310</v>
      </c>
      <c r="AI320" s="118">
        <v>0</v>
      </c>
      <c r="AJ320" s="119"/>
    </row>
    <row r="321" spans="1:36" x14ac:dyDescent="0.25">
      <c r="A321" s="98"/>
      <c r="B321" s="99"/>
      <c r="C321" s="100"/>
      <c r="D321" s="101"/>
      <c r="E321" s="102"/>
      <c r="F321" s="103">
        <v>15</v>
      </c>
      <c r="G321" s="103"/>
      <c r="H321" s="104"/>
      <c r="I321" s="105"/>
      <c r="J321" s="105">
        <v>0</v>
      </c>
      <c r="K321" s="106">
        <v>0</v>
      </c>
      <c r="L321" s="107">
        <v>0</v>
      </c>
      <c r="M321" s="142"/>
      <c r="N321" s="108"/>
      <c r="O321" s="108"/>
      <c r="P321" s="107"/>
      <c r="Q321" s="107"/>
      <c r="R321" s="108">
        <f t="shared" si="4"/>
        <v>0</v>
      </c>
      <c r="S321" s="109"/>
      <c r="T321" s="110"/>
      <c r="U321" s="110"/>
      <c r="V321" s="110"/>
      <c r="W321" s="111"/>
      <c r="X321" s="111"/>
      <c r="Y321" s="112"/>
      <c r="Z321" s="113">
        <v>0</v>
      </c>
      <c r="AA321" s="113"/>
      <c r="AB321" s="114">
        <v>0</v>
      </c>
      <c r="AC321" s="114">
        <v>0</v>
      </c>
      <c r="AD321" s="114">
        <v>0</v>
      </c>
      <c r="AE321" s="114" t="e">
        <v>#DIV/0!</v>
      </c>
      <c r="AF321" s="115">
        <v>0</v>
      </c>
      <c r="AG321" s="116">
        <v>311</v>
      </c>
      <c r="AH321" s="117">
        <v>311</v>
      </c>
      <c r="AI321" s="118">
        <v>0</v>
      </c>
      <c r="AJ321" s="119"/>
    </row>
    <row r="322" spans="1:36" x14ac:dyDescent="0.25">
      <c r="A322" s="98"/>
      <c r="B322" s="99"/>
      <c r="C322" s="100"/>
      <c r="D322" s="101"/>
      <c r="E322" s="102"/>
      <c r="F322" s="103">
        <v>15</v>
      </c>
      <c r="G322" s="103"/>
      <c r="H322" s="104"/>
      <c r="I322" s="105"/>
      <c r="J322" s="105">
        <v>0</v>
      </c>
      <c r="K322" s="106">
        <v>0</v>
      </c>
      <c r="L322" s="107">
        <v>0</v>
      </c>
      <c r="M322" s="142"/>
      <c r="N322" s="108"/>
      <c r="O322" s="108"/>
      <c r="P322" s="107"/>
      <c r="Q322" s="107"/>
      <c r="R322" s="108">
        <f t="shared" si="4"/>
        <v>0</v>
      </c>
      <c r="S322" s="109"/>
      <c r="T322" s="110"/>
      <c r="U322" s="110"/>
      <c r="V322" s="110"/>
      <c r="W322" s="111"/>
      <c r="X322" s="111"/>
      <c r="Y322" s="112"/>
      <c r="Z322" s="113">
        <v>0</v>
      </c>
      <c r="AA322" s="113"/>
      <c r="AB322" s="114">
        <v>0</v>
      </c>
      <c r="AC322" s="114">
        <v>0</v>
      </c>
      <c r="AD322" s="114">
        <v>0</v>
      </c>
      <c r="AE322" s="114" t="e">
        <v>#DIV/0!</v>
      </c>
      <c r="AF322" s="115">
        <v>0</v>
      </c>
      <c r="AG322" s="116">
        <v>312</v>
      </c>
      <c r="AH322" s="117">
        <v>312</v>
      </c>
      <c r="AI322" s="118">
        <v>0</v>
      </c>
      <c r="AJ322" s="119"/>
    </row>
    <row r="323" spans="1:36" x14ac:dyDescent="0.25">
      <c r="A323" s="98"/>
      <c r="B323" s="99"/>
      <c r="C323" s="100"/>
      <c r="D323" s="101"/>
      <c r="E323" s="102"/>
      <c r="F323" s="103">
        <v>15</v>
      </c>
      <c r="G323" s="103"/>
      <c r="H323" s="104"/>
      <c r="I323" s="105"/>
      <c r="J323" s="105">
        <v>0</v>
      </c>
      <c r="K323" s="106">
        <v>0</v>
      </c>
      <c r="L323" s="107">
        <v>0</v>
      </c>
      <c r="M323" s="142"/>
      <c r="N323" s="108"/>
      <c r="O323" s="108"/>
      <c r="P323" s="107"/>
      <c r="Q323" s="107"/>
      <c r="R323" s="108">
        <f t="shared" si="4"/>
        <v>0</v>
      </c>
      <c r="S323" s="109"/>
      <c r="T323" s="110"/>
      <c r="U323" s="110"/>
      <c r="V323" s="110"/>
      <c r="W323" s="111"/>
      <c r="X323" s="111"/>
      <c r="Y323" s="112"/>
      <c r="Z323" s="113">
        <v>0</v>
      </c>
      <c r="AA323" s="113"/>
      <c r="AB323" s="114">
        <v>0</v>
      </c>
      <c r="AC323" s="114">
        <v>0</v>
      </c>
      <c r="AD323" s="114">
        <v>0</v>
      </c>
      <c r="AE323" s="114" t="e">
        <v>#DIV/0!</v>
      </c>
      <c r="AF323" s="115">
        <v>0</v>
      </c>
      <c r="AG323" s="116">
        <v>313</v>
      </c>
      <c r="AH323" s="117">
        <v>313</v>
      </c>
      <c r="AI323" s="118">
        <v>0</v>
      </c>
      <c r="AJ323" s="119"/>
    </row>
    <row r="324" spans="1:36" x14ac:dyDescent="0.25">
      <c r="A324" s="98"/>
      <c r="B324" s="99"/>
      <c r="C324" s="100"/>
      <c r="D324" s="101"/>
      <c r="E324" s="102"/>
      <c r="F324" s="103">
        <v>15</v>
      </c>
      <c r="G324" s="103"/>
      <c r="H324" s="104"/>
      <c r="I324" s="105"/>
      <c r="J324" s="105">
        <v>0</v>
      </c>
      <c r="K324" s="106">
        <v>0</v>
      </c>
      <c r="L324" s="107">
        <v>0</v>
      </c>
      <c r="M324" s="142"/>
      <c r="N324" s="108"/>
      <c r="O324" s="108"/>
      <c r="P324" s="107"/>
      <c r="Q324" s="107"/>
      <c r="R324" s="108">
        <f t="shared" si="4"/>
        <v>0</v>
      </c>
      <c r="S324" s="109"/>
      <c r="T324" s="110"/>
      <c r="U324" s="110"/>
      <c r="V324" s="110"/>
      <c r="W324" s="111"/>
      <c r="X324" s="111"/>
      <c r="Y324" s="112"/>
      <c r="Z324" s="113">
        <v>0</v>
      </c>
      <c r="AA324" s="113"/>
      <c r="AB324" s="114">
        <v>0</v>
      </c>
      <c r="AC324" s="114">
        <v>0</v>
      </c>
      <c r="AD324" s="114">
        <v>0</v>
      </c>
      <c r="AE324" s="114" t="e">
        <v>#DIV/0!</v>
      </c>
      <c r="AF324" s="115">
        <v>0</v>
      </c>
      <c r="AG324" s="116">
        <v>314</v>
      </c>
      <c r="AH324" s="117">
        <v>314</v>
      </c>
      <c r="AI324" s="118">
        <v>0</v>
      </c>
      <c r="AJ324" s="119"/>
    </row>
    <row r="325" spans="1:36" x14ac:dyDescent="0.25">
      <c r="A325" s="98"/>
      <c r="B325" s="99"/>
      <c r="C325" s="100"/>
      <c r="D325" s="101"/>
      <c r="E325" s="102"/>
      <c r="F325" s="103">
        <v>15</v>
      </c>
      <c r="G325" s="103"/>
      <c r="H325" s="104"/>
      <c r="I325" s="105"/>
      <c r="J325" s="105">
        <v>0</v>
      </c>
      <c r="K325" s="106">
        <v>0</v>
      </c>
      <c r="L325" s="107">
        <v>0</v>
      </c>
      <c r="M325" s="142"/>
      <c r="N325" s="108"/>
      <c r="O325" s="108"/>
      <c r="P325" s="107"/>
      <c r="Q325" s="107"/>
      <c r="R325" s="108">
        <f t="shared" si="4"/>
        <v>0</v>
      </c>
      <c r="S325" s="109"/>
      <c r="T325" s="110"/>
      <c r="U325" s="110"/>
      <c r="V325" s="110"/>
      <c r="W325" s="111"/>
      <c r="X325" s="111"/>
      <c r="Y325" s="112"/>
      <c r="Z325" s="113">
        <v>0</v>
      </c>
      <c r="AA325" s="113"/>
      <c r="AB325" s="114">
        <v>0</v>
      </c>
      <c r="AC325" s="114">
        <v>0</v>
      </c>
      <c r="AD325" s="114">
        <v>0</v>
      </c>
      <c r="AE325" s="114" t="e">
        <v>#DIV/0!</v>
      </c>
      <c r="AF325" s="115">
        <v>0</v>
      </c>
      <c r="AG325" s="116">
        <v>315</v>
      </c>
      <c r="AH325" s="117">
        <v>315</v>
      </c>
      <c r="AI325" s="118">
        <v>0</v>
      </c>
      <c r="AJ325" s="119"/>
    </row>
    <row r="326" spans="1:36" x14ac:dyDescent="0.25">
      <c r="A326" s="98"/>
      <c r="B326" s="99"/>
      <c r="C326" s="100"/>
      <c r="D326" s="101"/>
      <c r="E326" s="102"/>
      <c r="F326" s="103">
        <v>15</v>
      </c>
      <c r="G326" s="103"/>
      <c r="H326" s="104"/>
      <c r="I326" s="105"/>
      <c r="J326" s="105">
        <v>0</v>
      </c>
      <c r="K326" s="106">
        <v>0</v>
      </c>
      <c r="L326" s="107">
        <v>0</v>
      </c>
      <c r="M326" s="142"/>
      <c r="N326" s="108"/>
      <c r="O326" s="108"/>
      <c r="P326" s="107"/>
      <c r="Q326" s="107"/>
      <c r="R326" s="108">
        <f t="shared" si="4"/>
        <v>0</v>
      </c>
      <c r="S326" s="109"/>
      <c r="T326" s="110"/>
      <c r="U326" s="110"/>
      <c r="V326" s="110"/>
      <c r="W326" s="111"/>
      <c r="X326" s="111"/>
      <c r="Y326" s="112"/>
      <c r="Z326" s="113">
        <v>0</v>
      </c>
      <c r="AA326" s="113"/>
      <c r="AB326" s="114">
        <v>0</v>
      </c>
      <c r="AC326" s="114">
        <v>0</v>
      </c>
      <c r="AD326" s="114">
        <v>0</v>
      </c>
      <c r="AE326" s="114" t="e">
        <v>#DIV/0!</v>
      </c>
      <c r="AF326" s="115">
        <v>0</v>
      </c>
      <c r="AG326" s="116">
        <v>316</v>
      </c>
      <c r="AH326" s="117">
        <v>316</v>
      </c>
      <c r="AI326" s="118">
        <v>0</v>
      </c>
      <c r="AJ326" s="119"/>
    </row>
    <row r="327" spans="1:36" x14ac:dyDescent="0.25">
      <c r="A327" s="98"/>
      <c r="B327" s="99"/>
      <c r="C327" s="100"/>
      <c r="D327" s="101"/>
      <c r="E327" s="102"/>
      <c r="F327" s="103">
        <v>15</v>
      </c>
      <c r="G327" s="103"/>
      <c r="H327" s="104"/>
      <c r="I327" s="105"/>
      <c r="J327" s="105">
        <v>0</v>
      </c>
      <c r="K327" s="106">
        <v>0</v>
      </c>
      <c r="L327" s="107">
        <v>0</v>
      </c>
      <c r="M327" s="142"/>
      <c r="N327" s="108"/>
      <c r="O327" s="108"/>
      <c r="P327" s="107"/>
      <c r="Q327" s="107"/>
      <c r="R327" s="108">
        <f t="shared" si="4"/>
        <v>0</v>
      </c>
      <c r="S327" s="109"/>
      <c r="T327" s="110"/>
      <c r="U327" s="110"/>
      <c r="V327" s="110"/>
      <c r="W327" s="111"/>
      <c r="X327" s="111"/>
      <c r="Y327" s="112"/>
      <c r="Z327" s="113">
        <v>0</v>
      </c>
      <c r="AA327" s="113"/>
      <c r="AB327" s="114">
        <v>0</v>
      </c>
      <c r="AC327" s="114">
        <v>0</v>
      </c>
      <c r="AD327" s="114">
        <v>0</v>
      </c>
      <c r="AE327" s="114" t="e">
        <v>#DIV/0!</v>
      </c>
      <c r="AF327" s="115">
        <v>0</v>
      </c>
      <c r="AG327" s="116">
        <v>317</v>
      </c>
      <c r="AH327" s="117">
        <v>317</v>
      </c>
      <c r="AI327" s="118">
        <v>0</v>
      </c>
      <c r="AJ327" s="119"/>
    </row>
    <row r="328" spans="1:36" x14ac:dyDescent="0.25">
      <c r="A328" s="98"/>
      <c r="B328" s="99"/>
      <c r="C328" s="100"/>
      <c r="D328" s="101"/>
      <c r="E328" s="102"/>
      <c r="F328" s="103">
        <v>15</v>
      </c>
      <c r="G328" s="103"/>
      <c r="H328" s="104"/>
      <c r="I328" s="105"/>
      <c r="J328" s="105">
        <v>0</v>
      </c>
      <c r="K328" s="106">
        <v>0</v>
      </c>
      <c r="L328" s="107">
        <v>0</v>
      </c>
      <c r="M328" s="142"/>
      <c r="N328" s="108"/>
      <c r="O328" s="108"/>
      <c r="P328" s="107"/>
      <c r="Q328" s="107"/>
      <c r="R328" s="108">
        <f t="shared" si="4"/>
        <v>0</v>
      </c>
      <c r="S328" s="109"/>
      <c r="T328" s="110"/>
      <c r="U328" s="110"/>
      <c r="V328" s="110"/>
      <c r="W328" s="111"/>
      <c r="X328" s="111"/>
      <c r="Y328" s="112"/>
      <c r="Z328" s="113">
        <v>0</v>
      </c>
      <c r="AA328" s="113"/>
      <c r="AB328" s="114">
        <v>0</v>
      </c>
      <c r="AC328" s="114">
        <v>0</v>
      </c>
      <c r="AD328" s="114">
        <v>0</v>
      </c>
      <c r="AE328" s="114" t="e">
        <v>#DIV/0!</v>
      </c>
      <c r="AF328" s="115">
        <v>0</v>
      </c>
      <c r="AG328" s="116">
        <v>318</v>
      </c>
      <c r="AH328" s="117">
        <v>318</v>
      </c>
      <c r="AI328" s="118">
        <v>0</v>
      </c>
      <c r="AJ328" s="119"/>
    </row>
    <row r="329" spans="1:36" x14ac:dyDescent="0.25">
      <c r="A329" s="98"/>
      <c r="B329" s="99"/>
      <c r="C329" s="100"/>
      <c r="D329" s="101"/>
      <c r="E329" s="102"/>
      <c r="F329" s="103">
        <v>15</v>
      </c>
      <c r="G329" s="103"/>
      <c r="H329" s="104"/>
      <c r="I329" s="105"/>
      <c r="J329" s="105">
        <v>0</v>
      </c>
      <c r="K329" s="106">
        <v>0</v>
      </c>
      <c r="L329" s="107">
        <v>0</v>
      </c>
      <c r="M329" s="142"/>
      <c r="N329" s="108"/>
      <c r="O329" s="108"/>
      <c r="P329" s="107"/>
      <c r="Q329" s="107"/>
      <c r="R329" s="108">
        <f t="shared" si="4"/>
        <v>0</v>
      </c>
      <c r="S329" s="109"/>
      <c r="T329" s="110"/>
      <c r="U329" s="110"/>
      <c r="V329" s="110"/>
      <c r="W329" s="111"/>
      <c r="X329" s="111"/>
      <c r="Y329" s="112"/>
      <c r="Z329" s="113">
        <v>0</v>
      </c>
      <c r="AA329" s="113"/>
      <c r="AB329" s="114">
        <v>0</v>
      </c>
      <c r="AC329" s="114">
        <v>0</v>
      </c>
      <c r="AD329" s="114">
        <v>0</v>
      </c>
      <c r="AE329" s="114" t="e">
        <v>#DIV/0!</v>
      </c>
      <c r="AF329" s="115">
        <v>0</v>
      </c>
      <c r="AG329" s="116">
        <v>319</v>
      </c>
      <c r="AH329" s="117">
        <v>319</v>
      </c>
      <c r="AI329" s="118">
        <v>0</v>
      </c>
      <c r="AJ329" s="119"/>
    </row>
    <row r="330" spans="1:36" x14ac:dyDescent="0.25">
      <c r="A330" s="98"/>
      <c r="B330" s="99"/>
      <c r="C330" s="100"/>
      <c r="D330" s="101"/>
      <c r="E330" s="102"/>
      <c r="F330" s="103">
        <v>15</v>
      </c>
      <c r="G330" s="103"/>
      <c r="H330" s="104"/>
      <c r="I330" s="105"/>
      <c r="J330" s="105">
        <v>0</v>
      </c>
      <c r="K330" s="106">
        <v>0</v>
      </c>
      <c r="L330" s="107">
        <v>0</v>
      </c>
      <c r="M330" s="142"/>
      <c r="N330" s="108"/>
      <c r="O330" s="108"/>
      <c r="P330" s="107"/>
      <c r="Q330" s="107"/>
      <c r="R330" s="108">
        <f t="shared" si="4"/>
        <v>0</v>
      </c>
      <c r="S330" s="109"/>
      <c r="T330" s="110"/>
      <c r="U330" s="110"/>
      <c r="V330" s="110"/>
      <c r="W330" s="111"/>
      <c r="X330" s="111"/>
      <c r="Y330" s="112"/>
      <c r="Z330" s="113">
        <v>0</v>
      </c>
      <c r="AA330" s="113"/>
      <c r="AB330" s="114">
        <v>0</v>
      </c>
      <c r="AC330" s="114">
        <v>0</v>
      </c>
      <c r="AD330" s="114">
        <v>0</v>
      </c>
      <c r="AE330" s="114" t="e">
        <v>#DIV/0!</v>
      </c>
      <c r="AF330" s="115">
        <v>0</v>
      </c>
      <c r="AG330" s="116">
        <v>320</v>
      </c>
      <c r="AH330" s="117">
        <v>320</v>
      </c>
      <c r="AI330" s="118">
        <v>0</v>
      </c>
      <c r="AJ330" s="119"/>
    </row>
    <row r="331" spans="1:36" x14ac:dyDescent="0.25">
      <c r="A331" s="98"/>
      <c r="B331" s="99"/>
      <c r="C331" s="100"/>
      <c r="D331" s="101"/>
      <c r="E331" s="102"/>
      <c r="F331" s="103">
        <v>15</v>
      </c>
      <c r="G331" s="103"/>
      <c r="H331" s="104"/>
      <c r="I331" s="105"/>
      <c r="J331" s="105">
        <v>0</v>
      </c>
      <c r="K331" s="106">
        <v>0</v>
      </c>
      <c r="L331" s="107">
        <v>0</v>
      </c>
      <c r="M331" s="142"/>
      <c r="N331" s="108"/>
      <c r="O331" s="108"/>
      <c r="P331" s="107"/>
      <c r="Q331" s="107"/>
      <c r="R331" s="108">
        <f t="shared" ref="R331:R394" si="5">I331-L331-N331-P331</f>
        <v>0</v>
      </c>
      <c r="S331" s="109"/>
      <c r="T331" s="110"/>
      <c r="U331" s="110"/>
      <c r="V331" s="110"/>
      <c r="W331" s="111"/>
      <c r="X331" s="111"/>
      <c r="Y331" s="112"/>
      <c r="Z331" s="113">
        <v>0</v>
      </c>
      <c r="AA331" s="113"/>
      <c r="AB331" s="114">
        <v>0</v>
      </c>
      <c r="AC331" s="114">
        <v>0</v>
      </c>
      <c r="AD331" s="114">
        <v>0</v>
      </c>
      <c r="AE331" s="114" t="e">
        <v>#DIV/0!</v>
      </c>
      <c r="AF331" s="115">
        <v>0</v>
      </c>
      <c r="AG331" s="116">
        <v>321</v>
      </c>
      <c r="AH331" s="117">
        <v>321</v>
      </c>
      <c r="AI331" s="118">
        <v>0</v>
      </c>
      <c r="AJ331" s="119"/>
    </row>
    <row r="332" spans="1:36" x14ac:dyDescent="0.25">
      <c r="A332" s="98"/>
      <c r="B332" s="99"/>
      <c r="C332" s="100"/>
      <c r="D332" s="101"/>
      <c r="E332" s="102"/>
      <c r="F332" s="103">
        <v>15</v>
      </c>
      <c r="G332" s="103"/>
      <c r="H332" s="104"/>
      <c r="I332" s="105"/>
      <c r="J332" s="105">
        <v>0</v>
      </c>
      <c r="K332" s="106">
        <v>0</v>
      </c>
      <c r="L332" s="107">
        <v>0</v>
      </c>
      <c r="M332" s="142"/>
      <c r="N332" s="108"/>
      <c r="O332" s="108"/>
      <c r="P332" s="107"/>
      <c r="Q332" s="107"/>
      <c r="R332" s="108">
        <f t="shared" si="5"/>
        <v>0</v>
      </c>
      <c r="S332" s="109"/>
      <c r="T332" s="110"/>
      <c r="U332" s="110"/>
      <c r="V332" s="110"/>
      <c r="W332" s="111"/>
      <c r="X332" s="111"/>
      <c r="Y332" s="112"/>
      <c r="Z332" s="113">
        <v>0</v>
      </c>
      <c r="AA332" s="113"/>
      <c r="AB332" s="114">
        <v>0</v>
      </c>
      <c r="AC332" s="114">
        <v>0</v>
      </c>
      <c r="AD332" s="114">
        <v>0</v>
      </c>
      <c r="AE332" s="114" t="e">
        <v>#DIV/0!</v>
      </c>
      <c r="AF332" s="115">
        <v>0</v>
      </c>
      <c r="AG332" s="116">
        <v>322</v>
      </c>
      <c r="AH332" s="117">
        <v>322</v>
      </c>
      <c r="AI332" s="118">
        <v>0</v>
      </c>
      <c r="AJ332" s="119"/>
    </row>
    <row r="333" spans="1:36" x14ac:dyDescent="0.25">
      <c r="A333" s="98"/>
      <c r="B333" s="99"/>
      <c r="C333" s="100"/>
      <c r="D333" s="101"/>
      <c r="E333" s="102"/>
      <c r="F333" s="103">
        <v>15</v>
      </c>
      <c r="G333" s="103"/>
      <c r="H333" s="104"/>
      <c r="I333" s="105"/>
      <c r="J333" s="105">
        <v>0</v>
      </c>
      <c r="K333" s="106">
        <v>0</v>
      </c>
      <c r="L333" s="107">
        <v>0</v>
      </c>
      <c r="M333" s="142"/>
      <c r="N333" s="108"/>
      <c r="O333" s="108"/>
      <c r="P333" s="107"/>
      <c r="Q333" s="107"/>
      <c r="R333" s="108">
        <f t="shared" si="5"/>
        <v>0</v>
      </c>
      <c r="S333" s="109"/>
      <c r="T333" s="110"/>
      <c r="U333" s="110"/>
      <c r="V333" s="110"/>
      <c r="W333" s="111"/>
      <c r="X333" s="111"/>
      <c r="Y333" s="112"/>
      <c r="Z333" s="113">
        <v>0</v>
      </c>
      <c r="AA333" s="113"/>
      <c r="AB333" s="114">
        <v>0</v>
      </c>
      <c r="AC333" s="114">
        <v>0</v>
      </c>
      <c r="AD333" s="114">
        <v>0</v>
      </c>
      <c r="AE333" s="114" t="e">
        <v>#DIV/0!</v>
      </c>
      <c r="AF333" s="115">
        <v>0</v>
      </c>
      <c r="AG333" s="116">
        <v>323</v>
      </c>
      <c r="AH333" s="117">
        <v>323</v>
      </c>
      <c r="AI333" s="118">
        <v>0</v>
      </c>
      <c r="AJ333" s="119"/>
    </row>
    <row r="334" spans="1:36" x14ac:dyDescent="0.25">
      <c r="A334" s="98"/>
      <c r="B334" s="99"/>
      <c r="C334" s="100"/>
      <c r="D334" s="101"/>
      <c r="E334" s="102"/>
      <c r="F334" s="103">
        <v>15</v>
      </c>
      <c r="G334" s="103"/>
      <c r="H334" s="104"/>
      <c r="I334" s="105"/>
      <c r="J334" s="105">
        <v>0</v>
      </c>
      <c r="K334" s="106">
        <v>0</v>
      </c>
      <c r="L334" s="107">
        <v>0</v>
      </c>
      <c r="M334" s="142"/>
      <c r="N334" s="108"/>
      <c r="O334" s="108"/>
      <c r="P334" s="107"/>
      <c r="Q334" s="107"/>
      <c r="R334" s="108">
        <f t="shared" si="5"/>
        <v>0</v>
      </c>
      <c r="S334" s="109"/>
      <c r="T334" s="110"/>
      <c r="U334" s="110"/>
      <c r="V334" s="110"/>
      <c r="W334" s="111"/>
      <c r="X334" s="111"/>
      <c r="Y334" s="112"/>
      <c r="Z334" s="113">
        <v>0</v>
      </c>
      <c r="AA334" s="113"/>
      <c r="AB334" s="114">
        <v>0</v>
      </c>
      <c r="AC334" s="114">
        <v>0</v>
      </c>
      <c r="AD334" s="114">
        <v>0</v>
      </c>
      <c r="AE334" s="114" t="e">
        <v>#DIV/0!</v>
      </c>
      <c r="AF334" s="115">
        <v>0</v>
      </c>
      <c r="AG334" s="116">
        <v>324</v>
      </c>
      <c r="AH334" s="117">
        <v>324</v>
      </c>
      <c r="AI334" s="118">
        <v>0</v>
      </c>
      <c r="AJ334" s="119"/>
    </row>
    <row r="335" spans="1:36" x14ac:dyDescent="0.25">
      <c r="A335" s="98"/>
      <c r="B335" s="99"/>
      <c r="C335" s="100"/>
      <c r="D335" s="101"/>
      <c r="E335" s="102"/>
      <c r="F335" s="103">
        <v>15</v>
      </c>
      <c r="G335" s="103"/>
      <c r="H335" s="104"/>
      <c r="I335" s="105"/>
      <c r="J335" s="105">
        <v>0</v>
      </c>
      <c r="K335" s="106">
        <v>0</v>
      </c>
      <c r="L335" s="107">
        <v>0</v>
      </c>
      <c r="M335" s="142"/>
      <c r="N335" s="108"/>
      <c r="O335" s="108"/>
      <c r="P335" s="107"/>
      <c r="Q335" s="107"/>
      <c r="R335" s="108">
        <f t="shared" si="5"/>
        <v>0</v>
      </c>
      <c r="S335" s="109"/>
      <c r="T335" s="110"/>
      <c r="U335" s="110"/>
      <c r="V335" s="110"/>
      <c r="W335" s="111"/>
      <c r="X335" s="111"/>
      <c r="Y335" s="112"/>
      <c r="Z335" s="113">
        <v>0</v>
      </c>
      <c r="AA335" s="113"/>
      <c r="AB335" s="114">
        <v>0</v>
      </c>
      <c r="AC335" s="114">
        <v>0</v>
      </c>
      <c r="AD335" s="114">
        <v>0</v>
      </c>
      <c r="AE335" s="114" t="e">
        <v>#DIV/0!</v>
      </c>
      <c r="AF335" s="115">
        <v>0</v>
      </c>
      <c r="AG335" s="116">
        <v>325</v>
      </c>
      <c r="AH335" s="117">
        <v>325</v>
      </c>
      <c r="AI335" s="118">
        <v>0</v>
      </c>
      <c r="AJ335" s="119"/>
    </row>
    <row r="336" spans="1:36" x14ac:dyDescent="0.25">
      <c r="A336" s="98"/>
      <c r="B336" s="99"/>
      <c r="C336" s="100"/>
      <c r="D336" s="101"/>
      <c r="E336" s="102"/>
      <c r="F336" s="103">
        <v>15</v>
      </c>
      <c r="G336" s="103"/>
      <c r="H336" s="104"/>
      <c r="I336" s="105"/>
      <c r="J336" s="105">
        <v>0</v>
      </c>
      <c r="K336" s="106">
        <v>0</v>
      </c>
      <c r="L336" s="107">
        <v>0</v>
      </c>
      <c r="M336" s="142"/>
      <c r="N336" s="108"/>
      <c r="O336" s="108"/>
      <c r="P336" s="107"/>
      <c r="Q336" s="107"/>
      <c r="R336" s="108">
        <f t="shared" si="5"/>
        <v>0</v>
      </c>
      <c r="S336" s="109"/>
      <c r="T336" s="110"/>
      <c r="U336" s="110"/>
      <c r="V336" s="110"/>
      <c r="W336" s="111"/>
      <c r="X336" s="111"/>
      <c r="Y336" s="112"/>
      <c r="Z336" s="113">
        <v>0</v>
      </c>
      <c r="AA336" s="113"/>
      <c r="AB336" s="114">
        <v>0</v>
      </c>
      <c r="AC336" s="114">
        <v>0</v>
      </c>
      <c r="AD336" s="114">
        <v>0</v>
      </c>
      <c r="AE336" s="114" t="e">
        <v>#DIV/0!</v>
      </c>
      <c r="AF336" s="115">
        <v>0</v>
      </c>
      <c r="AG336" s="116">
        <v>326</v>
      </c>
      <c r="AH336" s="117">
        <v>326</v>
      </c>
      <c r="AI336" s="118">
        <v>0</v>
      </c>
      <c r="AJ336" s="119"/>
    </row>
    <row r="337" spans="1:36" x14ac:dyDescent="0.25">
      <c r="A337" s="98"/>
      <c r="B337" s="99"/>
      <c r="C337" s="100"/>
      <c r="D337" s="101"/>
      <c r="E337" s="102"/>
      <c r="F337" s="103">
        <v>15</v>
      </c>
      <c r="G337" s="103"/>
      <c r="H337" s="104"/>
      <c r="I337" s="105"/>
      <c r="J337" s="105">
        <v>0</v>
      </c>
      <c r="K337" s="106">
        <v>0</v>
      </c>
      <c r="L337" s="107">
        <v>0</v>
      </c>
      <c r="M337" s="142"/>
      <c r="N337" s="108"/>
      <c r="O337" s="108"/>
      <c r="P337" s="107"/>
      <c r="Q337" s="107"/>
      <c r="R337" s="108">
        <f t="shared" si="5"/>
        <v>0</v>
      </c>
      <c r="S337" s="109"/>
      <c r="T337" s="110"/>
      <c r="U337" s="110"/>
      <c r="V337" s="110"/>
      <c r="W337" s="111"/>
      <c r="X337" s="111"/>
      <c r="Y337" s="112"/>
      <c r="Z337" s="113">
        <v>0</v>
      </c>
      <c r="AA337" s="113"/>
      <c r="AB337" s="114">
        <v>0</v>
      </c>
      <c r="AC337" s="114">
        <v>0</v>
      </c>
      <c r="AD337" s="114">
        <v>0</v>
      </c>
      <c r="AE337" s="114" t="e">
        <v>#DIV/0!</v>
      </c>
      <c r="AF337" s="115">
        <v>0</v>
      </c>
      <c r="AG337" s="116">
        <v>327</v>
      </c>
      <c r="AH337" s="117">
        <v>327</v>
      </c>
      <c r="AI337" s="118">
        <v>0</v>
      </c>
      <c r="AJ337" s="119"/>
    </row>
    <row r="338" spans="1:36" x14ac:dyDescent="0.25">
      <c r="A338" s="98"/>
      <c r="B338" s="99"/>
      <c r="C338" s="100"/>
      <c r="D338" s="101"/>
      <c r="E338" s="102"/>
      <c r="F338" s="103">
        <v>15</v>
      </c>
      <c r="G338" s="103"/>
      <c r="H338" s="104"/>
      <c r="I338" s="105"/>
      <c r="J338" s="105">
        <v>0</v>
      </c>
      <c r="K338" s="106">
        <v>0</v>
      </c>
      <c r="L338" s="107">
        <v>0</v>
      </c>
      <c r="M338" s="142"/>
      <c r="N338" s="108"/>
      <c r="O338" s="108"/>
      <c r="P338" s="107"/>
      <c r="Q338" s="107"/>
      <c r="R338" s="108">
        <f t="shared" si="5"/>
        <v>0</v>
      </c>
      <c r="S338" s="109"/>
      <c r="T338" s="110"/>
      <c r="U338" s="110"/>
      <c r="V338" s="110"/>
      <c r="W338" s="111"/>
      <c r="X338" s="111"/>
      <c r="Y338" s="112"/>
      <c r="Z338" s="113">
        <v>0</v>
      </c>
      <c r="AA338" s="113"/>
      <c r="AB338" s="114">
        <v>0</v>
      </c>
      <c r="AC338" s="114">
        <v>0</v>
      </c>
      <c r="AD338" s="114">
        <v>0</v>
      </c>
      <c r="AE338" s="114" t="e">
        <v>#DIV/0!</v>
      </c>
      <c r="AF338" s="115">
        <v>0</v>
      </c>
      <c r="AG338" s="116">
        <v>328</v>
      </c>
      <c r="AH338" s="117">
        <v>328</v>
      </c>
      <c r="AI338" s="118">
        <v>0</v>
      </c>
      <c r="AJ338" s="119"/>
    </row>
    <row r="339" spans="1:36" x14ac:dyDescent="0.25">
      <c r="A339" s="98"/>
      <c r="B339" s="99"/>
      <c r="C339" s="100"/>
      <c r="D339" s="101"/>
      <c r="E339" s="102"/>
      <c r="F339" s="103">
        <v>15</v>
      </c>
      <c r="G339" s="103"/>
      <c r="H339" s="104"/>
      <c r="I339" s="105"/>
      <c r="J339" s="105">
        <v>0</v>
      </c>
      <c r="K339" s="106">
        <v>0</v>
      </c>
      <c r="L339" s="107">
        <v>0</v>
      </c>
      <c r="M339" s="142"/>
      <c r="N339" s="108"/>
      <c r="O339" s="108"/>
      <c r="P339" s="107"/>
      <c r="Q339" s="107"/>
      <c r="R339" s="108">
        <f t="shared" si="5"/>
        <v>0</v>
      </c>
      <c r="S339" s="109"/>
      <c r="T339" s="110"/>
      <c r="U339" s="110"/>
      <c r="V339" s="110"/>
      <c r="W339" s="111"/>
      <c r="X339" s="111"/>
      <c r="Y339" s="112"/>
      <c r="Z339" s="113">
        <v>0</v>
      </c>
      <c r="AA339" s="113"/>
      <c r="AB339" s="114">
        <v>0</v>
      </c>
      <c r="AC339" s="114">
        <v>0</v>
      </c>
      <c r="AD339" s="114">
        <v>0</v>
      </c>
      <c r="AE339" s="114" t="e">
        <v>#DIV/0!</v>
      </c>
      <c r="AF339" s="115">
        <v>0</v>
      </c>
      <c r="AG339" s="116">
        <v>329</v>
      </c>
      <c r="AH339" s="117">
        <v>329</v>
      </c>
      <c r="AI339" s="118">
        <v>0</v>
      </c>
      <c r="AJ339" s="119"/>
    </row>
    <row r="340" spans="1:36" x14ac:dyDescent="0.25">
      <c r="A340" s="98"/>
      <c r="B340" s="99"/>
      <c r="C340" s="100"/>
      <c r="D340" s="101"/>
      <c r="E340" s="102"/>
      <c r="F340" s="103">
        <v>15</v>
      </c>
      <c r="G340" s="103"/>
      <c r="H340" s="104"/>
      <c r="I340" s="105"/>
      <c r="J340" s="105">
        <v>0</v>
      </c>
      <c r="K340" s="106">
        <v>0</v>
      </c>
      <c r="L340" s="107">
        <v>0</v>
      </c>
      <c r="M340" s="142"/>
      <c r="N340" s="108"/>
      <c r="O340" s="108"/>
      <c r="P340" s="107"/>
      <c r="Q340" s="107"/>
      <c r="R340" s="108">
        <f t="shared" si="5"/>
        <v>0</v>
      </c>
      <c r="S340" s="109"/>
      <c r="T340" s="110"/>
      <c r="U340" s="110"/>
      <c r="V340" s="110"/>
      <c r="W340" s="111"/>
      <c r="X340" s="111"/>
      <c r="Y340" s="112"/>
      <c r="Z340" s="113">
        <v>0</v>
      </c>
      <c r="AA340" s="113"/>
      <c r="AB340" s="114">
        <v>0</v>
      </c>
      <c r="AC340" s="114">
        <v>0</v>
      </c>
      <c r="AD340" s="114">
        <v>0</v>
      </c>
      <c r="AE340" s="114" t="e">
        <v>#DIV/0!</v>
      </c>
      <c r="AF340" s="115">
        <v>0</v>
      </c>
      <c r="AG340" s="116">
        <v>330</v>
      </c>
      <c r="AH340" s="117">
        <v>330</v>
      </c>
      <c r="AI340" s="118">
        <v>0</v>
      </c>
      <c r="AJ340" s="119"/>
    </row>
    <row r="341" spans="1:36" x14ac:dyDescent="0.25">
      <c r="A341" s="98"/>
      <c r="B341" s="99"/>
      <c r="C341" s="100"/>
      <c r="D341" s="101"/>
      <c r="E341" s="102"/>
      <c r="F341" s="103">
        <v>15</v>
      </c>
      <c r="G341" s="103"/>
      <c r="H341" s="104"/>
      <c r="I341" s="105"/>
      <c r="J341" s="105">
        <v>0</v>
      </c>
      <c r="K341" s="106">
        <v>0</v>
      </c>
      <c r="L341" s="107">
        <v>0</v>
      </c>
      <c r="M341" s="142"/>
      <c r="N341" s="108"/>
      <c r="O341" s="108"/>
      <c r="P341" s="107"/>
      <c r="Q341" s="107"/>
      <c r="R341" s="108">
        <f t="shared" si="5"/>
        <v>0</v>
      </c>
      <c r="S341" s="109"/>
      <c r="T341" s="110"/>
      <c r="U341" s="110"/>
      <c r="V341" s="110"/>
      <c r="W341" s="111"/>
      <c r="X341" s="111"/>
      <c r="Y341" s="112"/>
      <c r="Z341" s="113">
        <v>0</v>
      </c>
      <c r="AA341" s="113"/>
      <c r="AB341" s="114">
        <v>0</v>
      </c>
      <c r="AC341" s="114">
        <v>0</v>
      </c>
      <c r="AD341" s="114">
        <v>0</v>
      </c>
      <c r="AE341" s="114" t="e">
        <v>#DIV/0!</v>
      </c>
      <c r="AF341" s="115">
        <v>0</v>
      </c>
      <c r="AG341" s="116">
        <v>331</v>
      </c>
      <c r="AH341" s="117">
        <v>331</v>
      </c>
      <c r="AI341" s="118">
        <v>0</v>
      </c>
      <c r="AJ341" s="119"/>
    </row>
    <row r="342" spans="1:36" x14ac:dyDescent="0.25">
      <c r="A342" s="98"/>
      <c r="B342" s="99"/>
      <c r="C342" s="100"/>
      <c r="D342" s="101"/>
      <c r="E342" s="102"/>
      <c r="F342" s="103">
        <v>15</v>
      </c>
      <c r="G342" s="103"/>
      <c r="H342" s="104"/>
      <c r="I342" s="105"/>
      <c r="J342" s="105">
        <v>0</v>
      </c>
      <c r="K342" s="106">
        <v>0</v>
      </c>
      <c r="L342" s="107">
        <v>0</v>
      </c>
      <c r="M342" s="142"/>
      <c r="N342" s="108"/>
      <c r="O342" s="108"/>
      <c r="P342" s="107"/>
      <c r="Q342" s="107"/>
      <c r="R342" s="108">
        <f t="shared" si="5"/>
        <v>0</v>
      </c>
      <c r="S342" s="109"/>
      <c r="T342" s="110"/>
      <c r="U342" s="110"/>
      <c r="V342" s="110"/>
      <c r="W342" s="111"/>
      <c r="X342" s="111"/>
      <c r="Y342" s="112"/>
      <c r="Z342" s="113">
        <v>0</v>
      </c>
      <c r="AA342" s="113"/>
      <c r="AB342" s="114">
        <v>0</v>
      </c>
      <c r="AC342" s="114">
        <v>0</v>
      </c>
      <c r="AD342" s="114">
        <v>0</v>
      </c>
      <c r="AE342" s="114" t="e">
        <v>#DIV/0!</v>
      </c>
      <c r="AF342" s="115">
        <v>0</v>
      </c>
      <c r="AG342" s="116">
        <v>332</v>
      </c>
      <c r="AH342" s="117">
        <v>332</v>
      </c>
      <c r="AI342" s="118">
        <v>0</v>
      </c>
      <c r="AJ342" s="119"/>
    </row>
    <row r="343" spans="1:36" x14ac:dyDescent="0.25">
      <c r="A343" s="98"/>
      <c r="B343" s="99"/>
      <c r="C343" s="100"/>
      <c r="D343" s="101"/>
      <c r="E343" s="102"/>
      <c r="F343" s="103">
        <v>15</v>
      </c>
      <c r="G343" s="103"/>
      <c r="H343" s="104"/>
      <c r="I343" s="105"/>
      <c r="J343" s="105">
        <v>0</v>
      </c>
      <c r="K343" s="106">
        <v>0</v>
      </c>
      <c r="L343" s="107">
        <v>0</v>
      </c>
      <c r="M343" s="142"/>
      <c r="N343" s="108"/>
      <c r="O343" s="108"/>
      <c r="P343" s="107"/>
      <c r="Q343" s="107"/>
      <c r="R343" s="108">
        <f t="shared" si="5"/>
        <v>0</v>
      </c>
      <c r="S343" s="109"/>
      <c r="T343" s="110"/>
      <c r="U343" s="110"/>
      <c r="V343" s="110"/>
      <c r="W343" s="111"/>
      <c r="X343" s="111"/>
      <c r="Y343" s="112"/>
      <c r="Z343" s="113">
        <v>0</v>
      </c>
      <c r="AA343" s="113"/>
      <c r="AB343" s="114">
        <v>0</v>
      </c>
      <c r="AC343" s="114">
        <v>0</v>
      </c>
      <c r="AD343" s="114">
        <v>0</v>
      </c>
      <c r="AE343" s="114" t="e">
        <v>#DIV/0!</v>
      </c>
      <c r="AF343" s="115">
        <v>0</v>
      </c>
      <c r="AG343" s="116">
        <v>333</v>
      </c>
      <c r="AH343" s="117">
        <v>333</v>
      </c>
      <c r="AI343" s="118">
        <v>0</v>
      </c>
      <c r="AJ343" s="119"/>
    </row>
    <row r="344" spans="1:36" x14ac:dyDescent="0.25">
      <c r="A344" s="98"/>
      <c r="B344" s="99"/>
      <c r="C344" s="100"/>
      <c r="D344" s="101"/>
      <c r="E344" s="102"/>
      <c r="F344" s="103">
        <v>15</v>
      </c>
      <c r="G344" s="103"/>
      <c r="H344" s="104"/>
      <c r="I344" s="105"/>
      <c r="J344" s="105">
        <v>0</v>
      </c>
      <c r="K344" s="106">
        <v>0</v>
      </c>
      <c r="L344" s="107">
        <v>0</v>
      </c>
      <c r="M344" s="142"/>
      <c r="N344" s="108"/>
      <c r="O344" s="108"/>
      <c r="P344" s="107"/>
      <c r="Q344" s="107"/>
      <c r="R344" s="108">
        <f t="shared" si="5"/>
        <v>0</v>
      </c>
      <c r="S344" s="109"/>
      <c r="T344" s="110"/>
      <c r="U344" s="110"/>
      <c r="V344" s="110"/>
      <c r="W344" s="111"/>
      <c r="X344" s="111"/>
      <c r="Y344" s="112"/>
      <c r="Z344" s="113">
        <v>0</v>
      </c>
      <c r="AA344" s="113"/>
      <c r="AB344" s="114">
        <v>0</v>
      </c>
      <c r="AC344" s="114">
        <v>0</v>
      </c>
      <c r="AD344" s="114">
        <v>0</v>
      </c>
      <c r="AE344" s="114" t="e">
        <v>#DIV/0!</v>
      </c>
      <c r="AF344" s="115">
        <v>0</v>
      </c>
      <c r="AG344" s="116">
        <v>334</v>
      </c>
      <c r="AH344" s="117">
        <v>334</v>
      </c>
      <c r="AI344" s="118">
        <v>0</v>
      </c>
      <c r="AJ344" s="119"/>
    </row>
    <row r="345" spans="1:36" x14ac:dyDescent="0.25">
      <c r="A345" s="98"/>
      <c r="B345" s="99"/>
      <c r="C345" s="100"/>
      <c r="D345" s="101"/>
      <c r="E345" s="102"/>
      <c r="F345" s="103">
        <v>15</v>
      </c>
      <c r="G345" s="103"/>
      <c r="H345" s="104"/>
      <c r="I345" s="105"/>
      <c r="J345" s="105">
        <v>0</v>
      </c>
      <c r="K345" s="106">
        <v>0</v>
      </c>
      <c r="L345" s="107">
        <v>0</v>
      </c>
      <c r="M345" s="142"/>
      <c r="N345" s="108"/>
      <c r="O345" s="108"/>
      <c r="P345" s="107"/>
      <c r="Q345" s="107"/>
      <c r="R345" s="108">
        <f t="shared" si="5"/>
        <v>0</v>
      </c>
      <c r="S345" s="109"/>
      <c r="T345" s="110"/>
      <c r="U345" s="110"/>
      <c r="V345" s="110"/>
      <c r="W345" s="111"/>
      <c r="X345" s="111"/>
      <c r="Y345" s="112"/>
      <c r="Z345" s="113">
        <v>0</v>
      </c>
      <c r="AA345" s="113"/>
      <c r="AB345" s="114">
        <v>0</v>
      </c>
      <c r="AC345" s="114">
        <v>0</v>
      </c>
      <c r="AD345" s="114">
        <v>0</v>
      </c>
      <c r="AE345" s="114" t="e">
        <v>#DIV/0!</v>
      </c>
      <c r="AF345" s="115">
        <v>0</v>
      </c>
      <c r="AG345" s="116">
        <v>335</v>
      </c>
      <c r="AH345" s="117">
        <v>335</v>
      </c>
      <c r="AI345" s="118">
        <v>0</v>
      </c>
      <c r="AJ345" s="119"/>
    </row>
    <row r="346" spans="1:36" x14ac:dyDescent="0.25">
      <c r="A346" s="98"/>
      <c r="B346" s="99"/>
      <c r="C346" s="100"/>
      <c r="D346" s="101"/>
      <c r="E346" s="102"/>
      <c r="F346" s="103">
        <v>15</v>
      </c>
      <c r="G346" s="103"/>
      <c r="H346" s="104"/>
      <c r="I346" s="105"/>
      <c r="J346" s="105">
        <v>0</v>
      </c>
      <c r="K346" s="106">
        <v>0</v>
      </c>
      <c r="L346" s="107">
        <v>0</v>
      </c>
      <c r="M346" s="142"/>
      <c r="N346" s="108"/>
      <c r="O346" s="108"/>
      <c r="P346" s="107"/>
      <c r="Q346" s="107"/>
      <c r="R346" s="108">
        <f t="shared" si="5"/>
        <v>0</v>
      </c>
      <c r="S346" s="109"/>
      <c r="T346" s="110"/>
      <c r="U346" s="110"/>
      <c r="V346" s="110"/>
      <c r="W346" s="111"/>
      <c r="X346" s="111"/>
      <c r="Y346" s="112"/>
      <c r="Z346" s="113">
        <v>0</v>
      </c>
      <c r="AA346" s="113"/>
      <c r="AB346" s="114">
        <v>0</v>
      </c>
      <c r="AC346" s="114">
        <v>0</v>
      </c>
      <c r="AD346" s="114">
        <v>0</v>
      </c>
      <c r="AE346" s="114" t="e">
        <v>#DIV/0!</v>
      </c>
      <c r="AF346" s="115">
        <v>0</v>
      </c>
      <c r="AG346" s="116">
        <v>336</v>
      </c>
      <c r="AH346" s="117">
        <v>336</v>
      </c>
      <c r="AI346" s="118">
        <v>0</v>
      </c>
      <c r="AJ346" s="119"/>
    </row>
    <row r="347" spans="1:36" x14ac:dyDescent="0.25">
      <c r="A347" s="98"/>
      <c r="B347" s="99"/>
      <c r="C347" s="100"/>
      <c r="D347" s="101"/>
      <c r="E347" s="102"/>
      <c r="F347" s="103">
        <v>15</v>
      </c>
      <c r="G347" s="103"/>
      <c r="H347" s="104"/>
      <c r="I347" s="105"/>
      <c r="J347" s="105">
        <v>0</v>
      </c>
      <c r="K347" s="106">
        <v>0</v>
      </c>
      <c r="L347" s="107">
        <v>0</v>
      </c>
      <c r="M347" s="142"/>
      <c r="N347" s="108"/>
      <c r="O347" s="108"/>
      <c r="P347" s="107"/>
      <c r="Q347" s="107"/>
      <c r="R347" s="108">
        <f t="shared" si="5"/>
        <v>0</v>
      </c>
      <c r="S347" s="109"/>
      <c r="T347" s="110"/>
      <c r="U347" s="110"/>
      <c r="V347" s="110"/>
      <c r="W347" s="111"/>
      <c r="X347" s="111"/>
      <c r="Y347" s="112"/>
      <c r="Z347" s="113">
        <v>0</v>
      </c>
      <c r="AA347" s="113"/>
      <c r="AB347" s="114">
        <v>0</v>
      </c>
      <c r="AC347" s="114">
        <v>0</v>
      </c>
      <c r="AD347" s="114">
        <v>0</v>
      </c>
      <c r="AE347" s="114" t="e">
        <v>#DIV/0!</v>
      </c>
      <c r="AF347" s="115">
        <v>0</v>
      </c>
      <c r="AG347" s="116">
        <v>337</v>
      </c>
      <c r="AH347" s="117">
        <v>337</v>
      </c>
      <c r="AI347" s="118">
        <v>0</v>
      </c>
      <c r="AJ347" s="119"/>
    </row>
    <row r="348" spans="1:36" x14ac:dyDescent="0.25">
      <c r="A348" s="98"/>
      <c r="B348" s="99"/>
      <c r="C348" s="100"/>
      <c r="D348" s="101"/>
      <c r="E348" s="102"/>
      <c r="F348" s="103">
        <v>15</v>
      </c>
      <c r="G348" s="103"/>
      <c r="H348" s="104"/>
      <c r="I348" s="105"/>
      <c r="J348" s="105">
        <v>0</v>
      </c>
      <c r="K348" s="106">
        <v>0</v>
      </c>
      <c r="L348" s="107">
        <v>0</v>
      </c>
      <c r="M348" s="142"/>
      <c r="N348" s="108"/>
      <c r="O348" s="108"/>
      <c r="P348" s="107"/>
      <c r="Q348" s="107"/>
      <c r="R348" s="108">
        <f t="shared" si="5"/>
        <v>0</v>
      </c>
      <c r="S348" s="109"/>
      <c r="T348" s="110"/>
      <c r="U348" s="110"/>
      <c r="V348" s="110"/>
      <c r="W348" s="111"/>
      <c r="X348" s="111"/>
      <c r="Y348" s="112"/>
      <c r="Z348" s="113">
        <v>0</v>
      </c>
      <c r="AA348" s="113"/>
      <c r="AB348" s="114">
        <v>0</v>
      </c>
      <c r="AC348" s="114">
        <v>0</v>
      </c>
      <c r="AD348" s="114">
        <v>0</v>
      </c>
      <c r="AE348" s="114" t="e">
        <v>#DIV/0!</v>
      </c>
      <c r="AF348" s="115">
        <v>0</v>
      </c>
      <c r="AG348" s="116">
        <v>338</v>
      </c>
      <c r="AH348" s="117">
        <v>338</v>
      </c>
      <c r="AI348" s="118">
        <v>0</v>
      </c>
      <c r="AJ348" s="119"/>
    </row>
    <row r="349" spans="1:36" x14ac:dyDescent="0.25">
      <c r="A349" s="98"/>
      <c r="B349" s="99"/>
      <c r="C349" s="100"/>
      <c r="D349" s="101"/>
      <c r="E349" s="102"/>
      <c r="F349" s="103">
        <v>15</v>
      </c>
      <c r="G349" s="103"/>
      <c r="H349" s="104"/>
      <c r="I349" s="105"/>
      <c r="J349" s="105">
        <v>0</v>
      </c>
      <c r="K349" s="106">
        <v>0</v>
      </c>
      <c r="L349" s="107">
        <v>0</v>
      </c>
      <c r="M349" s="142"/>
      <c r="N349" s="108"/>
      <c r="O349" s="108"/>
      <c r="P349" s="107"/>
      <c r="Q349" s="107"/>
      <c r="R349" s="108">
        <f t="shared" si="5"/>
        <v>0</v>
      </c>
      <c r="S349" s="109"/>
      <c r="T349" s="110"/>
      <c r="U349" s="110"/>
      <c r="V349" s="110"/>
      <c r="W349" s="111"/>
      <c r="X349" s="111"/>
      <c r="Y349" s="112"/>
      <c r="Z349" s="113">
        <v>0</v>
      </c>
      <c r="AA349" s="113"/>
      <c r="AB349" s="114">
        <v>0</v>
      </c>
      <c r="AC349" s="114">
        <v>0</v>
      </c>
      <c r="AD349" s="114">
        <v>0</v>
      </c>
      <c r="AE349" s="114" t="e">
        <v>#DIV/0!</v>
      </c>
      <c r="AF349" s="115">
        <v>0</v>
      </c>
      <c r="AG349" s="116">
        <v>339</v>
      </c>
      <c r="AH349" s="117">
        <v>339</v>
      </c>
      <c r="AI349" s="118">
        <v>0</v>
      </c>
      <c r="AJ349" s="119"/>
    </row>
    <row r="350" spans="1:36" x14ac:dyDescent="0.25">
      <c r="A350" s="98"/>
      <c r="B350" s="99"/>
      <c r="C350" s="100"/>
      <c r="D350" s="101"/>
      <c r="E350" s="102"/>
      <c r="F350" s="103">
        <v>15</v>
      </c>
      <c r="G350" s="103"/>
      <c r="H350" s="104"/>
      <c r="I350" s="105"/>
      <c r="J350" s="105">
        <v>0</v>
      </c>
      <c r="K350" s="106">
        <v>0</v>
      </c>
      <c r="L350" s="107">
        <v>0</v>
      </c>
      <c r="M350" s="142"/>
      <c r="N350" s="108"/>
      <c r="O350" s="108"/>
      <c r="P350" s="107"/>
      <c r="Q350" s="107"/>
      <c r="R350" s="108">
        <f t="shared" si="5"/>
        <v>0</v>
      </c>
      <c r="S350" s="109"/>
      <c r="T350" s="110"/>
      <c r="U350" s="110"/>
      <c r="V350" s="110"/>
      <c r="W350" s="111"/>
      <c r="X350" s="111"/>
      <c r="Y350" s="112"/>
      <c r="Z350" s="113">
        <v>0</v>
      </c>
      <c r="AA350" s="113"/>
      <c r="AB350" s="114">
        <v>0</v>
      </c>
      <c r="AC350" s="114">
        <v>0</v>
      </c>
      <c r="AD350" s="114">
        <v>0</v>
      </c>
      <c r="AE350" s="114" t="e">
        <v>#DIV/0!</v>
      </c>
      <c r="AF350" s="115">
        <v>0</v>
      </c>
      <c r="AG350" s="116">
        <v>340</v>
      </c>
      <c r="AH350" s="117">
        <v>340</v>
      </c>
      <c r="AI350" s="118">
        <v>0</v>
      </c>
      <c r="AJ350" s="119"/>
    </row>
    <row r="351" spans="1:36" x14ac:dyDescent="0.25">
      <c r="A351" s="98"/>
      <c r="B351" s="99"/>
      <c r="C351" s="100"/>
      <c r="D351" s="101"/>
      <c r="E351" s="102"/>
      <c r="F351" s="103">
        <v>15</v>
      </c>
      <c r="G351" s="103"/>
      <c r="H351" s="104"/>
      <c r="I351" s="105"/>
      <c r="J351" s="105">
        <v>0</v>
      </c>
      <c r="K351" s="106">
        <v>0</v>
      </c>
      <c r="L351" s="107">
        <v>0</v>
      </c>
      <c r="M351" s="142"/>
      <c r="N351" s="108"/>
      <c r="O351" s="108"/>
      <c r="P351" s="107"/>
      <c r="Q351" s="107"/>
      <c r="R351" s="108">
        <f t="shared" si="5"/>
        <v>0</v>
      </c>
      <c r="S351" s="109"/>
      <c r="T351" s="110"/>
      <c r="U351" s="110"/>
      <c r="V351" s="110"/>
      <c r="W351" s="111"/>
      <c r="X351" s="111"/>
      <c r="Y351" s="112"/>
      <c r="Z351" s="113">
        <v>0</v>
      </c>
      <c r="AA351" s="113"/>
      <c r="AB351" s="114">
        <v>0</v>
      </c>
      <c r="AC351" s="114">
        <v>0</v>
      </c>
      <c r="AD351" s="114">
        <v>0</v>
      </c>
      <c r="AE351" s="114" t="e">
        <v>#DIV/0!</v>
      </c>
      <c r="AF351" s="115">
        <v>0</v>
      </c>
      <c r="AG351" s="116">
        <v>341</v>
      </c>
      <c r="AH351" s="117">
        <v>341</v>
      </c>
      <c r="AI351" s="118">
        <v>0</v>
      </c>
      <c r="AJ351" s="119"/>
    </row>
    <row r="352" spans="1:36" x14ac:dyDescent="0.25">
      <c r="A352" s="98"/>
      <c r="B352" s="99"/>
      <c r="C352" s="100"/>
      <c r="D352" s="101"/>
      <c r="E352" s="102"/>
      <c r="F352" s="103">
        <v>15</v>
      </c>
      <c r="G352" s="103"/>
      <c r="H352" s="104"/>
      <c r="I352" s="105"/>
      <c r="J352" s="105">
        <v>0</v>
      </c>
      <c r="K352" s="106">
        <v>0</v>
      </c>
      <c r="L352" s="107">
        <v>0</v>
      </c>
      <c r="M352" s="142"/>
      <c r="N352" s="108"/>
      <c r="O352" s="108"/>
      <c r="P352" s="107"/>
      <c r="Q352" s="107"/>
      <c r="R352" s="108">
        <f t="shared" si="5"/>
        <v>0</v>
      </c>
      <c r="S352" s="109"/>
      <c r="T352" s="110"/>
      <c r="U352" s="110"/>
      <c r="V352" s="110"/>
      <c r="W352" s="111"/>
      <c r="X352" s="111"/>
      <c r="Y352" s="112"/>
      <c r="Z352" s="113">
        <v>0</v>
      </c>
      <c r="AA352" s="113"/>
      <c r="AB352" s="114">
        <v>0</v>
      </c>
      <c r="AC352" s="114">
        <v>0</v>
      </c>
      <c r="AD352" s="114">
        <v>0</v>
      </c>
      <c r="AE352" s="114" t="e">
        <v>#DIV/0!</v>
      </c>
      <c r="AF352" s="115">
        <v>0</v>
      </c>
      <c r="AG352" s="116">
        <v>342</v>
      </c>
      <c r="AH352" s="117">
        <v>342</v>
      </c>
      <c r="AI352" s="118">
        <v>0</v>
      </c>
      <c r="AJ352" s="119"/>
    </row>
    <row r="353" spans="1:36" x14ac:dyDescent="0.25">
      <c r="A353" s="98"/>
      <c r="B353" s="99"/>
      <c r="C353" s="100"/>
      <c r="D353" s="101"/>
      <c r="E353" s="102"/>
      <c r="F353" s="103">
        <v>15</v>
      </c>
      <c r="G353" s="103"/>
      <c r="H353" s="104"/>
      <c r="I353" s="105"/>
      <c r="J353" s="105">
        <v>0</v>
      </c>
      <c r="K353" s="106">
        <v>0</v>
      </c>
      <c r="L353" s="107">
        <v>0</v>
      </c>
      <c r="M353" s="142"/>
      <c r="N353" s="108"/>
      <c r="O353" s="108"/>
      <c r="P353" s="107"/>
      <c r="Q353" s="107"/>
      <c r="R353" s="108">
        <f t="shared" si="5"/>
        <v>0</v>
      </c>
      <c r="S353" s="109"/>
      <c r="T353" s="110"/>
      <c r="U353" s="110"/>
      <c r="V353" s="110"/>
      <c r="W353" s="111"/>
      <c r="X353" s="111"/>
      <c r="Y353" s="112"/>
      <c r="Z353" s="113">
        <v>0</v>
      </c>
      <c r="AA353" s="113"/>
      <c r="AB353" s="114">
        <v>0</v>
      </c>
      <c r="AC353" s="114">
        <v>0</v>
      </c>
      <c r="AD353" s="114">
        <v>0</v>
      </c>
      <c r="AE353" s="114" t="e">
        <v>#DIV/0!</v>
      </c>
      <c r="AF353" s="115">
        <v>0</v>
      </c>
      <c r="AG353" s="116">
        <v>343</v>
      </c>
      <c r="AH353" s="117">
        <v>343</v>
      </c>
      <c r="AI353" s="118">
        <v>0</v>
      </c>
      <c r="AJ353" s="119"/>
    </row>
    <row r="354" spans="1:36" x14ac:dyDescent="0.25">
      <c r="A354" s="98"/>
      <c r="B354" s="99"/>
      <c r="C354" s="100"/>
      <c r="D354" s="101"/>
      <c r="E354" s="102"/>
      <c r="F354" s="103">
        <v>15</v>
      </c>
      <c r="G354" s="103"/>
      <c r="H354" s="104"/>
      <c r="I354" s="105"/>
      <c r="J354" s="105">
        <v>0</v>
      </c>
      <c r="K354" s="106">
        <v>0</v>
      </c>
      <c r="L354" s="107">
        <v>0</v>
      </c>
      <c r="M354" s="142"/>
      <c r="N354" s="108"/>
      <c r="O354" s="108"/>
      <c r="P354" s="107"/>
      <c r="Q354" s="107"/>
      <c r="R354" s="108">
        <f t="shared" si="5"/>
        <v>0</v>
      </c>
      <c r="S354" s="109"/>
      <c r="T354" s="110"/>
      <c r="U354" s="110"/>
      <c r="V354" s="110"/>
      <c r="W354" s="111"/>
      <c r="X354" s="111"/>
      <c r="Y354" s="112"/>
      <c r="Z354" s="113">
        <v>0</v>
      </c>
      <c r="AA354" s="113"/>
      <c r="AB354" s="114">
        <v>0</v>
      </c>
      <c r="AC354" s="114">
        <v>0</v>
      </c>
      <c r="AD354" s="114">
        <v>0</v>
      </c>
      <c r="AE354" s="114" t="e">
        <v>#DIV/0!</v>
      </c>
      <c r="AF354" s="115">
        <v>0</v>
      </c>
      <c r="AG354" s="116">
        <v>344</v>
      </c>
      <c r="AH354" s="117">
        <v>344</v>
      </c>
      <c r="AI354" s="118">
        <v>0</v>
      </c>
      <c r="AJ354" s="119"/>
    </row>
    <row r="355" spans="1:36" x14ac:dyDescent="0.25">
      <c r="A355" s="98"/>
      <c r="B355" s="99"/>
      <c r="C355" s="100"/>
      <c r="D355" s="101"/>
      <c r="E355" s="102"/>
      <c r="F355" s="103">
        <v>15</v>
      </c>
      <c r="G355" s="103"/>
      <c r="H355" s="104"/>
      <c r="I355" s="105"/>
      <c r="J355" s="105">
        <v>0</v>
      </c>
      <c r="K355" s="106">
        <v>0</v>
      </c>
      <c r="L355" s="107">
        <v>0</v>
      </c>
      <c r="M355" s="142"/>
      <c r="N355" s="108"/>
      <c r="O355" s="108"/>
      <c r="P355" s="107"/>
      <c r="Q355" s="107"/>
      <c r="R355" s="108">
        <f t="shared" si="5"/>
        <v>0</v>
      </c>
      <c r="S355" s="109"/>
      <c r="T355" s="110"/>
      <c r="U355" s="110"/>
      <c r="V355" s="110"/>
      <c r="W355" s="111"/>
      <c r="X355" s="111"/>
      <c r="Y355" s="112"/>
      <c r="Z355" s="113">
        <v>0</v>
      </c>
      <c r="AA355" s="113"/>
      <c r="AB355" s="114">
        <v>0</v>
      </c>
      <c r="AC355" s="114">
        <v>0</v>
      </c>
      <c r="AD355" s="114">
        <v>0</v>
      </c>
      <c r="AE355" s="114" t="e">
        <v>#DIV/0!</v>
      </c>
      <c r="AF355" s="115">
        <v>0</v>
      </c>
      <c r="AG355" s="116">
        <v>345</v>
      </c>
      <c r="AH355" s="117">
        <v>345</v>
      </c>
      <c r="AI355" s="118">
        <v>0</v>
      </c>
      <c r="AJ355" s="119"/>
    </row>
    <row r="356" spans="1:36" x14ac:dyDescent="0.25">
      <c r="A356" s="98"/>
      <c r="B356" s="99"/>
      <c r="C356" s="100"/>
      <c r="D356" s="101"/>
      <c r="E356" s="102"/>
      <c r="F356" s="103">
        <v>15</v>
      </c>
      <c r="G356" s="103"/>
      <c r="H356" s="104"/>
      <c r="I356" s="105"/>
      <c r="J356" s="105">
        <v>0</v>
      </c>
      <c r="K356" s="106">
        <v>0</v>
      </c>
      <c r="L356" s="107">
        <v>0</v>
      </c>
      <c r="M356" s="142"/>
      <c r="N356" s="108"/>
      <c r="O356" s="108"/>
      <c r="P356" s="107"/>
      <c r="Q356" s="107"/>
      <c r="R356" s="108">
        <f t="shared" si="5"/>
        <v>0</v>
      </c>
      <c r="S356" s="109"/>
      <c r="T356" s="110"/>
      <c r="U356" s="110"/>
      <c r="V356" s="110"/>
      <c r="W356" s="111"/>
      <c r="X356" s="111"/>
      <c r="Y356" s="112"/>
      <c r="Z356" s="113">
        <v>0</v>
      </c>
      <c r="AA356" s="113"/>
      <c r="AB356" s="114">
        <v>0</v>
      </c>
      <c r="AC356" s="114">
        <v>0</v>
      </c>
      <c r="AD356" s="114">
        <v>0</v>
      </c>
      <c r="AE356" s="114" t="e">
        <v>#DIV/0!</v>
      </c>
      <c r="AF356" s="115">
        <v>0</v>
      </c>
      <c r="AG356" s="116">
        <v>346</v>
      </c>
      <c r="AH356" s="117">
        <v>346</v>
      </c>
      <c r="AI356" s="118">
        <v>0</v>
      </c>
      <c r="AJ356" s="119"/>
    </row>
    <row r="357" spans="1:36" x14ac:dyDescent="0.25">
      <c r="A357" s="98"/>
      <c r="B357" s="99"/>
      <c r="C357" s="100"/>
      <c r="D357" s="101"/>
      <c r="E357" s="102"/>
      <c r="F357" s="103">
        <v>15</v>
      </c>
      <c r="G357" s="103"/>
      <c r="H357" s="104"/>
      <c r="I357" s="105"/>
      <c r="J357" s="105">
        <v>0</v>
      </c>
      <c r="K357" s="106">
        <v>0</v>
      </c>
      <c r="L357" s="107">
        <v>0</v>
      </c>
      <c r="M357" s="142"/>
      <c r="N357" s="108"/>
      <c r="O357" s="108"/>
      <c r="P357" s="107"/>
      <c r="Q357" s="107"/>
      <c r="R357" s="108">
        <f t="shared" si="5"/>
        <v>0</v>
      </c>
      <c r="S357" s="109"/>
      <c r="T357" s="110"/>
      <c r="U357" s="110"/>
      <c r="V357" s="110"/>
      <c r="W357" s="111"/>
      <c r="X357" s="111"/>
      <c r="Y357" s="112"/>
      <c r="Z357" s="113">
        <v>0</v>
      </c>
      <c r="AA357" s="113"/>
      <c r="AB357" s="114">
        <v>0</v>
      </c>
      <c r="AC357" s="114">
        <v>0</v>
      </c>
      <c r="AD357" s="114">
        <v>0</v>
      </c>
      <c r="AE357" s="114" t="e">
        <v>#DIV/0!</v>
      </c>
      <c r="AF357" s="115">
        <v>0</v>
      </c>
      <c r="AG357" s="116">
        <v>347</v>
      </c>
      <c r="AH357" s="117">
        <v>347</v>
      </c>
      <c r="AI357" s="118">
        <v>0</v>
      </c>
      <c r="AJ357" s="119"/>
    </row>
    <row r="358" spans="1:36" x14ac:dyDescent="0.25">
      <c r="A358" s="98"/>
      <c r="B358" s="99"/>
      <c r="C358" s="100"/>
      <c r="D358" s="101"/>
      <c r="E358" s="102"/>
      <c r="F358" s="103">
        <v>15</v>
      </c>
      <c r="G358" s="103"/>
      <c r="H358" s="104"/>
      <c r="I358" s="105"/>
      <c r="J358" s="105">
        <v>0</v>
      </c>
      <c r="K358" s="106">
        <v>0</v>
      </c>
      <c r="L358" s="107">
        <v>0</v>
      </c>
      <c r="M358" s="142"/>
      <c r="N358" s="108"/>
      <c r="O358" s="108"/>
      <c r="P358" s="107"/>
      <c r="Q358" s="107"/>
      <c r="R358" s="108">
        <f t="shared" si="5"/>
        <v>0</v>
      </c>
      <c r="S358" s="109"/>
      <c r="T358" s="110"/>
      <c r="U358" s="110"/>
      <c r="V358" s="110"/>
      <c r="W358" s="111"/>
      <c r="X358" s="111"/>
      <c r="Y358" s="112"/>
      <c r="Z358" s="113">
        <v>0</v>
      </c>
      <c r="AA358" s="113"/>
      <c r="AB358" s="114">
        <v>0</v>
      </c>
      <c r="AC358" s="114">
        <v>0</v>
      </c>
      <c r="AD358" s="114">
        <v>0</v>
      </c>
      <c r="AE358" s="114" t="e">
        <v>#DIV/0!</v>
      </c>
      <c r="AF358" s="115">
        <v>0</v>
      </c>
      <c r="AG358" s="116">
        <v>348</v>
      </c>
      <c r="AH358" s="117">
        <v>348</v>
      </c>
      <c r="AI358" s="118">
        <v>0</v>
      </c>
      <c r="AJ358" s="119"/>
    </row>
    <row r="359" spans="1:36" x14ac:dyDescent="0.25">
      <c r="A359" s="98"/>
      <c r="B359" s="99"/>
      <c r="C359" s="100"/>
      <c r="D359" s="101"/>
      <c r="E359" s="102"/>
      <c r="F359" s="103">
        <v>15</v>
      </c>
      <c r="G359" s="103"/>
      <c r="H359" s="104"/>
      <c r="I359" s="105"/>
      <c r="J359" s="105">
        <v>0</v>
      </c>
      <c r="K359" s="106">
        <v>0</v>
      </c>
      <c r="L359" s="107">
        <v>0</v>
      </c>
      <c r="M359" s="142"/>
      <c r="N359" s="108"/>
      <c r="O359" s="108"/>
      <c r="P359" s="107"/>
      <c r="Q359" s="107"/>
      <c r="R359" s="108">
        <f t="shared" si="5"/>
        <v>0</v>
      </c>
      <c r="S359" s="109"/>
      <c r="T359" s="110"/>
      <c r="U359" s="110"/>
      <c r="V359" s="110"/>
      <c r="W359" s="111"/>
      <c r="X359" s="111"/>
      <c r="Y359" s="112"/>
      <c r="Z359" s="113">
        <v>0</v>
      </c>
      <c r="AA359" s="113"/>
      <c r="AB359" s="114">
        <v>0</v>
      </c>
      <c r="AC359" s="114">
        <v>0</v>
      </c>
      <c r="AD359" s="114">
        <v>0</v>
      </c>
      <c r="AE359" s="114" t="e">
        <v>#DIV/0!</v>
      </c>
      <c r="AF359" s="115">
        <v>0</v>
      </c>
      <c r="AG359" s="116">
        <v>349</v>
      </c>
      <c r="AH359" s="117">
        <v>349</v>
      </c>
      <c r="AI359" s="118">
        <v>0</v>
      </c>
      <c r="AJ359" s="119"/>
    </row>
    <row r="360" spans="1:36" x14ac:dyDescent="0.25">
      <c r="A360" s="98"/>
      <c r="B360" s="99"/>
      <c r="C360" s="100"/>
      <c r="D360" s="101"/>
      <c r="E360" s="102"/>
      <c r="F360" s="103">
        <v>15</v>
      </c>
      <c r="G360" s="103"/>
      <c r="H360" s="104"/>
      <c r="I360" s="105"/>
      <c r="J360" s="105">
        <v>0</v>
      </c>
      <c r="K360" s="106">
        <v>0</v>
      </c>
      <c r="L360" s="107">
        <v>0</v>
      </c>
      <c r="M360" s="142"/>
      <c r="N360" s="108"/>
      <c r="O360" s="108"/>
      <c r="P360" s="107"/>
      <c r="Q360" s="107"/>
      <c r="R360" s="108">
        <f t="shared" si="5"/>
        <v>0</v>
      </c>
      <c r="S360" s="109"/>
      <c r="T360" s="110"/>
      <c r="U360" s="110"/>
      <c r="V360" s="110"/>
      <c r="W360" s="111"/>
      <c r="X360" s="111"/>
      <c r="Y360" s="112"/>
      <c r="Z360" s="113">
        <v>0</v>
      </c>
      <c r="AA360" s="113"/>
      <c r="AB360" s="114">
        <v>0</v>
      </c>
      <c r="AC360" s="114">
        <v>0</v>
      </c>
      <c r="AD360" s="114">
        <v>0</v>
      </c>
      <c r="AE360" s="114" t="e">
        <v>#DIV/0!</v>
      </c>
      <c r="AF360" s="115">
        <v>0</v>
      </c>
      <c r="AG360" s="116">
        <v>350</v>
      </c>
      <c r="AH360" s="117">
        <v>350</v>
      </c>
      <c r="AI360" s="118">
        <v>0</v>
      </c>
      <c r="AJ360" s="119"/>
    </row>
    <row r="361" spans="1:36" x14ac:dyDescent="0.25">
      <c r="A361" s="98"/>
      <c r="B361" s="99"/>
      <c r="C361" s="100"/>
      <c r="D361" s="101"/>
      <c r="E361" s="102"/>
      <c r="F361" s="103">
        <v>15</v>
      </c>
      <c r="G361" s="103"/>
      <c r="H361" s="104"/>
      <c r="I361" s="105"/>
      <c r="J361" s="105">
        <v>0</v>
      </c>
      <c r="K361" s="106">
        <v>0</v>
      </c>
      <c r="L361" s="107">
        <v>0</v>
      </c>
      <c r="M361" s="142"/>
      <c r="N361" s="108"/>
      <c r="O361" s="108"/>
      <c r="P361" s="107"/>
      <c r="Q361" s="107"/>
      <c r="R361" s="108">
        <f t="shared" si="5"/>
        <v>0</v>
      </c>
      <c r="S361" s="109"/>
      <c r="T361" s="110"/>
      <c r="U361" s="110"/>
      <c r="V361" s="110"/>
      <c r="W361" s="111"/>
      <c r="X361" s="111"/>
      <c r="Y361" s="112"/>
      <c r="Z361" s="113">
        <v>0</v>
      </c>
      <c r="AA361" s="113"/>
      <c r="AB361" s="114">
        <v>0</v>
      </c>
      <c r="AC361" s="114">
        <v>0</v>
      </c>
      <c r="AD361" s="114">
        <v>0</v>
      </c>
      <c r="AE361" s="114" t="e">
        <v>#DIV/0!</v>
      </c>
      <c r="AF361" s="115">
        <v>0</v>
      </c>
      <c r="AG361" s="116">
        <v>351</v>
      </c>
      <c r="AH361" s="117">
        <v>351</v>
      </c>
      <c r="AI361" s="118">
        <v>0</v>
      </c>
      <c r="AJ361" s="119"/>
    </row>
    <row r="362" spans="1:36" x14ac:dyDescent="0.25">
      <c r="A362" s="98"/>
      <c r="B362" s="99"/>
      <c r="C362" s="100"/>
      <c r="D362" s="101"/>
      <c r="E362" s="102"/>
      <c r="F362" s="103">
        <v>15</v>
      </c>
      <c r="G362" s="103"/>
      <c r="H362" s="104"/>
      <c r="I362" s="105"/>
      <c r="J362" s="105">
        <v>0</v>
      </c>
      <c r="K362" s="106">
        <v>0</v>
      </c>
      <c r="L362" s="107">
        <v>0</v>
      </c>
      <c r="M362" s="142"/>
      <c r="N362" s="108"/>
      <c r="O362" s="108"/>
      <c r="P362" s="107"/>
      <c r="Q362" s="107"/>
      <c r="R362" s="108">
        <f t="shared" si="5"/>
        <v>0</v>
      </c>
      <c r="S362" s="109"/>
      <c r="T362" s="110"/>
      <c r="U362" s="110"/>
      <c r="V362" s="110"/>
      <c r="W362" s="111"/>
      <c r="X362" s="111"/>
      <c r="Y362" s="112"/>
      <c r="Z362" s="113">
        <v>0</v>
      </c>
      <c r="AA362" s="113"/>
      <c r="AB362" s="114">
        <v>0</v>
      </c>
      <c r="AC362" s="114">
        <v>0</v>
      </c>
      <c r="AD362" s="114">
        <v>0</v>
      </c>
      <c r="AE362" s="114" t="e">
        <v>#DIV/0!</v>
      </c>
      <c r="AF362" s="115">
        <v>0</v>
      </c>
      <c r="AG362" s="116">
        <v>352</v>
      </c>
      <c r="AH362" s="117">
        <v>352</v>
      </c>
      <c r="AI362" s="118">
        <v>0</v>
      </c>
      <c r="AJ362" s="119"/>
    </row>
    <row r="363" spans="1:36" x14ac:dyDescent="0.25">
      <c r="A363" s="98"/>
      <c r="B363" s="99"/>
      <c r="C363" s="100"/>
      <c r="D363" s="101"/>
      <c r="E363" s="102"/>
      <c r="F363" s="103">
        <v>15</v>
      </c>
      <c r="G363" s="103"/>
      <c r="H363" s="104"/>
      <c r="I363" s="105"/>
      <c r="J363" s="105">
        <v>0</v>
      </c>
      <c r="K363" s="106">
        <v>0</v>
      </c>
      <c r="L363" s="107">
        <v>0</v>
      </c>
      <c r="M363" s="142"/>
      <c r="N363" s="108"/>
      <c r="O363" s="108"/>
      <c r="P363" s="107"/>
      <c r="Q363" s="107"/>
      <c r="R363" s="108">
        <f t="shared" si="5"/>
        <v>0</v>
      </c>
      <c r="S363" s="109"/>
      <c r="T363" s="110"/>
      <c r="U363" s="110"/>
      <c r="V363" s="110"/>
      <c r="W363" s="111"/>
      <c r="X363" s="111"/>
      <c r="Y363" s="112"/>
      <c r="Z363" s="113">
        <v>0</v>
      </c>
      <c r="AA363" s="113"/>
      <c r="AB363" s="114">
        <v>0</v>
      </c>
      <c r="AC363" s="114">
        <v>0</v>
      </c>
      <c r="AD363" s="114">
        <v>0</v>
      </c>
      <c r="AE363" s="114" t="e">
        <v>#DIV/0!</v>
      </c>
      <c r="AF363" s="115">
        <v>0</v>
      </c>
      <c r="AG363" s="116">
        <v>353</v>
      </c>
      <c r="AH363" s="117">
        <v>353</v>
      </c>
      <c r="AI363" s="118">
        <v>0</v>
      </c>
      <c r="AJ363" s="119"/>
    </row>
    <row r="364" spans="1:36" x14ac:dyDescent="0.25">
      <c r="A364" s="98"/>
      <c r="B364" s="99"/>
      <c r="C364" s="100"/>
      <c r="D364" s="101"/>
      <c r="E364" s="102"/>
      <c r="F364" s="103">
        <v>15</v>
      </c>
      <c r="G364" s="103"/>
      <c r="H364" s="104"/>
      <c r="I364" s="105"/>
      <c r="J364" s="105">
        <v>0</v>
      </c>
      <c r="K364" s="106">
        <v>0</v>
      </c>
      <c r="L364" s="107">
        <v>0</v>
      </c>
      <c r="M364" s="142"/>
      <c r="N364" s="108"/>
      <c r="O364" s="108"/>
      <c r="P364" s="107"/>
      <c r="Q364" s="107"/>
      <c r="R364" s="108">
        <f t="shared" si="5"/>
        <v>0</v>
      </c>
      <c r="S364" s="109"/>
      <c r="T364" s="110"/>
      <c r="U364" s="110"/>
      <c r="V364" s="110"/>
      <c r="W364" s="111"/>
      <c r="X364" s="111"/>
      <c r="Y364" s="112"/>
      <c r="Z364" s="113">
        <v>0</v>
      </c>
      <c r="AA364" s="113"/>
      <c r="AB364" s="114">
        <v>0</v>
      </c>
      <c r="AC364" s="114">
        <v>0</v>
      </c>
      <c r="AD364" s="114">
        <v>0</v>
      </c>
      <c r="AE364" s="114" t="e">
        <v>#DIV/0!</v>
      </c>
      <c r="AF364" s="115">
        <v>0</v>
      </c>
      <c r="AG364" s="116">
        <v>354</v>
      </c>
      <c r="AH364" s="117">
        <v>354</v>
      </c>
      <c r="AI364" s="118">
        <v>0</v>
      </c>
      <c r="AJ364" s="119"/>
    </row>
    <row r="365" spans="1:36" x14ac:dyDescent="0.25">
      <c r="A365" s="98"/>
      <c r="B365" s="99"/>
      <c r="C365" s="100"/>
      <c r="D365" s="101"/>
      <c r="E365" s="102"/>
      <c r="F365" s="103">
        <v>15</v>
      </c>
      <c r="G365" s="103"/>
      <c r="H365" s="104"/>
      <c r="I365" s="105"/>
      <c r="J365" s="105">
        <v>0</v>
      </c>
      <c r="K365" s="106">
        <v>0</v>
      </c>
      <c r="L365" s="107">
        <v>0</v>
      </c>
      <c r="M365" s="142"/>
      <c r="N365" s="108"/>
      <c r="O365" s="108"/>
      <c r="P365" s="107"/>
      <c r="Q365" s="107"/>
      <c r="R365" s="108">
        <f t="shared" si="5"/>
        <v>0</v>
      </c>
      <c r="S365" s="109"/>
      <c r="T365" s="110"/>
      <c r="U365" s="110"/>
      <c r="V365" s="110"/>
      <c r="W365" s="111"/>
      <c r="X365" s="111"/>
      <c r="Y365" s="112"/>
      <c r="Z365" s="113">
        <v>0</v>
      </c>
      <c r="AA365" s="113"/>
      <c r="AB365" s="114">
        <v>0</v>
      </c>
      <c r="AC365" s="114">
        <v>0</v>
      </c>
      <c r="AD365" s="114">
        <v>0</v>
      </c>
      <c r="AE365" s="114" t="e">
        <v>#DIV/0!</v>
      </c>
      <c r="AF365" s="115">
        <v>0</v>
      </c>
      <c r="AG365" s="116">
        <v>355</v>
      </c>
      <c r="AH365" s="117">
        <v>355</v>
      </c>
      <c r="AI365" s="118">
        <v>0</v>
      </c>
      <c r="AJ365" s="119"/>
    </row>
    <row r="366" spans="1:36" x14ac:dyDescent="0.25">
      <c r="A366" s="98"/>
      <c r="B366" s="99"/>
      <c r="C366" s="100"/>
      <c r="D366" s="101"/>
      <c r="E366" s="102"/>
      <c r="F366" s="103">
        <v>15</v>
      </c>
      <c r="G366" s="103"/>
      <c r="H366" s="104"/>
      <c r="I366" s="105"/>
      <c r="J366" s="105">
        <v>0</v>
      </c>
      <c r="K366" s="106">
        <v>0</v>
      </c>
      <c r="L366" s="107">
        <v>0</v>
      </c>
      <c r="M366" s="142"/>
      <c r="N366" s="108"/>
      <c r="O366" s="108"/>
      <c r="P366" s="107"/>
      <c r="Q366" s="107"/>
      <c r="R366" s="108">
        <f t="shared" si="5"/>
        <v>0</v>
      </c>
      <c r="S366" s="109"/>
      <c r="T366" s="110"/>
      <c r="U366" s="110"/>
      <c r="V366" s="110"/>
      <c r="W366" s="111"/>
      <c r="X366" s="111"/>
      <c r="Y366" s="112"/>
      <c r="Z366" s="113">
        <v>0</v>
      </c>
      <c r="AA366" s="113"/>
      <c r="AB366" s="114">
        <v>0</v>
      </c>
      <c r="AC366" s="114">
        <v>0</v>
      </c>
      <c r="AD366" s="114">
        <v>0</v>
      </c>
      <c r="AE366" s="114" t="e">
        <v>#DIV/0!</v>
      </c>
      <c r="AF366" s="115">
        <v>0</v>
      </c>
      <c r="AG366" s="116">
        <v>356</v>
      </c>
      <c r="AH366" s="117">
        <v>356</v>
      </c>
      <c r="AI366" s="118">
        <v>0</v>
      </c>
      <c r="AJ366" s="119"/>
    </row>
    <row r="367" spans="1:36" x14ac:dyDescent="0.25">
      <c r="A367" s="98"/>
      <c r="B367" s="99"/>
      <c r="C367" s="100"/>
      <c r="D367" s="101"/>
      <c r="E367" s="102"/>
      <c r="F367" s="103">
        <v>15</v>
      </c>
      <c r="G367" s="103"/>
      <c r="H367" s="104"/>
      <c r="I367" s="105"/>
      <c r="J367" s="105">
        <v>0</v>
      </c>
      <c r="K367" s="106">
        <v>0</v>
      </c>
      <c r="L367" s="107">
        <v>0</v>
      </c>
      <c r="M367" s="142"/>
      <c r="N367" s="108"/>
      <c r="O367" s="108"/>
      <c r="P367" s="107"/>
      <c r="Q367" s="107"/>
      <c r="R367" s="108">
        <f t="shared" si="5"/>
        <v>0</v>
      </c>
      <c r="S367" s="109"/>
      <c r="T367" s="110"/>
      <c r="U367" s="110"/>
      <c r="V367" s="110"/>
      <c r="W367" s="111"/>
      <c r="X367" s="111"/>
      <c r="Y367" s="112"/>
      <c r="Z367" s="113">
        <v>0</v>
      </c>
      <c r="AA367" s="113"/>
      <c r="AB367" s="114">
        <v>0</v>
      </c>
      <c r="AC367" s="114">
        <v>0</v>
      </c>
      <c r="AD367" s="114">
        <v>0</v>
      </c>
      <c r="AE367" s="114" t="e">
        <v>#DIV/0!</v>
      </c>
      <c r="AF367" s="115">
        <v>0</v>
      </c>
      <c r="AG367" s="116">
        <v>357</v>
      </c>
      <c r="AH367" s="117">
        <v>357</v>
      </c>
      <c r="AI367" s="118">
        <v>0</v>
      </c>
      <c r="AJ367" s="119"/>
    </row>
    <row r="368" spans="1:36" x14ac:dyDescent="0.25">
      <c r="A368" s="98"/>
      <c r="B368" s="99"/>
      <c r="C368" s="100"/>
      <c r="D368" s="101"/>
      <c r="E368" s="102"/>
      <c r="F368" s="103">
        <v>15</v>
      </c>
      <c r="G368" s="103"/>
      <c r="H368" s="104"/>
      <c r="I368" s="105"/>
      <c r="J368" s="105">
        <v>0</v>
      </c>
      <c r="K368" s="106">
        <v>0</v>
      </c>
      <c r="L368" s="107">
        <v>0</v>
      </c>
      <c r="M368" s="142"/>
      <c r="N368" s="108"/>
      <c r="O368" s="108"/>
      <c r="P368" s="107"/>
      <c r="Q368" s="107"/>
      <c r="R368" s="108">
        <f t="shared" si="5"/>
        <v>0</v>
      </c>
      <c r="S368" s="109"/>
      <c r="T368" s="110"/>
      <c r="U368" s="110"/>
      <c r="V368" s="110"/>
      <c r="W368" s="111"/>
      <c r="X368" s="111"/>
      <c r="Y368" s="112"/>
      <c r="Z368" s="113">
        <v>0</v>
      </c>
      <c r="AA368" s="113"/>
      <c r="AB368" s="114">
        <v>0</v>
      </c>
      <c r="AC368" s="114">
        <v>0</v>
      </c>
      <c r="AD368" s="114">
        <v>0</v>
      </c>
      <c r="AE368" s="114" t="e">
        <v>#DIV/0!</v>
      </c>
      <c r="AF368" s="115">
        <v>0</v>
      </c>
      <c r="AG368" s="116">
        <v>358</v>
      </c>
      <c r="AH368" s="117">
        <v>358</v>
      </c>
      <c r="AI368" s="118">
        <v>0</v>
      </c>
      <c r="AJ368" s="119"/>
    </row>
    <row r="369" spans="1:36" x14ac:dyDescent="0.25">
      <c r="A369" s="98"/>
      <c r="B369" s="99"/>
      <c r="C369" s="100"/>
      <c r="D369" s="101"/>
      <c r="E369" s="102"/>
      <c r="F369" s="103">
        <v>15</v>
      </c>
      <c r="G369" s="103"/>
      <c r="H369" s="104"/>
      <c r="I369" s="105"/>
      <c r="J369" s="105">
        <v>0</v>
      </c>
      <c r="K369" s="106">
        <v>0</v>
      </c>
      <c r="L369" s="107">
        <v>0</v>
      </c>
      <c r="M369" s="142"/>
      <c r="N369" s="108"/>
      <c r="O369" s="108"/>
      <c r="P369" s="107"/>
      <c r="Q369" s="107"/>
      <c r="R369" s="108">
        <f t="shared" si="5"/>
        <v>0</v>
      </c>
      <c r="S369" s="109"/>
      <c r="T369" s="110"/>
      <c r="U369" s="110"/>
      <c r="V369" s="110"/>
      <c r="W369" s="111"/>
      <c r="X369" s="111"/>
      <c r="Y369" s="112"/>
      <c r="Z369" s="113">
        <v>0</v>
      </c>
      <c r="AA369" s="113"/>
      <c r="AB369" s="114">
        <v>0</v>
      </c>
      <c r="AC369" s="114">
        <v>0</v>
      </c>
      <c r="AD369" s="114">
        <v>0</v>
      </c>
      <c r="AE369" s="114" t="e">
        <v>#DIV/0!</v>
      </c>
      <c r="AF369" s="115">
        <v>0</v>
      </c>
      <c r="AG369" s="116">
        <v>359</v>
      </c>
      <c r="AH369" s="117">
        <v>359</v>
      </c>
      <c r="AI369" s="118">
        <v>0</v>
      </c>
      <c r="AJ369" s="119"/>
    </row>
    <row r="370" spans="1:36" x14ac:dyDescent="0.25">
      <c r="A370" s="98"/>
      <c r="B370" s="99"/>
      <c r="C370" s="100"/>
      <c r="D370" s="101"/>
      <c r="E370" s="102"/>
      <c r="F370" s="103">
        <v>15</v>
      </c>
      <c r="G370" s="103"/>
      <c r="H370" s="104"/>
      <c r="I370" s="105"/>
      <c r="J370" s="105">
        <v>0</v>
      </c>
      <c r="K370" s="106">
        <v>0</v>
      </c>
      <c r="L370" s="107">
        <v>0</v>
      </c>
      <c r="M370" s="142"/>
      <c r="N370" s="108"/>
      <c r="O370" s="108"/>
      <c r="P370" s="107"/>
      <c r="Q370" s="107"/>
      <c r="R370" s="108">
        <f t="shared" si="5"/>
        <v>0</v>
      </c>
      <c r="S370" s="109"/>
      <c r="T370" s="110"/>
      <c r="U370" s="110"/>
      <c r="V370" s="110"/>
      <c r="W370" s="111"/>
      <c r="X370" s="111"/>
      <c r="Y370" s="112"/>
      <c r="Z370" s="113">
        <v>0</v>
      </c>
      <c r="AA370" s="113"/>
      <c r="AB370" s="114">
        <v>0</v>
      </c>
      <c r="AC370" s="114">
        <v>0</v>
      </c>
      <c r="AD370" s="114">
        <v>0</v>
      </c>
      <c r="AE370" s="114" t="e">
        <v>#DIV/0!</v>
      </c>
      <c r="AF370" s="115">
        <v>0</v>
      </c>
      <c r="AG370" s="116">
        <v>360</v>
      </c>
      <c r="AH370" s="117">
        <v>360</v>
      </c>
      <c r="AI370" s="118">
        <v>0</v>
      </c>
      <c r="AJ370" s="119"/>
    </row>
    <row r="371" spans="1:36" x14ac:dyDescent="0.25">
      <c r="A371" s="98"/>
      <c r="B371" s="99"/>
      <c r="C371" s="100"/>
      <c r="D371" s="101"/>
      <c r="E371" s="102"/>
      <c r="F371" s="103">
        <v>15</v>
      </c>
      <c r="G371" s="103"/>
      <c r="H371" s="104"/>
      <c r="I371" s="105"/>
      <c r="J371" s="105">
        <v>0</v>
      </c>
      <c r="K371" s="106">
        <v>0</v>
      </c>
      <c r="L371" s="107">
        <v>0</v>
      </c>
      <c r="M371" s="142"/>
      <c r="N371" s="108"/>
      <c r="O371" s="108"/>
      <c r="P371" s="107"/>
      <c r="Q371" s="107"/>
      <c r="R371" s="108">
        <f t="shared" si="5"/>
        <v>0</v>
      </c>
      <c r="S371" s="109"/>
      <c r="T371" s="110"/>
      <c r="U371" s="110"/>
      <c r="V371" s="110"/>
      <c r="W371" s="111"/>
      <c r="X371" s="111"/>
      <c r="Y371" s="112"/>
      <c r="Z371" s="113">
        <v>0</v>
      </c>
      <c r="AA371" s="113"/>
      <c r="AB371" s="114">
        <v>0</v>
      </c>
      <c r="AC371" s="114">
        <v>0</v>
      </c>
      <c r="AD371" s="114">
        <v>0</v>
      </c>
      <c r="AE371" s="114" t="e">
        <v>#DIV/0!</v>
      </c>
      <c r="AF371" s="115">
        <v>0</v>
      </c>
      <c r="AG371" s="116">
        <v>361</v>
      </c>
      <c r="AH371" s="117">
        <v>361</v>
      </c>
      <c r="AI371" s="118">
        <v>0</v>
      </c>
      <c r="AJ371" s="119"/>
    </row>
    <row r="372" spans="1:36" x14ac:dyDescent="0.25">
      <c r="A372" s="98"/>
      <c r="B372" s="99"/>
      <c r="C372" s="100"/>
      <c r="D372" s="101"/>
      <c r="E372" s="102"/>
      <c r="F372" s="103">
        <v>15</v>
      </c>
      <c r="G372" s="103"/>
      <c r="H372" s="104"/>
      <c r="I372" s="105"/>
      <c r="J372" s="105">
        <v>0</v>
      </c>
      <c r="K372" s="106">
        <v>0</v>
      </c>
      <c r="L372" s="107">
        <v>0</v>
      </c>
      <c r="M372" s="142"/>
      <c r="N372" s="108"/>
      <c r="O372" s="108"/>
      <c r="P372" s="107"/>
      <c r="Q372" s="107"/>
      <c r="R372" s="108">
        <f t="shared" si="5"/>
        <v>0</v>
      </c>
      <c r="S372" s="109"/>
      <c r="T372" s="110"/>
      <c r="U372" s="110"/>
      <c r="V372" s="110"/>
      <c r="W372" s="111"/>
      <c r="X372" s="111"/>
      <c r="Y372" s="112"/>
      <c r="Z372" s="113">
        <v>0</v>
      </c>
      <c r="AA372" s="113"/>
      <c r="AB372" s="114">
        <v>0</v>
      </c>
      <c r="AC372" s="114">
        <v>0</v>
      </c>
      <c r="AD372" s="114">
        <v>0</v>
      </c>
      <c r="AE372" s="114" t="e">
        <v>#DIV/0!</v>
      </c>
      <c r="AF372" s="115">
        <v>0</v>
      </c>
      <c r="AG372" s="116">
        <v>362</v>
      </c>
      <c r="AH372" s="117">
        <v>362</v>
      </c>
      <c r="AI372" s="118">
        <v>0</v>
      </c>
      <c r="AJ372" s="119"/>
    </row>
    <row r="373" spans="1:36" x14ac:dyDescent="0.25">
      <c r="A373" s="98"/>
      <c r="B373" s="99"/>
      <c r="C373" s="100"/>
      <c r="D373" s="101"/>
      <c r="E373" s="102"/>
      <c r="F373" s="103">
        <v>15</v>
      </c>
      <c r="G373" s="103"/>
      <c r="H373" s="104"/>
      <c r="I373" s="105"/>
      <c r="J373" s="105">
        <v>0</v>
      </c>
      <c r="K373" s="106">
        <v>0</v>
      </c>
      <c r="L373" s="107">
        <v>0</v>
      </c>
      <c r="M373" s="142"/>
      <c r="N373" s="108"/>
      <c r="O373" s="108"/>
      <c r="P373" s="107"/>
      <c r="Q373" s="107"/>
      <c r="R373" s="108">
        <f t="shared" si="5"/>
        <v>0</v>
      </c>
      <c r="S373" s="109"/>
      <c r="T373" s="110"/>
      <c r="U373" s="110"/>
      <c r="V373" s="110"/>
      <c r="W373" s="111"/>
      <c r="X373" s="111"/>
      <c r="Y373" s="112"/>
      <c r="Z373" s="113">
        <v>0</v>
      </c>
      <c r="AA373" s="113"/>
      <c r="AB373" s="114">
        <v>0</v>
      </c>
      <c r="AC373" s="114">
        <v>0</v>
      </c>
      <c r="AD373" s="114">
        <v>0</v>
      </c>
      <c r="AE373" s="114" t="e">
        <v>#DIV/0!</v>
      </c>
      <c r="AF373" s="115">
        <v>0</v>
      </c>
      <c r="AG373" s="116">
        <v>363</v>
      </c>
      <c r="AH373" s="117">
        <v>363</v>
      </c>
      <c r="AI373" s="118">
        <v>0</v>
      </c>
      <c r="AJ373" s="119"/>
    </row>
    <row r="374" spans="1:36" x14ac:dyDescent="0.25">
      <c r="A374" s="98"/>
      <c r="B374" s="99"/>
      <c r="C374" s="100"/>
      <c r="D374" s="101"/>
      <c r="E374" s="102"/>
      <c r="F374" s="103">
        <v>15</v>
      </c>
      <c r="G374" s="103"/>
      <c r="H374" s="104"/>
      <c r="I374" s="105"/>
      <c r="J374" s="105">
        <v>0</v>
      </c>
      <c r="K374" s="106">
        <v>0</v>
      </c>
      <c r="L374" s="107">
        <v>0</v>
      </c>
      <c r="M374" s="142"/>
      <c r="N374" s="108"/>
      <c r="O374" s="108"/>
      <c r="P374" s="107"/>
      <c r="Q374" s="107"/>
      <c r="R374" s="108">
        <f t="shared" si="5"/>
        <v>0</v>
      </c>
      <c r="S374" s="109"/>
      <c r="T374" s="110"/>
      <c r="U374" s="110"/>
      <c r="V374" s="110"/>
      <c r="W374" s="111"/>
      <c r="X374" s="111"/>
      <c r="Y374" s="112"/>
      <c r="Z374" s="113">
        <v>0</v>
      </c>
      <c r="AA374" s="113"/>
      <c r="AB374" s="114">
        <v>0</v>
      </c>
      <c r="AC374" s="114">
        <v>0</v>
      </c>
      <c r="AD374" s="114">
        <v>0</v>
      </c>
      <c r="AE374" s="114" t="e">
        <v>#DIV/0!</v>
      </c>
      <c r="AF374" s="115">
        <v>0</v>
      </c>
      <c r="AG374" s="116">
        <v>364</v>
      </c>
      <c r="AH374" s="117">
        <v>364</v>
      </c>
      <c r="AI374" s="118">
        <v>0</v>
      </c>
      <c r="AJ374" s="119"/>
    </row>
    <row r="375" spans="1:36" x14ac:dyDescent="0.25">
      <c r="A375" s="98"/>
      <c r="B375" s="99"/>
      <c r="C375" s="100"/>
      <c r="D375" s="101"/>
      <c r="E375" s="102"/>
      <c r="F375" s="103">
        <v>15</v>
      </c>
      <c r="G375" s="103"/>
      <c r="H375" s="104"/>
      <c r="I375" s="105"/>
      <c r="J375" s="105">
        <v>0</v>
      </c>
      <c r="K375" s="106">
        <v>0</v>
      </c>
      <c r="L375" s="107">
        <v>0</v>
      </c>
      <c r="M375" s="142"/>
      <c r="N375" s="108"/>
      <c r="O375" s="108"/>
      <c r="P375" s="107"/>
      <c r="Q375" s="107"/>
      <c r="R375" s="108">
        <f t="shared" si="5"/>
        <v>0</v>
      </c>
      <c r="S375" s="109"/>
      <c r="T375" s="110"/>
      <c r="U375" s="110"/>
      <c r="V375" s="110"/>
      <c r="W375" s="111"/>
      <c r="X375" s="111"/>
      <c r="Y375" s="112"/>
      <c r="Z375" s="113">
        <v>0</v>
      </c>
      <c r="AA375" s="113"/>
      <c r="AB375" s="114">
        <v>0</v>
      </c>
      <c r="AC375" s="114">
        <v>0</v>
      </c>
      <c r="AD375" s="114">
        <v>0</v>
      </c>
      <c r="AE375" s="114" t="e">
        <v>#DIV/0!</v>
      </c>
      <c r="AF375" s="115">
        <v>0</v>
      </c>
      <c r="AG375" s="116">
        <v>365</v>
      </c>
      <c r="AH375" s="117">
        <v>365</v>
      </c>
      <c r="AI375" s="118">
        <v>0</v>
      </c>
      <c r="AJ375" s="119"/>
    </row>
    <row r="376" spans="1:36" x14ac:dyDescent="0.25">
      <c r="A376" s="98"/>
      <c r="B376" s="99"/>
      <c r="C376" s="100"/>
      <c r="D376" s="101"/>
      <c r="E376" s="102"/>
      <c r="F376" s="103">
        <v>15</v>
      </c>
      <c r="G376" s="103"/>
      <c r="H376" s="104"/>
      <c r="I376" s="105"/>
      <c r="J376" s="105">
        <v>0</v>
      </c>
      <c r="K376" s="106">
        <v>0</v>
      </c>
      <c r="L376" s="107">
        <v>0</v>
      </c>
      <c r="M376" s="142"/>
      <c r="N376" s="108"/>
      <c r="O376" s="108"/>
      <c r="P376" s="107"/>
      <c r="Q376" s="107"/>
      <c r="R376" s="108">
        <f t="shared" si="5"/>
        <v>0</v>
      </c>
      <c r="S376" s="109"/>
      <c r="T376" s="110"/>
      <c r="U376" s="110"/>
      <c r="V376" s="110"/>
      <c r="W376" s="111"/>
      <c r="X376" s="111"/>
      <c r="Y376" s="112"/>
      <c r="Z376" s="113">
        <v>0</v>
      </c>
      <c r="AA376" s="113"/>
      <c r="AB376" s="114">
        <v>0</v>
      </c>
      <c r="AC376" s="114">
        <v>0</v>
      </c>
      <c r="AD376" s="114">
        <v>0</v>
      </c>
      <c r="AE376" s="114" t="e">
        <v>#DIV/0!</v>
      </c>
      <c r="AF376" s="115">
        <v>0</v>
      </c>
      <c r="AG376" s="116">
        <v>366</v>
      </c>
      <c r="AH376" s="117">
        <v>366</v>
      </c>
      <c r="AI376" s="118">
        <v>0</v>
      </c>
      <c r="AJ376" s="119"/>
    </row>
    <row r="377" spans="1:36" x14ac:dyDescent="0.25">
      <c r="A377" s="98"/>
      <c r="B377" s="99"/>
      <c r="C377" s="100"/>
      <c r="D377" s="101"/>
      <c r="E377" s="102"/>
      <c r="F377" s="103">
        <v>15</v>
      </c>
      <c r="G377" s="103"/>
      <c r="H377" s="104"/>
      <c r="I377" s="105"/>
      <c r="J377" s="105">
        <v>0</v>
      </c>
      <c r="K377" s="106">
        <v>0</v>
      </c>
      <c r="L377" s="107">
        <v>0</v>
      </c>
      <c r="M377" s="142"/>
      <c r="N377" s="108"/>
      <c r="O377" s="108"/>
      <c r="P377" s="107"/>
      <c r="Q377" s="107"/>
      <c r="R377" s="108">
        <f t="shared" si="5"/>
        <v>0</v>
      </c>
      <c r="S377" s="109"/>
      <c r="T377" s="110"/>
      <c r="U377" s="110"/>
      <c r="V377" s="110"/>
      <c r="W377" s="111"/>
      <c r="X377" s="111"/>
      <c r="Y377" s="112"/>
      <c r="Z377" s="113">
        <v>0</v>
      </c>
      <c r="AA377" s="113"/>
      <c r="AB377" s="114">
        <v>0</v>
      </c>
      <c r="AC377" s="114">
        <v>0</v>
      </c>
      <c r="AD377" s="114">
        <v>0</v>
      </c>
      <c r="AE377" s="114" t="e">
        <v>#DIV/0!</v>
      </c>
      <c r="AF377" s="115">
        <v>0</v>
      </c>
      <c r="AG377" s="116">
        <v>367</v>
      </c>
      <c r="AH377" s="117">
        <v>367</v>
      </c>
      <c r="AI377" s="118">
        <v>0</v>
      </c>
      <c r="AJ377" s="119"/>
    </row>
    <row r="378" spans="1:36" x14ac:dyDescent="0.25">
      <c r="A378" s="98"/>
      <c r="B378" s="99"/>
      <c r="C378" s="100"/>
      <c r="D378" s="101"/>
      <c r="E378" s="102"/>
      <c r="F378" s="103">
        <v>15</v>
      </c>
      <c r="G378" s="103"/>
      <c r="H378" s="104"/>
      <c r="I378" s="105"/>
      <c r="J378" s="105">
        <v>0</v>
      </c>
      <c r="K378" s="106">
        <v>0</v>
      </c>
      <c r="L378" s="107">
        <v>0</v>
      </c>
      <c r="M378" s="142"/>
      <c r="N378" s="108"/>
      <c r="O378" s="108"/>
      <c r="P378" s="107"/>
      <c r="Q378" s="107"/>
      <c r="R378" s="108">
        <f t="shared" si="5"/>
        <v>0</v>
      </c>
      <c r="S378" s="109"/>
      <c r="T378" s="110"/>
      <c r="U378" s="110"/>
      <c r="V378" s="110"/>
      <c r="W378" s="111"/>
      <c r="X378" s="111"/>
      <c r="Y378" s="112"/>
      <c r="Z378" s="113">
        <v>0</v>
      </c>
      <c r="AA378" s="113"/>
      <c r="AB378" s="114">
        <v>0</v>
      </c>
      <c r="AC378" s="114">
        <v>0</v>
      </c>
      <c r="AD378" s="114">
        <v>0</v>
      </c>
      <c r="AE378" s="114" t="e">
        <v>#DIV/0!</v>
      </c>
      <c r="AF378" s="115">
        <v>0</v>
      </c>
      <c r="AG378" s="116">
        <v>368</v>
      </c>
      <c r="AH378" s="117">
        <v>368</v>
      </c>
      <c r="AI378" s="118">
        <v>0</v>
      </c>
      <c r="AJ378" s="119"/>
    </row>
    <row r="379" spans="1:36" x14ac:dyDescent="0.25">
      <c r="A379" s="98"/>
      <c r="B379" s="99"/>
      <c r="C379" s="100"/>
      <c r="D379" s="101"/>
      <c r="E379" s="102"/>
      <c r="F379" s="103">
        <v>15</v>
      </c>
      <c r="G379" s="103"/>
      <c r="H379" s="104"/>
      <c r="I379" s="105"/>
      <c r="J379" s="105">
        <v>0</v>
      </c>
      <c r="K379" s="106">
        <v>0</v>
      </c>
      <c r="L379" s="107">
        <v>0</v>
      </c>
      <c r="M379" s="142"/>
      <c r="N379" s="108"/>
      <c r="O379" s="108"/>
      <c r="P379" s="107"/>
      <c r="Q379" s="107"/>
      <c r="R379" s="108">
        <f t="shared" si="5"/>
        <v>0</v>
      </c>
      <c r="S379" s="109"/>
      <c r="T379" s="110"/>
      <c r="U379" s="110"/>
      <c r="V379" s="110"/>
      <c r="W379" s="111"/>
      <c r="X379" s="111"/>
      <c r="Y379" s="112"/>
      <c r="Z379" s="113">
        <v>0</v>
      </c>
      <c r="AA379" s="113"/>
      <c r="AB379" s="114">
        <v>0</v>
      </c>
      <c r="AC379" s="114">
        <v>0</v>
      </c>
      <c r="AD379" s="114">
        <v>0</v>
      </c>
      <c r="AE379" s="114" t="e">
        <v>#DIV/0!</v>
      </c>
      <c r="AF379" s="115">
        <v>0</v>
      </c>
      <c r="AG379" s="116">
        <v>369</v>
      </c>
      <c r="AH379" s="117">
        <v>369</v>
      </c>
      <c r="AI379" s="118">
        <v>0</v>
      </c>
      <c r="AJ379" s="119"/>
    </row>
    <row r="380" spans="1:36" x14ac:dyDescent="0.25">
      <c r="A380" s="98"/>
      <c r="B380" s="99"/>
      <c r="C380" s="100"/>
      <c r="D380" s="101"/>
      <c r="E380" s="102"/>
      <c r="F380" s="103">
        <v>15</v>
      </c>
      <c r="G380" s="103"/>
      <c r="H380" s="104"/>
      <c r="I380" s="105"/>
      <c r="J380" s="105">
        <v>0</v>
      </c>
      <c r="K380" s="106">
        <v>0</v>
      </c>
      <c r="L380" s="107">
        <v>0</v>
      </c>
      <c r="M380" s="142"/>
      <c r="N380" s="108"/>
      <c r="O380" s="108"/>
      <c r="P380" s="107"/>
      <c r="Q380" s="107"/>
      <c r="R380" s="108">
        <f t="shared" si="5"/>
        <v>0</v>
      </c>
      <c r="S380" s="109"/>
      <c r="T380" s="110"/>
      <c r="U380" s="110"/>
      <c r="V380" s="110"/>
      <c r="W380" s="111"/>
      <c r="X380" s="111"/>
      <c r="Y380" s="112"/>
      <c r="Z380" s="113">
        <v>0</v>
      </c>
      <c r="AA380" s="113"/>
      <c r="AB380" s="114">
        <v>0</v>
      </c>
      <c r="AC380" s="114">
        <v>0</v>
      </c>
      <c r="AD380" s="114">
        <v>0</v>
      </c>
      <c r="AE380" s="114" t="e">
        <v>#DIV/0!</v>
      </c>
      <c r="AF380" s="115">
        <v>0</v>
      </c>
      <c r="AG380" s="116">
        <v>370</v>
      </c>
      <c r="AH380" s="117">
        <v>370</v>
      </c>
      <c r="AI380" s="118">
        <v>0</v>
      </c>
      <c r="AJ380" s="119"/>
    </row>
    <row r="381" spans="1:36" x14ac:dyDescent="0.25">
      <c r="A381" s="98"/>
      <c r="B381" s="99"/>
      <c r="C381" s="100"/>
      <c r="D381" s="101"/>
      <c r="E381" s="102"/>
      <c r="F381" s="103">
        <v>15</v>
      </c>
      <c r="G381" s="103"/>
      <c r="H381" s="104"/>
      <c r="I381" s="105"/>
      <c r="J381" s="105">
        <v>0</v>
      </c>
      <c r="K381" s="106">
        <v>0</v>
      </c>
      <c r="L381" s="107">
        <v>0</v>
      </c>
      <c r="M381" s="142"/>
      <c r="N381" s="108"/>
      <c r="O381" s="108"/>
      <c r="P381" s="107"/>
      <c r="Q381" s="107"/>
      <c r="R381" s="108">
        <f t="shared" si="5"/>
        <v>0</v>
      </c>
      <c r="S381" s="109"/>
      <c r="T381" s="110"/>
      <c r="U381" s="110"/>
      <c r="V381" s="110"/>
      <c r="W381" s="111"/>
      <c r="X381" s="111"/>
      <c r="Y381" s="112"/>
      <c r="Z381" s="113">
        <v>0</v>
      </c>
      <c r="AA381" s="113"/>
      <c r="AB381" s="114">
        <v>0</v>
      </c>
      <c r="AC381" s="114">
        <v>0</v>
      </c>
      <c r="AD381" s="114">
        <v>0</v>
      </c>
      <c r="AE381" s="114" t="e">
        <v>#DIV/0!</v>
      </c>
      <c r="AF381" s="115">
        <v>0</v>
      </c>
      <c r="AG381" s="116">
        <v>371</v>
      </c>
      <c r="AH381" s="117">
        <v>371</v>
      </c>
      <c r="AI381" s="118">
        <v>0</v>
      </c>
      <c r="AJ381" s="119"/>
    </row>
    <row r="382" spans="1:36" x14ac:dyDescent="0.25">
      <c r="A382" s="98"/>
      <c r="B382" s="99"/>
      <c r="C382" s="100"/>
      <c r="D382" s="101"/>
      <c r="E382" s="102"/>
      <c r="F382" s="103">
        <v>15</v>
      </c>
      <c r="G382" s="103"/>
      <c r="H382" s="104"/>
      <c r="I382" s="105"/>
      <c r="J382" s="105">
        <v>0</v>
      </c>
      <c r="K382" s="106">
        <v>0</v>
      </c>
      <c r="L382" s="107">
        <v>0</v>
      </c>
      <c r="M382" s="142"/>
      <c r="N382" s="108"/>
      <c r="O382" s="108"/>
      <c r="P382" s="107"/>
      <c r="Q382" s="107"/>
      <c r="R382" s="108">
        <f t="shared" si="5"/>
        <v>0</v>
      </c>
      <c r="S382" s="109"/>
      <c r="T382" s="110"/>
      <c r="U382" s="110"/>
      <c r="V382" s="110"/>
      <c r="W382" s="111"/>
      <c r="X382" s="111"/>
      <c r="Y382" s="112"/>
      <c r="Z382" s="113">
        <v>0</v>
      </c>
      <c r="AA382" s="113"/>
      <c r="AB382" s="114">
        <v>0</v>
      </c>
      <c r="AC382" s="114">
        <v>0</v>
      </c>
      <c r="AD382" s="114">
        <v>0</v>
      </c>
      <c r="AE382" s="114" t="e">
        <v>#DIV/0!</v>
      </c>
      <c r="AF382" s="115">
        <v>0</v>
      </c>
      <c r="AG382" s="116">
        <v>372</v>
      </c>
      <c r="AH382" s="117">
        <v>372</v>
      </c>
      <c r="AI382" s="118">
        <v>0</v>
      </c>
      <c r="AJ382" s="119"/>
    </row>
    <row r="383" spans="1:36" x14ac:dyDescent="0.25">
      <c r="A383" s="98"/>
      <c r="B383" s="99"/>
      <c r="C383" s="100"/>
      <c r="D383" s="101"/>
      <c r="E383" s="102"/>
      <c r="F383" s="103">
        <v>15</v>
      </c>
      <c r="G383" s="103"/>
      <c r="H383" s="104"/>
      <c r="I383" s="105"/>
      <c r="J383" s="105">
        <v>0</v>
      </c>
      <c r="K383" s="106">
        <v>0</v>
      </c>
      <c r="L383" s="107">
        <v>0</v>
      </c>
      <c r="M383" s="142"/>
      <c r="N383" s="108"/>
      <c r="O383" s="108"/>
      <c r="P383" s="107"/>
      <c r="Q383" s="107"/>
      <c r="R383" s="108">
        <f t="shared" si="5"/>
        <v>0</v>
      </c>
      <c r="S383" s="109"/>
      <c r="T383" s="110"/>
      <c r="U383" s="110"/>
      <c r="V383" s="110"/>
      <c r="W383" s="111"/>
      <c r="X383" s="111"/>
      <c r="Y383" s="112"/>
      <c r="Z383" s="113">
        <v>0</v>
      </c>
      <c r="AA383" s="113"/>
      <c r="AB383" s="114">
        <v>0</v>
      </c>
      <c r="AC383" s="114">
        <v>0</v>
      </c>
      <c r="AD383" s="114">
        <v>0</v>
      </c>
      <c r="AE383" s="114" t="e">
        <v>#DIV/0!</v>
      </c>
      <c r="AF383" s="115">
        <v>0</v>
      </c>
      <c r="AG383" s="116">
        <v>373</v>
      </c>
      <c r="AH383" s="117">
        <v>373</v>
      </c>
      <c r="AI383" s="118">
        <v>0</v>
      </c>
      <c r="AJ383" s="119"/>
    </row>
    <row r="384" spans="1:36" x14ac:dyDescent="0.25">
      <c r="A384" s="98"/>
      <c r="B384" s="99"/>
      <c r="C384" s="100"/>
      <c r="D384" s="101"/>
      <c r="E384" s="102"/>
      <c r="F384" s="103">
        <v>15</v>
      </c>
      <c r="G384" s="103"/>
      <c r="H384" s="104"/>
      <c r="I384" s="105"/>
      <c r="J384" s="105">
        <v>0</v>
      </c>
      <c r="K384" s="106">
        <v>0</v>
      </c>
      <c r="L384" s="107">
        <v>0</v>
      </c>
      <c r="M384" s="142"/>
      <c r="N384" s="108"/>
      <c r="O384" s="108"/>
      <c r="P384" s="107"/>
      <c r="Q384" s="107"/>
      <c r="R384" s="108">
        <f t="shared" si="5"/>
        <v>0</v>
      </c>
      <c r="S384" s="109"/>
      <c r="T384" s="110"/>
      <c r="U384" s="110"/>
      <c r="V384" s="110"/>
      <c r="W384" s="111"/>
      <c r="X384" s="111"/>
      <c r="Y384" s="112"/>
      <c r="Z384" s="113">
        <v>0</v>
      </c>
      <c r="AA384" s="113"/>
      <c r="AB384" s="114">
        <v>0</v>
      </c>
      <c r="AC384" s="114">
        <v>0</v>
      </c>
      <c r="AD384" s="114">
        <v>0</v>
      </c>
      <c r="AE384" s="114" t="e">
        <v>#DIV/0!</v>
      </c>
      <c r="AF384" s="115">
        <v>0</v>
      </c>
      <c r="AG384" s="116">
        <v>374</v>
      </c>
      <c r="AH384" s="117">
        <v>374</v>
      </c>
      <c r="AI384" s="118">
        <v>0</v>
      </c>
      <c r="AJ384" s="119"/>
    </row>
    <row r="385" spans="1:36" x14ac:dyDescent="0.25">
      <c r="A385" s="98"/>
      <c r="B385" s="99"/>
      <c r="C385" s="100"/>
      <c r="D385" s="101"/>
      <c r="E385" s="102"/>
      <c r="F385" s="103">
        <v>15</v>
      </c>
      <c r="G385" s="103"/>
      <c r="H385" s="104"/>
      <c r="I385" s="105"/>
      <c r="J385" s="105">
        <v>0</v>
      </c>
      <c r="K385" s="106">
        <v>0</v>
      </c>
      <c r="L385" s="107">
        <v>0</v>
      </c>
      <c r="M385" s="142"/>
      <c r="N385" s="108"/>
      <c r="O385" s="108"/>
      <c r="P385" s="107"/>
      <c r="Q385" s="107"/>
      <c r="R385" s="108">
        <f t="shared" si="5"/>
        <v>0</v>
      </c>
      <c r="S385" s="109"/>
      <c r="T385" s="110"/>
      <c r="U385" s="110"/>
      <c r="V385" s="110"/>
      <c r="W385" s="111"/>
      <c r="X385" s="111"/>
      <c r="Y385" s="112"/>
      <c r="Z385" s="113">
        <v>0</v>
      </c>
      <c r="AA385" s="113"/>
      <c r="AB385" s="114">
        <v>0</v>
      </c>
      <c r="AC385" s="114">
        <v>0</v>
      </c>
      <c r="AD385" s="114">
        <v>0</v>
      </c>
      <c r="AE385" s="114" t="e">
        <v>#DIV/0!</v>
      </c>
      <c r="AF385" s="115">
        <v>0</v>
      </c>
      <c r="AG385" s="116">
        <v>375</v>
      </c>
      <c r="AH385" s="117">
        <v>375</v>
      </c>
      <c r="AI385" s="118">
        <v>0</v>
      </c>
      <c r="AJ385" s="119"/>
    </row>
    <row r="386" spans="1:36" x14ac:dyDescent="0.25">
      <c r="A386" s="98"/>
      <c r="B386" s="99"/>
      <c r="C386" s="100"/>
      <c r="D386" s="101"/>
      <c r="E386" s="102"/>
      <c r="F386" s="103">
        <v>15</v>
      </c>
      <c r="G386" s="103"/>
      <c r="H386" s="104"/>
      <c r="I386" s="105"/>
      <c r="J386" s="105">
        <v>0</v>
      </c>
      <c r="K386" s="106">
        <v>0</v>
      </c>
      <c r="L386" s="107">
        <v>0</v>
      </c>
      <c r="M386" s="142"/>
      <c r="N386" s="108"/>
      <c r="O386" s="108"/>
      <c r="P386" s="107"/>
      <c r="Q386" s="107"/>
      <c r="R386" s="108">
        <f t="shared" si="5"/>
        <v>0</v>
      </c>
      <c r="S386" s="109"/>
      <c r="T386" s="110"/>
      <c r="U386" s="110"/>
      <c r="V386" s="110"/>
      <c r="W386" s="111"/>
      <c r="X386" s="111"/>
      <c r="Y386" s="112"/>
      <c r="Z386" s="113">
        <v>0</v>
      </c>
      <c r="AA386" s="113"/>
      <c r="AB386" s="114">
        <v>0</v>
      </c>
      <c r="AC386" s="114">
        <v>0</v>
      </c>
      <c r="AD386" s="114">
        <v>0</v>
      </c>
      <c r="AE386" s="114" t="e">
        <v>#DIV/0!</v>
      </c>
      <c r="AF386" s="115">
        <v>0</v>
      </c>
      <c r="AG386" s="116">
        <v>376</v>
      </c>
      <c r="AH386" s="117">
        <v>376</v>
      </c>
      <c r="AI386" s="118">
        <v>0</v>
      </c>
      <c r="AJ386" s="119"/>
    </row>
    <row r="387" spans="1:36" x14ac:dyDescent="0.25">
      <c r="A387" s="98"/>
      <c r="B387" s="99"/>
      <c r="C387" s="100"/>
      <c r="D387" s="101"/>
      <c r="E387" s="102"/>
      <c r="F387" s="103">
        <v>15</v>
      </c>
      <c r="G387" s="103"/>
      <c r="H387" s="104"/>
      <c r="I387" s="105"/>
      <c r="J387" s="105">
        <v>0</v>
      </c>
      <c r="K387" s="106">
        <v>0</v>
      </c>
      <c r="L387" s="107">
        <v>0</v>
      </c>
      <c r="M387" s="142"/>
      <c r="N387" s="108"/>
      <c r="O387" s="108"/>
      <c r="P387" s="107"/>
      <c r="Q387" s="107"/>
      <c r="R387" s="108">
        <f t="shared" si="5"/>
        <v>0</v>
      </c>
      <c r="S387" s="109"/>
      <c r="T387" s="110"/>
      <c r="U387" s="110"/>
      <c r="V387" s="110"/>
      <c r="W387" s="111"/>
      <c r="X387" s="111"/>
      <c r="Y387" s="112"/>
      <c r="Z387" s="113">
        <v>0</v>
      </c>
      <c r="AA387" s="113"/>
      <c r="AB387" s="114">
        <v>0</v>
      </c>
      <c r="AC387" s="114">
        <v>0</v>
      </c>
      <c r="AD387" s="114">
        <v>0</v>
      </c>
      <c r="AE387" s="114" t="e">
        <v>#DIV/0!</v>
      </c>
      <c r="AF387" s="115">
        <v>0</v>
      </c>
      <c r="AG387" s="116">
        <v>377</v>
      </c>
      <c r="AH387" s="117">
        <v>377</v>
      </c>
      <c r="AI387" s="118">
        <v>0</v>
      </c>
      <c r="AJ387" s="119"/>
    </row>
    <row r="388" spans="1:36" x14ac:dyDescent="0.25">
      <c r="A388" s="98"/>
      <c r="B388" s="99"/>
      <c r="C388" s="100"/>
      <c r="D388" s="101"/>
      <c r="E388" s="102"/>
      <c r="F388" s="103">
        <v>15</v>
      </c>
      <c r="G388" s="103"/>
      <c r="H388" s="104"/>
      <c r="I388" s="105"/>
      <c r="J388" s="105">
        <v>0</v>
      </c>
      <c r="K388" s="106">
        <v>0</v>
      </c>
      <c r="L388" s="107">
        <v>0</v>
      </c>
      <c r="M388" s="142"/>
      <c r="N388" s="108"/>
      <c r="O388" s="108"/>
      <c r="P388" s="107"/>
      <c r="Q388" s="107"/>
      <c r="R388" s="108">
        <f t="shared" si="5"/>
        <v>0</v>
      </c>
      <c r="S388" s="109"/>
      <c r="T388" s="110"/>
      <c r="U388" s="110"/>
      <c r="V388" s="110"/>
      <c r="W388" s="111"/>
      <c r="X388" s="111"/>
      <c r="Y388" s="112"/>
      <c r="Z388" s="113">
        <v>0</v>
      </c>
      <c r="AA388" s="113"/>
      <c r="AB388" s="114">
        <v>0</v>
      </c>
      <c r="AC388" s="114">
        <v>0</v>
      </c>
      <c r="AD388" s="114">
        <v>0</v>
      </c>
      <c r="AE388" s="114" t="e">
        <v>#DIV/0!</v>
      </c>
      <c r="AF388" s="115">
        <v>0</v>
      </c>
      <c r="AG388" s="116">
        <v>378</v>
      </c>
      <c r="AH388" s="117">
        <v>378</v>
      </c>
      <c r="AI388" s="118">
        <v>0</v>
      </c>
      <c r="AJ388" s="119"/>
    </row>
    <row r="389" spans="1:36" x14ac:dyDescent="0.25">
      <c r="A389" s="98"/>
      <c r="B389" s="99"/>
      <c r="C389" s="100"/>
      <c r="D389" s="101"/>
      <c r="E389" s="102"/>
      <c r="F389" s="103">
        <v>15</v>
      </c>
      <c r="G389" s="103"/>
      <c r="H389" s="104"/>
      <c r="I389" s="105"/>
      <c r="J389" s="105">
        <v>0</v>
      </c>
      <c r="K389" s="106">
        <v>0</v>
      </c>
      <c r="L389" s="107">
        <v>0</v>
      </c>
      <c r="M389" s="142"/>
      <c r="N389" s="108"/>
      <c r="O389" s="108"/>
      <c r="P389" s="107"/>
      <c r="Q389" s="107"/>
      <c r="R389" s="108">
        <f t="shared" si="5"/>
        <v>0</v>
      </c>
      <c r="S389" s="109"/>
      <c r="T389" s="110"/>
      <c r="U389" s="110"/>
      <c r="V389" s="110"/>
      <c r="W389" s="111"/>
      <c r="X389" s="111"/>
      <c r="Y389" s="112"/>
      <c r="Z389" s="113">
        <v>0</v>
      </c>
      <c r="AA389" s="113"/>
      <c r="AB389" s="114">
        <v>0</v>
      </c>
      <c r="AC389" s="114">
        <v>0</v>
      </c>
      <c r="AD389" s="114">
        <v>0</v>
      </c>
      <c r="AE389" s="114" t="e">
        <v>#DIV/0!</v>
      </c>
      <c r="AF389" s="115">
        <v>0</v>
      </c>
      <c r="AG389" s="116">
        <v>379</v>
      </c>
      <c r="AH389" s="117">
        <v>379</v>
      </c>
      <c r="AI389" s="118">
        <v>0</v>
      </c>
      <c r="AJ389" s="119"/>
    </row>
    <row r="390" spans="1:36" x14ac:dyDescent="0.25">
      <c r="A390" s="98"/>
      <c r="B390" s="99"/>
      <c r="C390" s="100"/>
      <c r="D390" s="101"/>
      <c r="E390" s="102"/>
      <c r="F390" s="103">
        <v>15</v>
      </c>
      <c r="G390" s="103"/>
      <c r="H390" s="104"/>
      <c r="I390" s="105"/>
      <c r="J390" s="105">
        <v>0</v>
      </c>
      <c r="K390" s="106">
        <v>0</v>
      </c>
      <c r="L390" s="107">
        <v>0</v>
      </c>
      <c r="M390" s="142"/>
      <c r="N390" s="108"/>
      <c r="O390" s="108"/>
      <c r="P390" s="107"/>
      <c r="Q390" s="107"/>
      <c r="R390" s="108">
        <f t="shared" si="5"/>
        <v>0</v>
      </c>
      <c r="S390" s="109"/>
      <c r="T390" s="110"/>
      <c r="U390" s="110"/>
      <c r="V390" s="110"/>
      <c r="W390" s="111"/>
      <c r="X390" s="111"/>
      <c r="Y390" s="112"/>
      <c r="Z390" s="113">
        <v>0</v>
      </c>
      <c r="AA390" s="113"/>
      <c r="AB390" s="114">
        <v>0</v>
      </c>
      <c r="AC390" s="114">
        <v>0</v>
      </c>
      <c r="AD390" s="114">
        <v>0</v>
      </c>
      <c r="AE390" s="114" t="e">
        <v>#DIV/0!</v>
      </c>
      <c r="AF390" s="115">
        <v>0</v>
      </c>
      <c r="AG390" s="116">
        <v>380</v>
      </c>
      <c r="AH390" s="117">
        <v>380</v>
      </c>
      <c r="AI390" s="118">
        <v>0</v>
      </c>
      <c r="AJ390" s="119"/>
    </row>
    <row r="391" spans="1:36" x14ac:dyDescent="0.25">
      <c r="A391" s="98"/>
      <c r="B391" s="99"/>
      <c r="C391" s="100"/>
      <c r="D391" s="101"/>
      <c r="E391" s="102"/>
      <c r="F391" s="103">
        <v>15</v>
      </c>
      <c r="G391" s="103"/>
      <c r="H391" s="104"/>
      <c r="I391" s="105"/>
      <c r="J391" s="105">
        <v>0</v>
      </c>
      <c r="K391" s="106">
        <v>0</v>
      </c>
      <c r="L391" s="107">
        <v>0</v>
      </c>
      <c r="M391" s="142"/>
      <c r="N391" s="108"/>
      <c r="O391" s="108"/>
      <c r="P391" s="107"/>
      <c r="Q391" s="107"/>
      <c r="R391" s="108">
        <f t="shared" si="5"/>
        <v>0</v>
      </c>
      <c r="S391" s="109"/>
      <c r="T391" s="110"/>
      <c r="U391" s="110"/>
      <c r="V391" s="110"/>
      <c r="W391" s="111"/>
      <c r="X391" s="111"/>
      <c r="Y391" s="112"/>
      <c r="Z391" s="113">
        <v>0</v>
      </c>
      <c r="AA391" s="113"/>
      <c r="AB391" s="114">
        <v>0</v>
      </c>
      <c r="AC391" s="114">
        <v>0</v>
      </c>
      <c r="AD391" s="114">
        <v>0</v>
      </c>
      <c r="AE391" s="114" t="e">
        <v>#DIV/0!</v>
      </c>
      <c r="AF391" s="115">
        <v>0</v>
      </c>
      <c r="AG391" s="116">
        <v>381</v>
      </c>
      <c r="AH391" s="117">
        <v>381</v>
      </c>
      <c r="AI391" s="118">
        <v>0</v>
      </c>
      <c r="AJ391" s="119"/>
    </row>
    <row r="392" spans="1:36" x14ac:dyDescent="0.25">
      <c r="A392" s="98"/>
      <c r="B392" s="99"/>
      <c r="C392" s="100"/>
      <c r="D392" s="101"/>
      <c r="E392" s="102"/>
      <c r="F392" s="103">
        <v>15</v>
      </c>
      <c r="G392" s="103"/>
      <c r="H392" s="104"/>
      <c r="I392" s="105"/>
      <c r="J392" s="105">
        <v>0</v>
      </c>
      <c r="K392" s="106">
        <v>0</v>
      </c>
      <c r="L392" s="107">
        <v>0</v>
      </c>
      <c r="M392" s="142"/>
      <c r="N392" s="108"/>
      <c r="O392" s="108"/>
      <c r="P392" s="107"/>
      <c r="Q392" s="107"/>
      <c r="R392" s="108">
        <f t="shared" si="5"/>
        <v>0</v>
      </c>
      <c r="S392" s="109"/>
      <c r="T392" s="110"/>
      <c r="U392" s="110"/>
      <c r="V392" s="110"/>
      <c r="W392" s="111"/>
      <c r="X392" s="111"/>
      <c r="Y392" s="112"/>
      <c r="Z392" s="113">
        <v>0</v>
      </c>
      <c r="AA392" s="113"/>
      <c r="AB392" s="114">
        <v>0</v>
      </c>
      <c r="AC392" s="114">
        <v>0</v>
      </c>
      <c r="AD392" s="114">
        <v>0</v>
      </c>
      <c r="AE392" s="114" t="e">
        <v>#DIV/0!</v>
      </c>
      <c r="AF392" s="115">
        <v>0</v>
      </c>
      <c r="AG392" s="116">
        <v>382</v>
      </c>
      <c r="AH392" s="117">
        <v>382</v>
      </c>
      <c r="AI392" s="118">
        <v>0</v>
      </c>
      <c r="AJ392" s="119"/>
    </row>
    <row r="393" spans="1:36" x14ac:dyDescent="0.25">
      <c r="A393" s="98"/>
      <c r="B393" s="99"/>
      <c r="C393" s="100"/>
      <c r="D393" s="101"/>
      <c r="E393" s="102"/>
      <c r="F393" s="103">
        <v>15</v>
      </c>
      <c r="G393" s="103"/>
      <c r="H393" s="104"/>
      <c r="I393" s="105"/>
      <c r="J393" s="105">
        <v>0</v>
      </c>
      <c r="K393" s="106">
        <v>0</v>
      </c>
      <c r="L393" s="107">
        <v>0</v>
      </c>
      <c r="M393" s="142"/>
      <c r="N393" s="108"/>
      <c r="O393" s="108"/>
      <c r="P393" s="107"/>
      <c r="Q393" s="107"/>
      <c r="R393" s="108">
        <f t="shared" si="5"/>
        <v>0</v>
      </c>
      <c r="S393" s="109"/>
      <c r="T393" s="110"/>
      <c r="U393" s="110"/>
      <c r="V393" s="110"/>
      <c r="W393" s="111"/>
      <c r="X393" s="111"/>
      <c r="Y393" s="112"/>
      <c r="Z393" s="113">
        <v>0</v>
      </c>
      <c r="AA393" s="113"/>
      <c r="AB393" s="114">
        <v>0</v>
      </c>
      <c r="AC393" s="114">
        <v>0</v>
      </c>
      <c r="AD393" s="114">
        <v>0</v>
      </c>
      <c r="AE393" s="114" t="e">
        <v>#DIV/0!</v>
      </c>
      <c r="AF393" s="115">
        <v>0</v>
      </c>
      <c r="AG393" s="116">
        <v>383</v>
      </c>
      <c r="AH393" s="117">
        <v>383</v>
      </c>
      <c r="AI393" s="118">
        <v>0</v>
      </c>
      <c r="AJ393" s="119"/>
    </row>
    <row r="394" spans="1:36" x14ac:dyDescent="0.25">
      <c r="A394" s="98"/>
      <c r="B394" s="99"/>
      <c r="C394" s="100"/>
      <c r="D394" s="101"/>
      <c r="E394" s="102"/>
      <c r="F394" s="103">
        <v>15</v>
      </c>
      <c r="G394" s="103"/>
      <c r="H394" s="104"/>
      <c r="I394" s="105"/>
      <c r="J394" s="105">
        <v>0</v>
      </c>
      <c r="K394" s="106">
        <v>0</v>
      </c>
      <c r="L394" s="107">
        <v>0</v>
      </c>
      <c r="M394" s="142"/>
      <c r="N394" s="108"/>
      <c r="O394" s="108"/>
      <c r="P394" s="107"/>
      <c r="Q394" s="107"/>
      <c r="R394" s="108">
        <f t="shared" si="5"/>
        <v>0</v>
      </c>
      <c r="S394" s="109"/>
      <c r="T394" s="110"/>
      <c r="U394" s="110"/>
      <c r="V394" s="110"/>
      <c r="W394" s="111"/>
      <c r="X394" s="111"/>
      <c r="Y394" s="112"/>
      <c r="Z394" s="113">
        <v>0</v>
      </c>
      <c r="AA394" s="113"/>
      <c r="AB394" s="114">
        <v>0</v>
      </c>
      <c r="AC394" s="114">
        <v>0</v>
      </c>
      <c r="AD394" s="114">
        <v>0</v>
      </c>
      <c r="AE394" s="114" t="e">
        <v>#DIV/0!</v>
      </c>
      <c r="AF394" s="115">
        <v>0</v>
      </c>
      <c r="AG394" s="116">
        <v>384</v>
      </c>
      <c r="AH394" s="117">
        <v>384</v>
      </c>
      <c r="AI394" s="118">
        <v>0</v>
      </c>
      <c r="AJ394" s="119"/>
    </row>
    <row r="395" spans="1:36" x14ac:dyDescent="0.25">
      <c r="A395" s="98"/>
      <c r="B395" s="99"/>
      <c r="C395" s="100"/>
      <c r="D395" s="101"/>
      <c r="E395" s="102"/>
      <c r="F395" s="103">
        <v>15</v>
      </c>
      <c r="G395" s="103"/>
      <c r="H395" s="104"/>
      <c r="I395" s="105"/>
      <c r="J395" s="105">
        <v>0</v>
      </c>
      <c r="K395" s="106">
        <v>0</v>
      </c>
      <c r="L395" s="107">
        <v>0</v>
      </c>
      <c r="M395" s="142"/>
      <c r="N395" s="108"/>
      <c r="O395" s="108"/>
      <c r="P395" s="107"/>
      <c r="Q395" s="107"/>
      <c r="R395" s="108">
        <f t="shared" ref="R395:R458" si="6">I395-L395-N395-P395</f>
        <v>0</v>
      </c>
      <c r="S395" s="109"/>
      <c r="T395" s="110"/>
      <c r="U395" s="110"/>
      <c r="V395" s="110"/>
      <c r="W395" s="111"/>
      <c r="X395" s="111"/>
      <c r="Y395" s="112"/>
      <c r="Z395" s="113">
        <v>0</v>
      </c>
      <c r="AA395" s="113"/>
      <c r="AB395" s="114">
        <v>0</v>
      </c>
      <c r="AC395" s="114">
        <v>0</v>
      </c>
      <c r="AD395" s="114">
        <v>0</v>
      </c>
      <c r="AE395" s="114" t="e">
        <v>#DIV/0!</v>
      </c>
      <c r="AF395" s="115">
        <v>0</v>
      </c>
      <c r="AG395" s="116">
        <v>385</v>
      </c>
      <c r="AH395" s="117">
        <v>385</v>
      </c>
      <c r="AI395" s="118">
        <v>0</v>
      </c>
      <c r="AJ395" s="119"/>
    </row>
    <row r="396" spans="1:36" x14ac:dyDescent="0.25">
      <c r="A396" s="98"/>
      <c r="B396" s="99"/>
      <c r="C396" s="100"/>
      <c r="D396" s="101"/>
      <c r="E396" s="102"/>
      <c r="F396" s="103">
        <v>15</v>
      </c>
      <c r="G396" s="103"/>
      <c r="H396" s="104"/>
      <c r="I396" s="105"/>
      <c r="J396" s="105">
        <v>0</v>
      </c>
      <c r="K396" s="106">
        <v>0</v>
      </c>
      <c r="L396" s="107">
        <v>0</v>
      </c>
      <c r="M396" s="142"/>
      <c r="N396" s="108"/>
      <c r="O396" s="108"/>
      <c r="P396" s="107"/>
      <c r="Q396" s="107"/>
      <c r="R396" s="108">
        <f t="shared" si="6"/>
        <v>0</v>
      </c>
      <c r="S396" s="109"/>
      <c r="T396" s="110"/>
      <c r="U396" s="110"/>
      <c r="V396" s="110"/>
      <c r="W396" s="111"/>
      <c r="X396" s="111"/>
      <c r="Y396" s="112"/>
      <c r="Z396" s="113">
        <v>0</v>
      </c>
      <c r="AA396" s="113"/>
      <c r="AB396" s="114">
        <v>0</v>
      </c>
      <c r="AC396" s="114">
        <v>0</v>
      </c>
      <c r="AD396" s="114">
        <v>0</v>
      </c>
      <c r="AE396" s="114" t="e">
        <v>#DIV/0!</v>
      </c>
      <c r="AF396" s="115">
        <v>0</v>
      </c>
      <c r="AG396" s="116">
        <v>386</v>
      </c>
      <c r="AH396" s="117">
        <v>386</v>
      </c>
      <c r="AI396" s="118">
        <v>0</v>
      </c>
      <c r="AJ396" s="119"/>
    </row>
    <row r="397" spans="1:36" x14ac:dyDescent="0.25">
      <c r="A397" s="98"/>
      <c r="B397" s="99"/>
      <c r="C397" s="100"/>
      <c r="D397" s="101"/>
      <c r="E397" s="102"/>
      <c r="F397" s="103">
        <v>15</v>
      </c>
      <c r="G397" s="103"/>
      <c r="H397" s="104"/>
      <c r="I397" s="105"/>
      <c r="J397" s="105">
        <v>0</v>
      </c>
      <c r="K397" s="106">
        <v>0</v>
      </c>
      <c r="L397" s="107">
        <v>0</v>
      </c>
      <c r="M397" s="142"/>
      <c r="N397" s="108"/>
      <c r="O397" s="108"/>
      <c r="P397" s="107"/>
      <c r="Q397" s="107"/>
      <c r="R397" s="108">
        <f t="shared" si="6"/>
        <v>0</v>
      </c>
      <c r="S397" s="109"/>
      <c r="T397" s="110"/>
      <c r="U397" s="110"/>
      <c r="V397" s="110"/>
      <c r="W397" s="111"/>
      <c r="X397" s="111"/>
      <c r="Y397" s="112"/>
      <c r="Z397" s="113">
        <v>0</v>
      </c>
      <c r="AA397" s="113"/>
      <c r="AB397" s="114">
        <v>0</v>
      </c>
      <c r="AC397" s="114">
        <v>0</v>
      </c>
      <c r="AD397" s="114">
        <v>0</v>
      </c>
      <c r="AE397" s="114" t="e">
        <v>#DIV/0!</v>
      </c>
      <c r="AF397" s="115">
        <v>0</v>
      </c>
      <c r="AG397" s="116">
        <v>387</v>
      </c>
      <c r="AH397" s="117">
        <v>387</v>
      </c>
      <c r="AI397" s="118">
        <v>0</v>
      </c>
      <c r="AJ397" s="119"/>
    </row>
    <row r="398" spans="1:36" x14ac:dyDescent="0.25">
      <c r="A398" s="98"/>
      <c r="B398" s="99"/>
      <c r="C398" s="100"/>
      <c r="D398" s="101"/>
      <c r="E398" s="102"/>
      <c r="F398" s="103">
        <v>15</v>
      </c>
      <c r="G398" s="103"/>
      <c r="H398" s="104"/>
      <c r="I398" s="105"/>
      <c r="J398" s="105">
        <v>0</v>
      </c>
      <c r="K398" s="106">
        <v>0</v>
      </c>
      <c r="L398" s="107">
        <v>0</v>
      </c>
      <c r="M398" s="142"/>
      <c r="N398" s="108"/>
      <c r="O398" s="108"/>
      <c r="P398" s="107"/>
      <c r="Q398" s="107"/>
      <c r="R398" s="108">
        <f t="shared" si="6"/>
        <v>0</v>
      </c>
      <c r="S398" s="109"/>
      <c r="T398" s="110"/>
      <c r="U398" s="110"/>
      <c r="V398" s="110"/>
      <c r="W398" s="111"/>
      <c r="X398" s="111"/>
      <c r="Y398" s="112"/>
      <c r="Z398" s="113">
        <v>0</v>
      </c>
      <c r="AA398" s="113"/>
      <c r="AB398" s="114">
        <v>0</v>
      </c>
      <c r="AC398" s="114">
        <v>0</v>
      </c>
      <c r="AD398" s="114">
        <v>0</v>
      </c>
      <c r="AE398" s="114" t="e">
        <v>#DIV/0!</v>
      </c>
      <c r="AF398" s="115">
        <v>0</v>
      </c>
      <c r="AG398" s="116">
        <v>388</v>
      </c>
      <c r="AH398" s="117">
        <v>388</v>
      </c>
      <c r="AI398" s="118">
        <v>0</v>
      </c>
      <c r="AJ398" s="119"/>
    </row>
    <row r="399" spans="1:36" x14ac:dyDescent="0.25">
      <c r="A399" s="98"/>
      <c r="B399" s="99"/>
      <c r="C399" s="100"/>
      <c r="D399" s="101"/>
      <c r="E399" s="102"/>
      <c r="F399" s="103">
        <v>15</v>
      </c>
      <c r="G399" s="103"/>
      <c r="H399" s="104"/>
      <c r="I399" s="105"/>
      <c r="J399" s="105">
        <v>0</v>
      </c>
      <c r="K399" s="106">
        <v>0</v>
      </c>
      <c r="L399" s="107">
        <v>0</v>
      </c>
      <c r="M399" s="142"/>
      <c r="N399" s="108"/>
      <c r="O399" s="108"/>
      <c r="P399" s="107"/>
      <c r="Q399" s="107"/>
      <c r="R399" s="108">
        <f t="shared" si="6"/>
        <v>0</v>
      </c>
      <c r="S399" s="109"/>
      <c r="T399" s="110"/>
      <c r="U399" s="110"/>
      <c r="V399" s="110"/>
      <c r="W399" s="111"/>
      <c r="X399" s="111"/>
      <c r="Y399" s="112"/>
      <c r="Z399" s="113">
        <v>0</v>
      </c>
      <c r="AA399" s="113"/>
      <c r="AB399" s="114">
        <v>0</v>
      </c>
      <c r="AC399" s="114">
        <v>0</v>
      </c>
      <c r="AD399" s="114">
        <v>0</v>
      </c>
      <c r="AE399" s="114" t="e">
        <v>#DIV/0!</v>
      </c>
      <c r="AF399" s="115">
        <v>0</v>
      </c>
      <c r="AG399" s="116">
        <v>389</v>
      </c>
      <c r="AH399" s="117">
        <v>389</v>
      </c>
      <c r="AI399" s="118">
        <v>0</v>
      </c>
      <c r="AJ399" s="119"/>
    </row>
    <row r="400" spans="1:36" x14ac:dyDescent="0.25">
      <c r="A400" s="98"/>
      <c r="B400" s="99"/>
      <c r="C400" s="100"/>
      <c r="D400" s="101"/>
      <c r="E400" s="102"/>
      <c r="F400" s="103">
        <v>15</v>
      </c>
      <c r="G400" s="103"/>
      <c r="H400" s="104"/>
      <c r="I400" s="105"/>
      <c r="J400" s="105">
        <v>0</v>
      </c>
      <c r="K400" s="106">
        <v>0</v>
      </c>
      <c r="L400" s="107">
        <v>0</v>
      </c>
      <c r="M400" s="142"/>
      <c r="N400" s="108"/>
      <c r="O400" s="108"/>
      <c r="P400" s="107"/>
      <c r="Q400" s="107"/>
      <c r="R400" s="108">
        <f t="shared" si="6"/>
        <v>0</v>
      </c>
      <c r="S400" s="109"/>
      <c r="T400" s="110"/>
      <c r="U400" s="110"/>
      <c r="V400" s="110"/>
      <c r="W400" s="111"/>
      <c r="X400" s="111"/>
      <c r="Y400" s="112"/>
      <c r="Z400" s="113">
        <v>0</v>
      </c>
      <c r="AA400" s="113"/>
      <c r="AB400" s="114">
        <v>0</v>
      </c>
      <c r="AC400" s="114">
        <v>0</v>
      </c>
      <c r="AD400" s="114">
        <v>0</v>
      </c>
      <c r="AE400" s="114" t="e">
        <v>#DIV/0!</v>
      </c>
      <c r="AF400" s="115">
        <v>0</v>
      </c>
      <c r="AG400" s="116">
        <v>390</v>
      </c>
      <c r="AH400" s="117">
        <v>390</v>
      </c>
      <c r="AI400" s="118">
        <v>0</v>
      </c>
      <c r="AJ400" s="119"/>
    </row>
    <row r="401" spans="1:36" x14ac:dyDescent="0.25">
      <c r="A401" s="98"/>
      <c r="B401" s="99"/>
      <c r="C401" s="100"/>
      <c r="D401" s="101"/>
      <c r="E401" s="102"/>
      <c r="F401" s="103">
        <v>15</v>
      </c>
      <c r="G401" s="103"/>
      <c r="H401" s="104"/>
      <c r="I401" s="105"/>
      <c r="J401" s="105">
        <v>0</v>
      </c>
      <c r="K401" s="106">
        <v>0</v>
      </c>
      <c r="L401" s="107">
        <v>0</v>
      </c>
      <c r="M401" s="142"/>
      <c r="N401" s="108"/>
      <c r="O401" s="108"/>
      <c r="P401" s="107"/>
      <c r="Q401" s="107"/>
      <c r="R401" s="108">
        <f t="shared" si="6"/>
        <v>0</v>
      </c>
      <c r="S401" s="109"/>
      <c r="T401" s="110"/>
      <c r="U401" s="110"/>
      <c r="V401" s="110"/>
      <c r="W401" s="111"/>
      <c r="X401" s="111"/>
      <c r="Y401" s="112"/>
      <c r="Z401" s="113">
        <v>0</v>
      </c>
      <c r="AA401" s="113"/>
      <c r="AB401" s="114">
        <v>0</v>
      </c>
      <c r="AC401" s="114">
        <v>0</v>
      </c>
      <c r="AD401" s="114">
        <v>0</v>
      </c>
      <c r="AE401" s="114" t="e">
        <v>#DIV/0!</v>
      </c>
      <c r="AF401" s="115">
        <v>0</v>
      </c>
      <c r="AG401" s="116">
        <v>391</v>
      </c>
      <c r="AH401" s="117">
        <v>391</v>
      </c>
      <c r="AI401" s="118">
        <v>0</v>
      </c>
      <c r="AJ401" s="119"/>
    </row>
    <row r="402" spans="1:36" x14ac:dyDescent="0.25">
      <c r="A402" s="98"/>
      <c r="B402" s="99"/>
      <c r="C402" s="100"/>
      <c r="D402" s="101"/>
      <c r="E402" s="102"/>
      <c r="F402" s="103">
        <v>15</v>
      </c>
      <c r="G402" s="103"/>
      <c r="H402" s="104"/>
      <c r="I402" s="105"/>
      <c r="J402" s="105">
        <v>0</v>
      </c>
      <c r="K402" s="106">
        <v>0</v>
      </c>
      <c r="L402" s="107">
        <v>0</v>
      </c>
      <c r="M402" s="142"/>
      <c r="N402" s="108"/>
      <c r="O402" s="108"/>
      <c r="P402" s="107"/>
      <c r="Q402" s="107"/>
      <c r="R402" s="108">
        <f t="shared" si="6"/>
        <v>0</v>
      </c>
      <c r="S402" s="109"/>
      <c r="T402" s="110"/>
      <c r="U402" s="110"/>
      <c r="V402" s="110"/>
      <c r="W402" s="111"/>
      <c r="X402" s="111"/>
      <c r="Y402" s="112"/>
      <c r="Z402" s="113">
        <v>0</v>
      </c>
      <c r="AA402" s="113"/>
      <c r="AB402" s="114">
        <v>0</v>
      </c>
      <c r="AC402" s="114">
        <v>0</v>
      </c>
      <c r="AD402" s="114">
        <v>0</v>
      </c>
      <c r="AE402" s="114" t="e">
        <v>#DIV/0!</v>
      </c>
      <c r="AF402" s="115">
        <v>0</v>
      </c>
      <c r="AG402" s="116">
        <v>392</v>
      </c>
      <c r="AH402" s="117">
        <v>392</v>
      </c>
      <c r="AI402" s="118">
        <v>0</v>
      </c>
      <c r="AJ402" s="119"/>
    </row>
    <row r="403" spans="1:36" x14ac:dyDescent="0.25">
      <c r="A403" s="98"/>
      <c r="B403" s="99"/>
      <c r="C403" s="100"/>
      <c r="D403" s="101"/>
      <c r="E403" s="102"/>
      <c r="F403" s="103">
        <v>15</v>
      </c>
      <c r="G403" s="103"/>
      <c r="H403" s="104"/>
      <c r="I403" s="105"/>
      <c r="J403" s="105">
        <v>0</v>
      </c>
      <c r="K403" s="106">
        <v>0</v>
      </c>
      <c r="L403" s="107">
        <v>0</v>
      </c>
      <c r="M403" s="142"/>
      <c r="N403" s="108"/>
      <c r="O403" s="108"/>
      <c r="P403" s="107"/>
      <c r="Q403" s="107"/>
      <c r="R403" s="108">
        <f t="shared" si="6"/>
        <v>0</v>
      </c>
      <c r="S403" s="109"/>
      <c r="T403" s="110"/>
      <c r="U403" s="110"/>
      <c r="V403" s="110"/>
      <c r="W403" s="111"/>
      <c r="X403" s="111"/>
      <c r="Y403" s="112"/>
      <c r="Z403" s="113">
        <v>0</v>
      </c>
      <c r="AA403" s="113"/>
      <c r="AB403" s="114">
        <v>0</v>
      </c>
      <c r="AC403" s="114">
        <v>0</v>
      </c>
      <c r="AD403" s="114">
        <v>0</v>
      </c>
      <c r="AE403" s="114" t="e">
        <v>#DIV/0!</v>
      </c>
      <c r="AF403" s="115">
        <v>0</v>
      </c>
      <c r="AG403" s="116">
        <v>393</v>
      </c>
      <c r="AH403" s="117">
        <v>393</v>
      </c>
      <c r="AI403" s="118">
        <v>0</v>
      </c>
      <c r="AJ403" s="119"/>
    </row>
    <row r="404" spans="1:36" x14ac:dyDescent="0.25">
      <c r="A404" s="98"/>
      <c r="B404" s="99"/>
      <c r="C404" s="100"/>
      <c r="D404" s="101"/>
      <c r="E404" s="102"/>
      <c r="F404" s="103">
        <v>15</v>
      </c>
      <c r="G404" s="103"/>
      <c r="H404" s="104"/>
      <c r="I404" s="105"/>
      <c r="J404" s="105">
        <v>0</v>
      </c>
      <c r="K404" s="106">
        <v>0</v>
      </c>
      <c r="L404" s="107">
        <v>0</v>
      </c>
      <c r="M404" s="142"/>
      <c r="N404" s="108"/>
      <c r="O404" s="108"/>
      <c r="P404" s="107"/>
      <c r="Q404" s="107"/>
      <c r="R404" s="108">
        <f t="shared" si="6"/>
        <v>0</v>
      </c>
      <c r="S404" s="109"/>
      <c r="T404" s="110"/>
      <c r="U404" s="110"/>
      <c r="V404" s="110"/>
      <c r="W404" s="111"/>
      <c r="X404" s="111"/>
      <c r="Y404" s="112"/>
      <c r="Z404" s="113">
        <v>0</v>
      </c>
      <c r="AA404" s="113"/>
      <c r="AB404" s="114">
        <v>0</v>
      </c>
      <c r="AC404" s="114">
        <v>0</v>
      </c>
      <c r="AD404" s="114">
        <v>0</v>
      </c>
      <c r="AE404" s="114" t="e">
        <v>#DIV/0!</v>
      </c>
      <c r="AF404" s="115">
        <v>0</v>
      </c>
      <c r="AG404" s="116">
        <v>394</v>
      </c>
      <c r="AH404" s="117">
        <v>394</v>
      </c>
      <c r="AI404" s="118">
        <v>0</v>
      </c>
      <c r="AJ404" s="119"/>
    </row>
    <row r="405" spans="1:36" x14ac:dyDescent="0.25">
      <c r="A405" s="98"/>
      <c r="B405" s="99"/>
      <c r="C405" s="100"/>
      <c r="D405" s="101"/>
      <c r="E405" s="102"/>
      <c r="F405" s="103">
        <v>15</v>
      </c>
      <c r="G405" s="103"/>
      <c r="H405" s="104"/>
      <c r="I405" s="105"/>
      <c r="J405" s="105">
        <v>0</v>
      </c>
      <c r="K405" s="106">
        <v>0</v>
      </c>
      <c r="L405" s="107">
        <v>0</v>
      </c>
      <c r="M405" s="142"/>
      <c r="N405" s="108"/>
      <c r="O405" s="108"/>
      <c r="P405" s="107"/>
      <c r="Q405" s="107"/>
      <c r="R405" s="108">
        <f t="shared" si="6"/>
        <v>0</v>
      </c>
      <c r="S405" s="109"/>
      <c r="T405" s="110"/>
      <c r="U405" s="110"/>
      <c r="V405" s="110"/>
      <c r="W405" s="111"/>
      <c r="X405" s="111"/>
      <c r="Y405" s="112"/>
      <c r="Z405" s="113">
        <v>0</v>
      </c>
      <c r="AA405" s="113"/>
      <c r="AB405" s="114">
        <v>0</v>
      </c>
      <c r="AC405" s="114">
        <v>0</v>
      </c>
      <c r="AD405" s="114">
        <v>0</v>
      </c>
      <c r="AE405" s="114" t="e">
        <v>#DIV/0!</v>
      </c>
      <c r="AF405" s="115">
        <v>0</v>
      </c>
      <c r="AG405" s="116">
        <v>395</v>
      </c>
      <c r="AH405" s="117">
        <v>395</v>
      </c>
      <c r="AI405" s="118">
        <v>0</v>
      </c>
      <c r="AJ405" s="119"/>
    </row>
    <row r="406" spans="1:36" x14ac:dyDescent="0.25">
      <c r="A406" s="98"/>
      <c r="B406" s="99"/>
      <c r="C406" s="100"/>
      <c r="D406" s="101"/>
      <c r="E406" s="102"/>
      <c r="F406" s="103">
        <v>15</v>
      </c>
      <c r="G406" s="103"/>
      <c r="H406" s="104"/>
      <c r="I406" s="105"/>
      <c r="J406" s="105">
        <v>0</v>
      </c>
      <c r="K406" s="106">
        <v>0</v>
      </c>
      <c r="L406" s="107">
        <v>0</v>
      </c>
      <c r="M406" s="142"/>
      <c r="N406" s="108"/>
      <c r="O406" s="108"/>
      <c r="P406" s="107"/>
      <c r="Q406" s="107"/>
      <c r="R406" s="108">
        <f t="shared" si="6"/>
        <v>0</v>
      </c>
      <c r="S406" s="109"/>
      <c r="T406" s="110"/>
      <c r="U406" s="110"/>
      <c r="V406" s="110"/>
      <c r="W406" s="111"/>
      <c r="X406" s="111"/>
      <c r="Y406" s="112"/>
      <c r="Z406" s="113">
        <v>0</v>
      </c>
      <c r="AA406" s="113"/>
      <c r="AB406" s="114">
        <v>0</v>
      </c>
      <c r="AC406" s="114">
        <v>0</v>
      </c>
      <c r="AD406" s="114">
        <v>0</v>
      </c>
      <c r="AE406" s="114" t="e">
        <v>#DIV/0!</v>
      </c>
      <c r="AF406" s="115">
        <v>0</v>
      </c>
      <c r="AG406" s="116">
        <v>396</v>
      </c>
      <c r="AH406" s="117">
        <v>396</v>
      </c>
      <c r="AI406" s="118">
        <v>0</v>
      </c>
      <c r="AJ406" s="119"/>
    </row>
    <row r="407" spans="1:36" x14ac:dyDescent="0.25">
      <c r="A407" s="98"/>
      <c r="B407" s="99"/>
      <c r="C407" s="100"/>
      <c r="D407" s="101"/>
      <c r="E407" s="102"/>
      <c r="F407" s="103">
        <v>15</v>
      </c>
      <c r="G407" s="103"/>
      <c r="H407" s="104"/>
      <c r="I407" s="105"/>
      <c r="J407" s="105">
        <v>0</v>
      </c>
      <c r="K407" s="106">
        <v>0</v>
      </c>
      <c r="L407" s="107">
        <v>0</v>
      </c>
      <c r="M407" s="142"/>
      <c r="N407" s="108"/>
      <c r="O407" s="108"/>
      <c r="P407" s="107"/>
      <c r="Q407" s="107"/>
      <c r="R407" s="108">
        <f t="shared" si="6"/>
        <v>0</v>
      </c>
      <c r="S407" s="109"/>
      <c r="T407" s="110"/>
      <c r="U407" s="110"/>
      <c r="V407" s="110"/>
      <c r="W407" s="111"/>
      <c r="X407" s="111"/>
      <c r="Y407" s="112"/>
      <c r="Z407" s="113">
        <v>0</v>
      </c>
      <c r="AA407" s="113"/>
      <c r="AB407" s="114">
        <v>0</v>
      </c>
      <c r="AC407" s="114">
        <v>0</v>
      </c>
      <c r="AD407" s="114">
        <v>0</v>
      </c>
      <c r="AE407" s="114" t="e">
        <v>#DIV/0!</v>
      </c>
      <c r="AF407" s="115">
        <v>0</v>
      </c>
      <c r="AG407" s="116">
        <v>397</v>
      </c>
      <c r="AH407" s="117">
        <v>397</v>
      </c>
      <c r="AI407" s="118">
        <v>0</v>
      </c>
      <c r="AJ407" s="119"/>
    </row>
    <row r="408" spans="1:36" x14ac:dyDescent="0.25">
      <c r="A408" s="98"/>
      <c r="B408" s="99"/>
      <c r="C408" s="100"/>
      <c r="D408" s="101"/>
      <c r="E408" s="102"/>
      <c r="F408" s="103">
        <v>15</v>
      </c>
      <c r="G408" s="103"/>
      <c r="H408" s="104"/>
      <c r="I408" s="105"/>
      <c r="J408" s="105">
        <v>0</v>
      </c>
      <c r="K408" s="106">
        <v>0</v>
      </c>
      <c r="L408" s="107">
        <v>0</v>
      </c>
      <c r="M408" s="142"/>
      <c r="N408" s="108"/>
      <c r="O408" s="108"/>
      <c r="P408" s="107"/>
      <c r="Q408" s="107"/>
      <c r="R408" s="108">
        <f t="shared" si="6"/>
        <v>0</v>
      </c>
      <c r="S408" s="109"/>
      <c r="T408" s="110"/>
      <c r="U408" s="110"/>
      <c r="V408" s="110"/>
      <c r="W408" s="111"/>
      <c r="X408" s="111"/>
      <c r="Y408" s="112"/>
      <c r="Z408" s="113">
        <v>0</v>
      </c>
      <c r="AA408" s="113"/>
      <c r="AB408" s="114">
        <v>0</v>
      </c>
      <c r="AC408" s="114">
        <v>0</v>
      </c>
      <c r="AD408" s="114">
        <v>0</v>
      </c>
      <c r="AE408" s="114" t="e">
        <v>#DIV/0!</v>
      </c>
      <c r="AF408" s="115">
        <v>0</v>
      </c>
      <c r="AG408" s="116">
        <v>398</v>
      </c>
      <c r="AH408" s="117">
        <v>398</v>
      </c>
      <c r="AI408" s="118">
        <v>0</v>
      </c>
      <c r="AJ408" s="119"/>
    </row>
    <row r="409" spans="1:36" x14ac:dyDescent="0.25">
      <c r="A409" s="98"/>
      <c r="B409" s="99"/>
      <c r="C409" s="100"/>
      <c r="D409" s="101"/>
      <c r="E409" s="102"/>
      <c r="F409" s="103">
        <v>15</v>
      </c>
      <c r="G409" s="103"/>
      <c r="H409" s="104"/>
      <c r="I409" s="105"/>
      <c r="J409" s="105">
        <v>0</v>
      </c>
      <c r="K409" s="106">
        <v>0</v>
      </c>
      <c r="L409" s="107">
        <v>0</v>
      </c>
      <c r="M409" s="142"/>
      <c r="N409" s="108"/>
      <c r="O409" s="108"/>
      <c r="P409" s="107"/>
      <c r="Q409" s="107"/>
      <c r="R409" s="108">
        <f t="shared" si="6"/>
        <v>0</v>
      </c>
      <c r="S409" s="109"/>
      <c r="T409" s="110"/>
      <c r="U409" s="110"/>
      <c r="V409" s="110"/>
      <c r="W409" s="111"/>
      <c r="X409" s="111"/>
      <c r="Y409" s="112"/>
      <c r="Z409" s="113">
        <v>0</v>
      </c>
      <c r="AA409" s="113"/>
      <c r="AB409" s="114">
        <v>0</v>
      </c>
      <c r="AC409" s="114">
        <v>0</v>
      </c>
      <c r="AD409" s="114">
        <v>0</v>
      </c>
      <c r="AE409" s="114" t="e">
        <v>#DIV/0!</v>
      </c>
      <c r="AF409" s="115">
        <v>0</v>
      </c>
      <c r="AG409" s="116">
        <v>399</v>
      </c>
      <c r="AH409" s="117">
        <v>399</v>
      </c>
      <c r="AI409" s="118">
        <v>0</v>
      </c>
      <c r="AJ409" s="119"/>
    </row>
    <row r="410" spans="1:36" x14ac:dyDescent="0.25">
      <c r="A410" s="98"/>
      <c r="B410" s="99"/>
      <c r="C410" s="100"/>
      <c r="D410" s="101"/>
      <c r="E410" s="102"/>
      <c r="F410" s="103">
        <v>15</v>
      </c>
      <c r="G410" s="103"/>
      <c r="H410" s="104"/>
      <c r="I410" s="105"/>
      <c r="J410" s="105">
        <v>0</v>
      </c>
      <c r="K410" s="106">
        <v>0</v>
      </c>
      <c r="L410" s="107">
        <v>0</v>
      </c>
      <c r="M410" s="142"/>
      <c r="N410" s="108"/>
      <c r="O410" s="108"/>
      <c r="P410" s="107"/>
      <c r="Q410" s="107"/>
      <c r="R410" s="108">
        <f t="shared" si="6"/>
        <v>0</v>
      </c>
      <c r="S410" s="109"/>
      <c r="T410" s="110"/>
      <c r="U410" s="110"/>
      <c r="V410" s="110"/>
      <c r="W410" s="111"/>
      <c r="X410" s="111"/>
      <c r="Y410" s="112"/>
      <c r="Z410" s="113">
        <v>0</v>
      </c>
      <c r="AA410" s="113"/>
      <c r="AB410" s="114">
        <v>0</v>
      </c>
      <c r="AC410" s="114">
        <v>0</v>
      </c>
      <c r="AD410" s="114">
        <v>0</v>
      </c>
      <c r="AE410" s="114" t="e">
        <v>#DIV/0!</v>
      </c>
      <c r="AF410" s="115">
        <v>0</v>
      </c>
      <c r="AG410" s="116">
        <v>400</v>
      </c>
      <c r="AH410" s="117">
        <v>400</v>
      </c>
      <c r="AI410" s="118">
        <v>0</v>
      </c>
      <c r="AJ410" s="119"/>
    </row>
    <row r="411" spans="1:36" x14ac:dyDescent="0.25">
      <c r="A411" s="98"/>
      <c r="B411" s="99"/>
      <c r="C411" s="100"/>
      <c r="D411" s="101"/>
      <c r="E411" s="102"/>
      <c r="F411" s="103">
        <v>15</v>
      </c>
      <c r="G411" s="103"/>
      <c r="H411" s="104"/>
      <c r="I411" s="105"/>
      <c r="J411" s="105">
        <v>0</v>
      </c>
      <c r="K411" s="106">
        <v>0</v>
      </c>
      <c r="L411" s="107">
        <v>0</v>
      </c>
      <c r="M411" s="142"/>
      <c r="N411" s="108"/>
      <c r="O411" s="108"/>
      <c r="P411" s="107"/>
      <c r="Q411" s="107"/>
      <c r="R411" s="108">
        <f t="shared" si="6"/>
        <v>0</v>
      </c>
      <c r="S411" s="109"/>
      <c r="T411" s="110"/>
      <c r="U411" s="110"/>
      <c r="V411" s="110"/>
      <c r="W411" s="111"/>
      <c r="X411" s="111"/>
      <c r="Y411" s="112"/>
      <c r="Z411" s="113">
        <v>0</v>
      </c>
      <c r="AA411" s="113"/>
      <c r="AB411" s="114">
        <v>0</v>
      </c>
      <c r="AC411" s="114">
        <v>0</v>
      </c>
      <c r="AD411" s="114">
        <v>0</v>
      </c>
      <c r="AE411" s="114" t="e">
        <v>#DIV/0!</v>
      </c>
      <c r="AF411" s="115">
        <v>0</v>
      </c>
      <c r="AG411" s="116">
        <v>401</v>
      </c>
      <c r="AH411" s="117">
        <v>401</v>
      </c>
      <c r="AI411" s="118">
        <v>0</v>
      </c>
      <c r="AJ411" s="119"/>
    </row>
    <row r="412" spans="1:36" x14ac:dyDescent="0.25">
      <c r="A412" s="98"/>
      <c r="B412" s="99"/>
      <c r="C412" s="100"/>
      <c r="D412" s="101"/>
      <c r="E412" s="102"/>
      <c r="F412" s="103">
        <v>15</v>
      </c>
      <c r="G412" s="103"/>
      <c r="H412" s="104"/>
      <c r="I412" s="105"/>
      <c r="J412" s="105">
        <v>0</v>
      </c>
      <c r="K412" s="106">
        <v>0</v>
      </c>
      <c r="L412" s="107">
        <v>0</v>
      </c>
      <c r="M412" s="142"/>
      <c r="N412" s="108"/>
      <c r="O412" s="108"/>
      <c r="P412" s="107"/>
      <c r="Q412" s="107"/>
      <c r="R412" s="108">
        <f t="shared" si="6"/>
        <v>0</v>
      </c>
      <c r="S412" s="109"/>
      <c r="T412" s="110"/>
      <c r="U412" s="110"/>
      <c r="V412" s="110"/>
      <c r="W412" s="111"/>
      <c r="X412" s="111"/>
      <c r="Y412" s="112"/>
      <c r="Z412" s="113">
        <v>0</v>
      </c>
      <c r="AA412" s="113"/>
      <c r="AB412" s="114">
        <v>0</v>
      </c>
      <c r="AC412" s="114">
        <v>0</v>
      </c>
      <c r="AD412" s="114">
        <v>0</v>
      </c>
      <c r="AE412" s="114" t="e">
        <v>#DIV/0!</v>
      </c>
      <c r="AF412" s="115">
        <v>0</v>
      </c>
      <c r="AG412" s="116">
        <v>402</v>
      </c>
      <c r="AH412" s="117">
        <v>402</v>
      </c>
      <c r="AI412" s="118">
        <v>0</v>
      </c>
      <c r="AJ412" s="119"/>
    </row>
    <row r="413" spans="1:36" x14ac:dyDescent="0.25">
      <c r="A413" s="98"/>
      <c r="B413" s="99"/>
      <c r="C413" s="100"/>
      <c r="D413" s="101"/>
      <c r="E413" s="102"/>
      <c r="F413" s="103">
        <v>15</v>
      </c>
      <c r="G413" s="103"/>
      <c r="H413" s="104"/>
      <c r="I413" s="105"/>
      <c r="J413" s="105">
        <v>0</v>
      </c>
      <c r="K413" s="106">
        <v>0</v>
      </c>
      <c r="L413" s="107">
        <v>0</v>
      </c>
      <c r="M413" s="142"/>
      <c r="N413" s="108"/>
      <c r="O413" s="108"/>
      <c r="P413" s="107"/>
      <c r="Q413" s="107"/>
      <c r="R413" s="108">
        <f t="shared" si="6"/>
        <v>0</v>
      </c>
      <c r="S413" s="109"/>
      <c r="T413" s="110"/>
      <c r="U413" s="110"/>
      <c r="V413" s="110"/>
      <c r="W413" s="111"/>
      <c r="X413" s="111"/>
      <c r="Y413" s="112"/>
      <c r="Z413" s="113">
        <v>0</v>
      </c>
      <c r="AA413" s="113"/>
      <c r="AB413" s="114">
        <v>0</v>
      </c>
      <c r="AC413" s="114">
        <v>0</v>
      </c>
      <c r="AD413" s="114">
        <v>0</v>
      </c>
      <c r="AE413" s="114" t="e">
        <v>#DIV/0!</v>
      </c>
      <c r="AF413" s="115">
        <v>0</v>
      </c>
      <c r="AG413" s="116">
        <v>403</v>
      </c>
      <c r="AH413" s="117">
        <v>403</v>
      </c>
      <c r="AI413" s="118">
        <v>0</v>
      </c>
      <c r="AJ413" s="119"/>
    </row>
    <row r="414" spans="1:36" x14ac:dyDescent="0.25">
      <c r="A414" s="98"/>
      <c r="B414" s="99"/>
      <c r="C414" s="100"/>
      <c r="D414" s="101"/>
      <c r="E414" s="102"/>
      <c r="F414" s="103">
        <v>15</v>
      </c>
      <c r="G414" s="103"/>
      <c r="H414" s="104"/>
      <c r="I414" s="105"/>
      <c r="J414" s="105">
        <v>0</v>
      </c>
      <c r="K414" s="106">
        <v>0</v>
      </c>
      <c r="L414" s="107">
        <v>0</v>
      </c>
      <c r="M414" s="142"/>
      <c r="N414" s="108"/>
      <c r="O414" s="108"/>
      <c r="P414" s="107"/>
      <c r="Q414" s="107"/>
      <c r="R414" s="108">
        <f t="shared" si="6"/>
        <v>0</v>
      </c>
      <c r="S414" s="109"/>
      <c r="T414" s="110"/>
      <c r="U414" s="110"/>
      <c r="V414" s="110"/>
      <c r="W414" s="111"/>
      <c r="X414" s="111"/>
      <c r="Y414" s="112"/>
      <c r="Z414" s="113">
        <v>0</v>
      </c>
      <c r="AA414" s="113"/>
      <c r="AB414" s="114">
        <v>0</v>
      </c>
      <c r="AC414" s="114">
        <v>0</v>
      </c>
      <c r="AD414" s="114">
        <v>0</v>
      </c>
      <c r="AE414" s="114" t="e">
        <v>#DIV/0!</v>
      </c>
      <c r="AF414" s="115">
        <v>0</v>
      </c>
      <c r="AG414" s="116">
        <v>404</v>
      </c>
      <c r="AH414" s="117">
        <v>404</v>
      </c>
      <c r="AI414" s="118">
        <v>0</v>
      </c>
      <c r="AJ414" s="119"/>
    </row>
    <row r="415" spans="1:36" x14ac:dyDescent="0.25">
      <c r="A415" s="98"/>
      <c r="B415" s="99"/>
      <c r="C415" s="100"/>
      <c r="D415" s="101"/>
      <c r="E415" s="102"/>
      <c r="F415" s="103">
        <v>15</v>
      </c>
      <c r="G415" s="103"/>
      <c r="H415" s="104"/>
      <c r="I415" s="105"/>
      <c r="J415" s="105">
        <v>0</v>
      </c>
      <c r="K415" s="106">
        <v>0</v>
      </c>
      <c r="L415" s="107">
        <v>0</v>
      </c>
      <c r="M415" s="142"/>
      <c r="N415" s="108"/>
      <c r="O415" s="108"/>
      <c r="P415" s="107"/>
      <c r="Q415" s="107"/>
      <c r="R415" s="108">
        <f t="shared" si="6"/>
        <v>0</v>
      </c>
      <c r="S415" s="109"/>
      <c r="T415" s="110"/>
      <c r="U415" s="110"/>
      <c r="V415" s="110"/>
      <c r="W415" s="111"/>
      <c r="X415" s="111"/>
      <c r="Y415" s="112"/>
      <c r="Z415" s="113">
        <v>0</v>
      </c>
      <c r="AA415" s="113"/>
      <c r="AB415" s="114">
        <v>0</v>
      </c>
      <c r="AC415" s="114">
        <v>0</v>
      </c>
      <c r="AD415" s="114">
        <v>0</v>
      </c>
      <c r="AE415" s="114" t="e">
        <v>#DIV/0!</v>
      </c>
      <c r="AF415" s="115">
        <v>0</v>
      </c>
      <c r="AG415" s="116">
        <v>405</v>
      </c>
      <c r="AH415" s="117">
        <v>405</v>
      </c>
      <c r="AI415" s="118">
        <v>0</v>
      </c>
      <c r="AJ415" s="119"/>
    </row>
    <row r="416" spans="1:36" x14ac:dyDescent="0.25">
      <c r="A416" s="98"/>
      <c r="B416" s="99"/>
      <c r="C416" s="100"/>
      <c r="D416" s="101"/>
      <c r="E416" s="102"/>
      <c r="F416" s="103">
        <v>15</v>
      </c>
      <c r="G416" s="103"/>
      <c r="H416" s="104"/>
      <c r="I416" s="105"/>
      <c r="J416" s="105">
        <v>0</v>
      </c>
      <c r="K416" s="106">
        <v>0</v>
      </c>
      <c r="L416" s="107">
        <v>0</v>
      </c>
      <c r="M416" s="142"/>
      <c r="N416" s="108"/>
      <c r="O416" s="108"/>
      <c r="P416" s="107"/>
      <c r="Q416" s="107"/>
      <c r="R416" s="108">
        <f t="shared" si="6"/>
        <v>0</v>
      </c>
      <c r="S416" s="109"/>
      <c r="T416" s="110"/>
      <c r="U416" s="110"/>
      <c r="V416" s="110"/>
      <c r="W416" s="111"/>
      <c r="X416" s="111"/>
      <c r="Y416" s="112"/>
      <c r="Z416" s="113">
        <v>0</v>
      </c>
      <c r="AA416" s="113"/>
      <c r="AB416" s="114">
        <v>0</v>
      </c>
      <c r="AC416" s="114">
        <v>0</v>
      </c>
      <c r="AD416" s="114">
        <v>0</v>
      </c>
      <c r="AE416" s="114" t="e">
        <v>#DIV/0!</v>
      </c>
      <c r="AF416" s="115">
        <v>0</v>
      </c>
      <c r="AG416" s="116">
        <v>406</v>
      </c>
      <c r="AH416" s="117">
        <v>406</v>
      </c>
      <c r="AI416" s="118">
        <v>0</v>
      </c>
      <c r="AJ416" s="119"/>
    </row>
    <row r="417" spans="1:36" x14ac:dyDescent="0.25">
      <c r="A417" s="98"/>
      <c r="B417" s="99"/>
      <c r="C417" s="100"/>
      <c r="D417" s="101"/>
      <c r="E417" s="102"/>
      <c r="F417" s="103">
        <v>15</v>
      </c>
      <c r="G417" s="103"/>
      <c r="H417" s="104"/>
      <c r="I417" s="105"/>
      <c r="J417" s="105">
        <v>0</v>
      </c>
      <c r="K417" s="106">
        <v>0</v>
      </c>
      <c r="L417" s="107">
        <v>0</v>
      </c>
      <c r="M417" s="142"/>
      <c r="N417" s="108"/>
      <c r="O417" s="108"/>
      <c r="P417" s="107"/>
      <c r="Q417" s="107"/>
      <c r="R417" s="108">
        <f t="shared" si="6"/>
        <v>0</v>
      </c>
      <c r="S417" s="109"/>
      <c r="T417" s="110"/>
      <c r="U417" s="110"/>
      <c r="V417" s="110"/>
      <c r="W417" s="111"/>
      <c r="X417" s="111"/>
      <c r="Y417" s="112"/>
      <c r="Z417" s="113">
        <v>0</v>
      </c>
      <c r="AA417" s="113"/>
      <c r="AB417" s="114">
        <v>0</v>
      </c>
      <c r="AC417" s="114">
        <v>0</v>
      </c>
      <c r="AD417" s="114">
        <v>0</v>
      </c>
      <c r="AE417" s="114" t="e">
        <v>#DIV/0!</v>
      </c>
      <c r="AF417" s="115">
        <v>0</v>
      </c>
      <c r="AG417" s="116">
        <v>407</v>
      </c>
      <c r="AH417" s="117">
        <v>407</v>
      </c>
      <c r="AI417" s="118">
        <v>0</v>
      </c>
      <c r="AJ417" s="119"/>
    </row>
    <row r="418" spans="1:36" x14ac:dyDescent="0.25">
      <c r="A418" s="98"/>
      <c r="B418" s="99"/>
      <c r="C418" s="100"/>
      <c r="D418" s="101"/>
      <c r="E418" s="102"/>
      <c r="F418" s="103">
        <v>15</v>
      </c>
      <c r="G418" s="103"/>
      <c r="H418" s="104"/>
      <c r="I418" s="105"/>
      <c r="J418" s="105">
        <v>0</v>
      </c>
      <c r="K418" s="106">
        <v>0</v>
      </c>
      <c r="L418" s="107">
        <v>0</v>
      </c>
      <c r="M418" s="142"/>
      <c r="N418" s="108"/>
      <c r="O418" s="108"/>
      <c r="P418" s="107"/>
      <c r="Q418" s="107"/>
      <c r="R418" s="108">
        <f t="shared" si="6"/>
        <v>0</v>
      </c>
      <c r="S418" s="109"/>
      <c r="T418" s="110"/>
      <c r="U418" s="110"/>
      <c r="V418" s="110"/>
      <c r="W418" s="111"/>
      <c r="X418" s="111"/>
      <c r="Y418" s="112"/>
      <c r="Z418" s="113">
        <v>0</v>
      </c>
      <c r="AA418" s="113"/>
      <c r="AB418" s="114">
        <v>0</v>
      </c>
      <c r="AC418" s="114">
        <v>0</v>
      </c>
      <c r="AD418" s="114">
        <v>0</v>
      </c>
      <c r="AE418" s="114" t="e">
        <v>#DIV/0!</v>
      </c>
      <c r="AF418" s="115">
        <v>0</v>
      </c>
      <c r="AG418" s="116">
        <v>408</v>
      </c>
      <c r="AH418" s="117">
        <v>408</v>
      </c>
      <c r="AI418" s="118">
        <v>0</v>
      </c>
      <c r="AJ418" s="119"/>
    </row>
    <row r="419" spans="1:36" x14ac:dyDescent="0.25">
      <c r="A419" s="98"/>
      <c r="B419" s="99"/>
      <c r="C419" s="100"/>
      <c r="D419" s="101"/>
      <c r="E419" s="102"/>
      <c r="F419" s="103">
        <v>15</v>
      </c>
      <c r="G419" s="103"/>
      <c r="H419" s="104"/>
      <c r="I419" s="105"/>
      <c r="J419" s="105">
        <v>0</v>
      </c>
      <c r="K419" s="106">
        <v>0</v>
      </c>
      <c r="L419" s="107">
        <v>0</v>
      </c>
      <c r="M419" s="142"/>
      <c r="N419" s="108"/>
      <c r="O419" s="108"/>
      <c r="P419" s="107"/>
      <c r="Q419" s="107"/>
      <c r="R419" s="108">
        <f t="shared" si="6"/>
        <v>0</v>
      </c>
      <c r="S419" s="109"/>
      <c r="T419" s="110"/>
      <c r="U419" s="110"/>
      <c r="V419" s="110"/>
      <c r="W419" s="111"/>
      <c r="X419" s="111"/>
      <c r="Y419" s="112"/>
      <c r="Z419" s="113">
        <v>0</v>
      </c>
      <c r="AA419" s="113"/>
      <c r="AB419" s="114">
        <v>0</v>
      </c>
      <c r="AC419" s="114">
        <v>0</v>
      </c>
      <c r="AD419" s="114">
        <v>0</v>
      </c>
      <c r="AE419" s="114" t="e">
        <v>#DIV/0!</v>
      </c>
      <c r="AF419" s="115">
        <v>0</v>
      </c>
      <c r="AG419" s="116">
        <v>409</v>
      </c>
      <c r="AH419" s="117">
        <v>409</v>
      </c>
      <c r="AI419" s="118">
        <v>0</v>
      </c>
      <c r="AJ419" s="119"/>
    </row>
    <row r="420" spans="1:36" x14ac:dyDescent="0.25">
      <c r="A420" s="98"/>
      <c r="B420" s="99"/>
      <c r="C420" s="100"/>
      <c r="D420" s="101"/>
      <c r="E420" s="102"/>
      <c r="F420" s="103">
        <v>15</v>
      </c>
      <c r="G420" s="103"/>
      <c r="H420" s="104"/>
      <c r="I420" s="105"/>
      <c r="J420" s="105">
        <v>0</v>
      </c>
      <c r="K420" s="106">
        <v>0</v>
      </c>
      <c r="L420" s="107">
        <v>0</v>
      </c>
      <c r="M420" s="142"/>
      <c r="N420" s="108"/>
      <c r="O420" s="108"/>
      <c r="P420" s="107"/>
      <c r="Q420" s="107"/>
      <c r="R420" s="108">
        <f t="shared" si="6"/>
        <v>0</v>
      </c>
      <c r="S420" s="109"/>
      <c r="T420" s="110"/>
      <c r="U420" s="110"/>
      <c r="V420" s="110"/>
      <c r="W420" s="111"/>
      <c r="X420" s="111"/>
      <c r="Y420" s="112"/>
      <c r="Z420" s="113">
        <v>0</v>
      </c>
      <c r="AA420" s="113"/>
      <c r="AB420" s="114">
        <v>0</v>
      </c>
      <c r="AC420" s="114">
        <v>0</v>
      </c>
      <c r="AD420" s="114">
        <v>0</v>
      </c>
      <c r="AE420" s="114" t="e">
        <v>#DIV/0!</v>
      </c>
      <c r="AF420" s="115">
        <v>0</v>
      </c>
      <c r="AG420" s="116">
        <v>410</v>
      </c>
      <c r="AH420" s="117">
        <v>410</v>
      </c>
      <c r="AI420" s="118">
        <v>0</v>
      </c>
      <c r="AJ420" s="119"/>
    </row>
    <row r="421" spans="1:36" x14ac:dyDescent="0.25">
      <c r="A421" s="98"/>
      <c r="B421" s="99"/>
      <c r="C421" s="100"/>
      <c r="D421" s="101"/>
      <c r="E421" s="102"/>
      <c r="F421" s="103">
        <v>15</v>
      </c>
      <c r="G421" s="103"/>
      <c r="H421" s="104"/>
      <c r="I421" s="105"/>
      <c r="J421" s="105">
        <v>0</v>
      </c>
      <c r="K421" s="106">
        <v>0</v>
      </c>
      <c r="L421" s="107">
        <v>0</v>
      </c>
      <c r="M421" s="142"/>
      <c r="N421" s="108"/>
      <c r="O421" s="108"/>
      <c r="P421" s="107"/>
      <c r="Q421" s="107"/>
      <c r="R421" s="108">
        <f t="shared" si="6"/>
        <v>0</v>
      </c>
      <c r="S421" s="109"/>
      <c r="T421" s="110"/>
      <c r="U421" s="110"/>
      <c r="V421" s="110"/>
      <c r="W421" s="111"/>
      <c r="X421" s="111"/>
      <c r="Y421" s="112"/>
      <c r="Z421" s="113">
        <v>0</v>
      </c>
      <c r="AA421" s="113"/>
      <c r="AB421" s="114">
        <v>0</v>
      </c>
      <c r="AC421" s="114">
        <v>0</v>
      </c>
      <c r="AD421" s="114">
        <v>0</v>
      </c>
      <c r="AE421" s="114" t="e">
        <v>#DIV/0!</v>
      </c>
      <c r="AF421" s="115">
        <v>0</v>
      </c>
      <c r="AG421" s="116">
        <v>411</v>
      </c>
      <c r="AH421" s="117">
        <v>411</v>
      </c>
      <c r="AI421" s="118">
        <v>0</v>
      </c>
      <c r="AJ421" s="119"/>
    </row>
    <row r="422" spans="1:36" x14ac:dyDescent="0.25">
      <c r="A422" s="98"/>
      <c r="B422" s="99"/>
      <c r="C422" s="100"/>
      <c r="D422" s="101"/>
      <c r="E422" s="102"/>
      <c r="F422" s="103">
        <v>15</v>
      </c>
      <c r="G422" s="103"/>
      <c r="H422" s="104"/>
      <c r="I422" s="105"/>
      <c r="J422" s="105">
        <v>0</v>
      </c>
      <c r="K422" s="106">
        <v>0</v>
      </c>
      <c r="L422" s="107">
        <v>0</v>
      </c>
      <c r="M422" s="142"/>
      <c r="N422" s="108"/>
      <c r="O422" s="108"/>
      <c r="P422" s="107"/>
      <c r="Q422" s="107"/>
      <c r="R422" s="108">
        <f t="shared" si="6"/>
        <v>0</v>
      </c>
      <c r="S422" s="109"/>
      <c r="T422" s="110"/>
      <c r="U422" s="110"/>
      <c r="V422" s="110"/>
      <c r="W422" s="111"/>
      <c r="X422" s="111"/>
      <c r="Y422" s="112"/>
      <c r="Z422" s="113">
        <v>0</v>
      </c>
      <c r="AA422" s="113"/>
      <c r="AB422" s="114">
        <v>0</v>
      </c>
      <c r="AC422" s="114">
        <v>0</v>
      </c>
      <c r="AD422" s="114">
        <v>0</v>
      </c>
      <c r="AE422" s="114" t="e">
        <v>#DIV/0!</v>
      </c>
      <c r="AF422" s="115">
        <v>0</v>
      </c>
      <c r="AG422" s="116">
        <v>412</v>
      </c>
      <c r="AH422" s="117">
        <v>412</v>
      </c>
      <c r="AI422" s="118">
        <v>0</v>
      </c>
      <c r="AJ422" s="119"/>
    </row>
    <row r="423" spans="1:36" x14ac:dyDescent="0.25">
      <c r="A423" s="98"/>
      <c r="B423" s="99"/>
      <c r="C423" s="100"/>
      <c r="D423" s="101"/>
      <c r="E423" s="102"/>
      <c r="F423" s="103">
        <v>15</v>
      </c>
      <c r="G423" s="103"/>
      <c r="H423" s="104"/>
      <c r="I423" s="105"/>
      <c r="J423" s="105">
        <v>0</v>
      </c>
      <c r="K423" s="106">
        <v>0</v>
      </c>
      <c r="L423" s="107">
        <v>0</v>
      </c>
      <c r="M423" s="142"/>
      <c r="N423" s="108"/>
      <c r="O423" s="108"/>
      <c r="P423" s="107"/>
      <c r="Q423" s="107"/>
      <c r="R423" s="108">
        <f t="shared" si="6"/>
        <v>0</v>
      </c>
      <c r="S423" s="109"/>
      <c r="T423" s="110"/>
      <c r="U423" s="110"/>
      <c r="V423" s="110"/>
      <c r="W423" s="111"/>
      <c r="X423" s="111"/>
      <c r="Y423" s="112"/>
      <c r="Z423" s="113">
        <v>0</v>
      </c>
      <c r="AA423" s="113"/>
      <c r="AB423" s="114">
        <v>0</v>
      </c>
      <c r="AC423" s="114">
        <v>0</v>
      </c>
      <c r="AD423" s="114">
        <v>0</v>
      </c>
      <c r="AE423" s="114" t="e">
        <v>#DIV/0!</v>
      </c>
      <c r="AF423" s="115">
        <v>0</v>
      </c>
      <c r="AG423" s="116">
        <v>413</v>
      </c>
      <c r="AH423" s="117">
        <v>413</v>
      </c>
      <c r="AI423" s="118">
        <v>0</v>
      </c>
      <c r="AJ423" s="119"/>
    </row>
    <row r="424" spans="1:36" x14ac:dyDescent="0.25">
      <c r="A424" s="98"/>
      <c r="B424" s="99"/>
      <c r="C424" s="100"/>
      <c r="D424" s="101"/>
      <c r="E424" s="102"/>
      <c r="F424" s="103">
        <v>15</v>
      </c>
      <c r="G424" s="103"/>
      <c r="H424" s="104"/>
      <c r="I424" s="105"/>
      <c r="J424" s="105">
        <v>0</v>
      </c>
      <c r="K424" s="106">
        <v>0</v>
      </c>
      <c r="L424" s="107">
        <v>0</v>
      </c>
      <c r="M424" s="142"/>
      <c r="N424" s="108"/>
      <c r="O424" s="108"/>
      <c r="P424" s="107"/>
      <c r="Q424" s="107"/>
      <c r="R424" s="108">
        <f t="shared" si="6"/>
        <v>0</v>
      </c>
      <c r="S424" s="109"/>
      <c r="T424" s="110"/>
      <c r="U424" s="110"/>
      <c r="V424" s="110"/>
      <c r="W424" s="111"/>
      <c r="X424" s="111"/>
      <c r="Y424" s="112"/>
      <c r="Z424" s="113">
        <v>0</v>
      </c>
      <c r="AA424" s="113"/>
      <c r="AB424" s="114">
        <v>0</v>
      </c>
      <c r="AC424" s="114">
        <v>0</v>
      </c>
      <c r="AD424" s="114">
        <v>0</v>
      </c>
      <c r="AE424" s="114" t="e">
        <v>#DIV/0!</v>
      </c>
      <c r="AF424" s="115">
        <v>0</v>
      </c>
      <c r="AG424" s="116">
        <v>414</v>
      </c>
      <c r="AH424" s="117">
        <v>414</v>
      </c>
      <c r="AI424" s="118">
        <v>0</v>
      </c>
      <c r="AJ424" s="119"/>
    </row>
    <row r="425" spans="1:36" x14ac:dyDescent="0.25">
      <c r="A425" s="98"/>
      <c r="B425" s="99"/>
      <c r="C425" s="100"/>
      <c r="D425" s="101"/>
      <c r="E425" s="102"/>
      <c r="F425" s="103">
        <v>15</v>
      </c>
      <c r="G425" s="103"/>
      <c r="H425" s="104"/>
      <c r="I425" s="105"/>
      <c r="J425" s="105">
        <v>0</v>
      </c>
      <c r="K425" s="106">
        <v>0</v>
      </c>
      <c r="L425" s="107">
        <v>0</v>
      </c>
      <c r="M425" s="142"/>
      <c r="N425" s="108"/>
      <c r="O425" s="108"/>
      <c r="P425" s="107"/>
      <c r="Q425" s="107"/>
      <c r="R425" s="108">
        <f t="shared" si="6"/>
        <v>0</v>
      </c>
      <c r="S425" s="109"/>
      <c r="T425" s="110"/>
      <c r="U425" s="110"/>
      <c r="V425" s="110"/>
      <c r="W425" s="111"/>
      <c r="X425" s="111"/>
      <c r="Y425" s="112"/>
      <c r="Z425" s="113">
        <v>0</v>
      </c>
      <c r="AA425" s="113"/>
      <c r="AB425" s="114">
        <v>0</v>
      </c>
      <c r="AC425" s="114">
        <v>0</v>
      </c>
      <c r="AD425" s="114">
        <v>0</v>
      </c>
      <c r="AE425" s="114" t="e">
        <v>#DIV/0!</v>
      </c>
      <c r="AF425" s="115">
        <v>0</v>
      </c>
      <c r="AG425" s="116">
        <v>415</v>
      </c>
      <c r="AH425" s="117">
        <v>415</v>
      </c>
      <c r="AI425" s="118">
        <v>0</v>
      </c>
      <c r="AJ425" s="119"/>
    </row>
    <row r="426" spans="1:36" x14ac:dyDescent="0.25">
      <c r="A426" s="98"/>
      <c r="B426" s="99"/>
      <c r="C426" s="100"/>
      <c r="D426" s="101"/>
      <c r="E426" s="102"/>
      <c r="F426" s="103">
        <v>15</v>
      </c>
      <c r="G426" s="103"/>
      <c r="H426" s="104"/>
      <c r="I426" s="105"/>
      <c r="J426" s="105">
        <v>0</v>
      </c>
      <c r="K426" s="106">
        <v>0</v>
      </c>
      <c r="L426" s="107">
        <v>0</v>
      </c>
      <c r="M426" s="142"/>
      <c r="N426" s="108"/>
      <c r="O426" s="108"/>
      <c r="P426" s="107"/>
      <c r="Q426" s="107"/>
      <c r="R426" s="108">
        <f t="shared" si="6"/>
        <v>0</v>
      </c>
      <c r="S426" s="109"/>
      <c r="T426" s="110"/>
      <c r="U426" s="110"/>
      <c r="V426" s="110"/>
      <c r="W426" s="111"/>
      <c r="X426" s="111"/>
      <c r="Y426" s="112"/>
      <c r="Z426" s="113">
        <v>0</v>
      </c>
      <c r="AA426" s="113"/>
      <c r="AB426" s="114">
        <v>0</v>
      </c>
      <c r="AC426" s="114">
        <v>0</v>
      </c>
      <c r="AD426" s="114">
        <v>0</v>
      </c>
      <c r="AE426" s="114" t="e">
        <v>#DIV/0!</v>
      </c>
      <c r="AF426" s="115">
        <v>0</v>
      </c>
      <c r="AG426" s="116">
        <v>416</v>
      </c>
      <c r="AH426" s="117">
        <v>416</v>
      </c>
      <c r="AI426" s="118">
        <v>0</v>
      </c>
      <c r="AJ426" s="119"/>
    </row>
    <row r="427" spans="1:36" x14ac:dyDescent="0.25">
      <c r="A427" s="98"/>
      <c r="B427" s="99"/>
      <c r="C427" s="100"/>
      <c r="D427" s="101"/>
      <c r="E427" s="102"/>
      <c r="F427" s="103">
        <v>15</v>
      </c>
      <c r="G427" s="103"/>
      <c r="H427" s="104"/>
      <c r="I427" s="105"/>
      <c r="J427" s="105">
        <v>0</v>
      </c>
      <c r="K427" s="106">
        <v>0</v>
      </c>
      <c r="L427" s="107">
        <v>0</v>
      </c>
      <c r="M427" s="142"/>
      <c r="N427" s="108"/>
      <c r="O427" s="108"/>
      <c r="P427" s="107"/>
      <c r="Q427" s="107"/>
      <c r="R427" s="108">
        <f t="shared" si="6"/>
        <v>0</v>
      </c>
      <c r="S427" s="109"/>
      <c r="T427" s="110"/>
      <c r="U427" s="110"/>
      <c r="V427" s="110"/>
      <c r="W427" s="111"/>
      <c r="X427" s="111"/>
      <c r="Y427" s="112"/>
      <c r="Z427" s="113">
        <v>0</v>
      </c>
      <c r="AA427" s="113"/>
      <c r="AB427" s="114">
        <v>0</v>
      </c>
      <c r="AC427" s="114">
        <v>0</v>
      </c>
      <c r="AD427" s="114">
        <v>0</v>
      </c>
      <c r="AE427" s="114" t="e">
        <v>#DIV/0!</v>
      </c>
      <c r="AF427" s="115">
        <v>0</v>
      </c>
      <c r="AG427" s="116">
        <v>417</v>
      </c>
      <c r="AH427" s="117">
        <v>417</v>
      </c>
      <c r="AI427" s="118">
        <v>0</v>
      </c>
      <c r="AJ427" s="119"/>
    </row>
    <row r="428" spans="1:36" x14ac:dyDescent="0.25">
      <c r="A428" s="98"/>
      <c r="B428" s="99"/>
      <c r="C428" s="100"/>
      <c r="D428" s="101"/>
      <c r="E428" s="102"/>
      <c r="F428" s="103">
        <v>15</v>
      </c>
      <c r="G428" s="103"/>
      <c r="H428" s="104"/>
      <c r="I428" s="105"/>
      <c r="J428" s="105">
        <v>0</v>
      </c>
      <c r="K428" s="106">
        <v>0</v>
      </c>
      <c r="L428" s="107">
        <v>0</v>
      </c>
      <c r="M428" s="142"/>
      <c r="N428" s="108"/>
      <c r="O428" s="108"/>
      <c r="P428" s="107"/>
      <c r="Q428" s="107"/>
      <c r="R428" s="108">
        <f t="shared" si="6"/>
        <v>0</v>
      </c>
      <c r="S428" s="109"/>
      <c r="T428" s="110"/>
      <c r="U428" s="110"/>
      <c r="V428" s="110"/>
      <c r="W428" s="111"/>
      <c r="X428" s="111"/>
      <c r="Y428" s="112"/>
      <c r="Z428" s="113">
        <v>0</v>
      </c>
      <c r="AA428" s="113"/>
      <c r="AB428" s="114">
        <v>0</v>
      </c>
      <c r="AC428" s="114">
        <v>0</v>
      </c>
      <c r="AD428" s="114">
        <v>0</v>
      </c>
      <c r="AE428" s="114" t="e">
        <v>#DIV/0!</v>
      </c>
      <c r="AF428" s="115">
        <v>0</v>
      </c>
      <c r="AG428" s="116">
        <v>418</v>
      </c>
      <c r="AH428" s="117">
        <v>418</v>
      </c>
      <c r="AI428" s="118">
        <v>0</v>
      </c>
      <c r="AJ428" s="119"/>
    </row>
    <row r="429" spans="1:36" x14ac:dyDescent="0.25">
      <c r="A429" s="98"/>
      <c r="B429" s="99"/>
      <c r="C429" s="100"/>
      <c r="D429" s="101"/>
      <c r="E429" s="102"/>
      <c r="F429" s="103">
        <v>15</v>
      </c>
      <c r="G429" s="103"/>
      <c r="H429" s="104"/>
      <c r="I429" s="105"/>
      <c r="J429" s="105">
        <v>0</v>
      </c>
      <c r="K429" s="106">
        <v>0</v>
      </c>
      <c r="L429" s="107">
        <v>0</v>
      </c>
      <c r="M429" s="142"/>
      <c r="N429" s="108"/>
      <c r="O429" s="108"/>
      <c r="P429" s="107"/>
      <c r="Q429" s="107"/>
      <c r="R429" s="108">
        <f t="shared" si="6"/>
        <v>0</v>
      </c>
      <c r="S429" s="109"/>
      <c r="T429" s="110"/>
      <c r="U429" s="110"/>
      <c r="V429" s="110"/>
      <c r="W429" s="111"/>
      <c r="X429" s="111"/>
      <c r="Y429" s="112"/>
      <c r="Z429" s="113">
        <v>0</v>
      </c>
      <c r="AA429" s="113"/>
      <c r="AB429" s="114">
        <v>0</v>
      </c>
      <c r="AC429" s="114">
        <v>0</v>
      </c>
      <c r="AD429" s="114">
        <v>0</v>
      </c>
      <c r="AE429" s="114" t="e">
        <v>#DIV/0!</v>
      </c>
      <c r="AF429" s="115">
        <v>0</v>
      </c>
      <c r="AG429" s="116">
        <v>419</v>
      </c>
      <c r="AH429" s="117">
        <v>419</v>
      </c>
      <c r="AI429" s="118">
        <v>0</v>
      </c>
      <c r="AJ429" s="119"/>
    </row>
    <row r="430" spans="1:36" x14ac:dyDescent="0.25">
      <c r="A430" s="98"/>
      <c r="B430" s="99"/>
      <c r="C430" s="100"/>
      <c r="D430" s="101"/>
      <c r="E430" s="102"/>
      <c r="F430" s="103">
        <v>15</v>
      </c>
      <c r="G430" s="103"/>
      <c r="H430" s="104"/>
      <c r="I430" s="105"/>
      <c r="J430" s="105">
        <v>0</v>
      </c>
      <c r="K430" s="106">
        <v>0</v>
      </c>
      <c r="L430" s="107">
        <v>0</v>
      </c>
      <c r="M430" s="142"/>
      <c r="N430" s="108"/>
      <c r="O430" s="108"/>
      <c r="P430" s="107"/>
      <c r="Q430" s="107"/>
      <c r="R430" s="108">
        <f t="shared" si="6"/>
        <v>0</v>
      </c>
      <c r="S430" s="109"/>
      <c r="T430" s="110"/>
      <c r="U430" s="110"/>
      <c r="V430" s="110"/>
      <c r="W430" s="111"/>
      <c r="X430" s="111"/>
      <c r="Y430" s="112"/>
      <c r="Z430" s="113">
        <v>0</v>
      </c>
      <c r="AA430" s="113"/>
      <c r="AB430" s="114">
        <v>0</v>
      </c>
      <c r="AC430" s="114">
        <v>0</v>
      </c>
      <c r="AD430" s="114">
        <v>0</v>
      </c>
      <c r="AE430" s="114" t="e">
        <v>#DIV/0!</v>
      </c>
      <c r="AF430" s="115">
        <v>0</v>
      </c>
      <c r="AG430" s="116">
        <v>420</v>
      </c>
      <c r="AH430" s="117">
        <v>420</v>
      </c>
      <c r="AI430" s="118">
        <v>0</v>
      </c>
      <c r="AJ430" s="119"/>
    </row>
    <row r="431" spans="1:36" x14ac:dyDescent="0.25">
      <c r="A431" s="98"/>
      <c r="B431" s="99"/>
      <c r="C431" s="100"/>
      <c r="D431" s="101"/>
      <c r="E431" s="102"/>
      <c r="F431" s="103">
        <v>15</v>
      </c>
      <c r="G431" s="103"/>
      <c r="H431" s="104"/>
      <c r="I431" s="105"/>
      <c r="J431" s="105">
        <v>0</v>
      </c>
      <c r="K431" s="106">
        <v>0</v>
      </c>
      <c r="L431" s="107">
        <v>0</v>
      </c>
      <c r="M431" s="142"/>
      <c r="N431" s="108"/>
      <c r="O431" s="108"/>
      <c r="P431" s="107"/>
      <c r="Q431" s="107"/>
      <c r="R431" s="108">
        <f t="shared" si="6"/>
        <v>0</v>
      </c>
      <c r="S431" s="109"/>
      <c r="T431" s="110"/>
      <c r="U431" s="110"/>
      <c r="V431" s="110"/>
      <c r="W431" s="111"/>
      <c r="X431" s="111"/>
      <c r="Y431" s="112"/>
      <c r="Z431" s="113">
        <v>0</v>
      </c>
      <c r="AA431" s="113"/>
      <c r="AB431" s="114">
        <v>0</v>
      </c>
      <c r="AC431" s="114">
        <v>0</v>
      </c>
      <c r="AD431" s="114">
        <v>0</v>
      </c>
      <c r="AE431" s="114" t="e">
        <v>#DIV/0!</v>
      </c>
      <c r="AF431" s="115">
        <v>0</v>
      </c>
      <c r="AG431" s="116">
        <v>421</v>
      </c>
      <c r="AH431" s="117">
        <v>421</v>
      </c>
      <c r="AI431" s="118">
        <v>0</v>
      </c>
      <c r="AJ431" s="119"/>
    </row>
    <row r="432" spans="1:36" x14ac:dyDescent="0.25">
      <c r="A432" s="98"/>
      <c r="B432" s="99"/>
      <c r="C432" s="100"/>
      <c r="D432" s="101"/>
      <c r="E432" s="102"/>
      <c r="F432" s="103">
        <v>15</v>
      </c>
      <c r="G432" s="103"/>
      <c r="H432" s="104"/>
      <c r="I432" s="105"/>
      <c r="J432" s="105">
        <v>0</v>
      </c>
      <c r="K432" s="106">
        <v>0</v>
      </c>
      <c r="L432" s="107">
        <v>0</v>
      </c>
      <c r="M432" s="142"/>
      <c r="N432" s="108"/>
      <c r="O432" s="108"/>
      <c r="P432" s="107"/>
      <c r="Q432" s="107"/>
      <c r="R432" s="108">
        <f t="shared" si="6"/>
        <v>0</v>
      </c>
      <c r="S432" s="109"/>
      <c r="T432" s="110"/>
      <c r="U432" s="110"/>
      <c r="V432" s="110"/>
      <c r="W432" s="111"/>
      <c r="X432" s="111"/>
      <c r="Y432" s="112"/>
      <c r="Z432" s="113">
        <v>0</v>
      </c>
      <c r="AA432" s="113"/>
      <c r="AB432" s="114">
        <v>0</v>
      </c>
      <c r="AC432" s="114">
        <v>0</v>
      </c>
      <c r="AD432" s="114">
        <v>0</v>
      </c>
      <c r="AE432" s="114" t="e">
        <v>#DIV/0!</v>
      </c>
      <c r="AF432" s="115">
        <v>0</v>
      </c>
      <c r="AG432" s="116">
        <v>422</v>
      </c>
      <c r="AH432" s="117">
        <v>422</v>
      </c>
      <c r="AI432" s="118">
        <v>0</v>
      </c>
      <c r="AJ432" s="119"/>
    </row>
    <row r="433" spans="1:36" x14ac:dyDescent="0.25">
      <c r="A433" s="98"/>
      <c r="B433" s="99"/>
      <c r="C433" s="100"/>
      <c r="D433" s="101"/>
      <c r="E433" s="102"/>
      <c r="F433" s="103">
        <v>15</v>
      </c>
      <c r="G433" s="103"/>
      <c r="H433" s="104"/>
      <c r="I433" s="105"/>
      <c r="J433" s="105">
        <v>0</v>
      </c>
      <c r="K433" s="106">
        <v>0</v>
      </c>
      <c r="L433" s="107">
        <v>0</v>
      </c>
      <c r="M433" s="142"/>
      <c r="N433" s="108"/>
      <c r="O433" s="108"/>
      <c r="P433" s="107"/>
      <c r="Q433" s="107"/>
      <c r="R433" s="108">
        <f t="shared" si="6"/>
        <v>0</v>
      </c>
      <c r="S433" s="109"/>
      <c r="T433" s="110"/>
      <c r="U433" s="110"/>
      <c r="V433" s="110"/>
      <c r="W433" s="111"/>
      <c r="X433" s="111"/>
      <c r="Y433" s="112"/>
      <c r="Z433" s="113">
        <v>0</v>
      </c>
      <c r="AA433" s="113"/>
      <c r="AB433" s="114">
        <v>0</v>
      </c>
      <c r="AC433" s="114">
        <v>0</v>
      </c>
      <c r="AD433" s="114">
        <v>0</v>
      </c>
      <c r="AE433" s="114" t="e">
        <v>#DIV/0!</v>
      </c>
      <c r="AF433" s="115">
        <v>0</v>
      </c>
      <c r="AG433" s="116">
        <v>423</v>
      </c>
      <c r="AH433" s="117">
        <v>423</v>
      </c>
      <c r="AI433" s="118">
        <v>0</v>
      </c>
      <c r="AJ433" s="119"/>
    </row>
    <row r="434" spans="1:36" x14ac:dyDescent="0.25">
      <c r="A434" s="98"/>
      <c r="B434" s="99"/>
      <c r="C434" s="100"/>
      <c r="D434" s="101"/>
      <c r="E434" s="102"/>
      <c r="F434" s="103">
        <v>15</v>
      </c>
      <c r="G434" s="103"/>
      <c r="H434" s="104"/>
      <c r="I434" s="105"/>
      <c r="J434" s="105">
        <v>0</v>
      </c>
      <c r="K434" s="106">
        <v>0</v>
      </c>
      <c r="L434" s="107">
        <v>0</v>
      </c>
      <c r="M434" s="142"/>
      <c r="N434" s="108"/>
      <c r="O434" s="108"/>
      <c r="P434" s="107"/>
      <c r="Q434" s="107"/>
      <c r="R434" s="108">
        <f t="shared" si="6"/>
        <v>0</v>
      </c>
      <c r="S434" s="109"/>
      <c r="T434" s="110"/>
      <c r="U434" s="110"/>
      <c r="V434" s="110"/>
      <c r="W434" s="111"/>
      <c r="X434" s="111"/>
      <c r="Y434" s="112"/>
      <c r="Z434" s="113">
        <v>0</v>
      </c>
      <c r="AA434" s="113"/>
      <c r="AB434" s="114">
        <v>0</v>
      </c>
      <c r="AC434" s="114">
        <v>0</v>
      </c>
      <c r="AD434" s="114">
        <v>0</v>
      </c>
      <c r="AE434" s="114" t="e">
        <v>#DIV/0!</v>
      </c>
      <c r="AF434" s="115">
        <v>0</v>
      </c>
      <c r="AG434" s="116">
        <v>424</v>
      </c>
      <c r="AH434" s="117">
        <v>424</v>
      </c>
      <c r="AI434" s="118">
        <v>0</v>
      </c>
      <c r="AJ434" s="119"/>
    </row>
    <row r="435" spans="1:36" x14ac:dyDescent="0.25">
      <c r="A435" s="98"/>
      <c r="B435" s="99"/>
      <c r="C435" s="100"/>
      <c r="D435" s="101"/>
      <c r="E435" s="102"/>
      <c r="F435" s="103">
        <v>15</v>
      </c>
      <c r="G435" s="103"/>
      <c r="H435" s="104"/>
      <c r="I435" s="105"/>
      <c r="J435" s="105">
        <v>0</v>
      </c>
      <c r="K435" s="106">
        <v>0</v>
      </c>
      <c r="L435" s="107">
        <v>0</v>
      </c>
      <c r="M435" s="142"/>
      <c r="N435" s="108"/>
      <c r="O435" s="108"/>
      <c r="P435" s="107"/>
      <c r="Q435" s="107"/>
      <c r="R435" s="108">
        <f t="shared" si="6"/>
        <v>0</v>
      </c>
      <c r="S435" s="109"/>
      <c r="T435" s="110"/>
      <c r="U435" s="110"/>
      <c r="V435" s="110"/>
      <c r="W435" s="111"/>
      <c r="X435" s="111"/>
      <c r="Y435" s="112"/>
      <c r="Z435" s="113">
        <v>0</v>
      </c>
      <c r="AA435" s="113"/>
      <c r="AB435" s="114">
        <v>0</v>
      </c>
      <c r="AC435" s="114">
        <v>0</v>
      </c>
      <c r="AD435" s="114">
        <v>0</v>
      </c>
      <c r="AE435" s="114" t="e">
        <v>#DIV/0!</v>
      </c>
      <c r="AF435" s="115">
        <v>0</v>
      </c>
      <c r="AG435" s="116">
        <v>425</v>
      </c>
      <c r="AH435" s="117">
        <v>425</v>
      </c>
      <c r="AI435" s="118">
        <v>0</v>
      </c>
      <c r="AJ435" s="119"/>
    </row>
    <row r="436" spans="1:36" x14ac:dyDescent="0.25">
      <c r="A436" s="98"/>
      <c r="B436" s="99"/>
      <c r="C436" s="100"/>
      <c r="D436" s="101"/>
      <c r="E436" s="102"/>
      <c r="F436" s="103">
        <v>15</v>
      </c>
      <c r="G436" s="103"/>
      <c r="H436" s="104"/>
      <c r="I436" s="105"/>
      <c r="J436" s="105">
        <v>0</v>
      </c>
      <c r="K436" s="106">
        <v>0</v>
      </c>
      <c r="L436" s="107">
        <v>0</v>
      </c>
      <c r="M436" s="142"/>
      <c r="N436" s="108"/>
      <c r="O436" s="108"/>
      <c r="P436" s="107"/>
      <c r="Q436" s="107"/>
      <c r="R436" s="108">
        <f t="shared" si="6"/>
        <v>0</v>
      </c>
      <c r="S436" s="109"/>
      <c r="T436" s="110"/>
      <c r="U436" s="110"/>
      <c r="V436" s="110"/>
      <c r="W436" s="111"/>
      <c r="X436" s="111"/>
      <c r="Y436" s="112"/>
      <c r="Z436" s="113">
        <v>0</v>
      </c>
      <c r="AA436" s="113"/>
      <c r="AB436" s="114">
        <v>0</v>
      </c>
      <c r="AC436" s="114">
        <v>0</v>
      </c>
      <c r="AD436" s="114">
        <v>0</v>
      </c>
      <c r="AE436" s="114" t="e">
        <v>#DIV/0!</v>
      </c>
      <c r="AF436" s="115">
        <v>0</v>
      </c>
      <c r="AG436" s="116">
        <v>426</v>
      </c>
      <c r="AH436" s="117">
        <v>426</v>
      </c>
      <c r="AI436" s="118">
        <v>0</v>
      </c>
      <c r="AJ436" s="119"/>
    </row>
    <row r="437" spans="1:36" x14ac:dyDescent="0.25">
      <c r="A437" s="98"/>
      <c r="B437" s="99"/>
      <c r="C437" s="100"/>
      <c r="D437" s="101"/>
      <c r="E437" s="102"/>
      <c r="F437" s="103">
        <v>15</v>
      </c>
      <c r="G437" s="103"/>
      <c r="H437" s="104"/>
      <c r="I437" s="105"/>
      <c r="J437" s="105">
        <v>0</v>
      </c>
      <c r="K437" s="106">
        <v>0</v>
      </c>
      <c r="L437" s="107">
        <v>0</v>
      </c>
      <c r="M437" s="142"/>
      <c r="N437" s="108"/>
      <c r="O437" s="108"/>
      <c r="P437" s="107"/>
      <c r="Q437" s="107"/>
      <c r="R437" s="108">
        <f t="shared" si="6"/>
        <v>0</v>
      </c>
      <c r="S437" s="109"/>
      <c r="T437" s="110"/>
      <c r="U437" s="110"/>
      <c r="V437" s="110"/>
      <c r="W437" s="111"/>
      <c r="X437" s="111"/>
      <c r="Y437" s="112"/>
      <c r="Z437" s="113">
        <v>0</v>
      </c>
      <c r="AA437" s="113"/>
      <c r="AB437" s="114">
        <v>0</v>
      </c>
      <c r="AC437" s="114">
        <v>0</v>
      </c>
      <c r="AD437" s="114">
        <v>0</v>
      </c>
      <c r="AE437" s="114" t="e">
        <v>#DIV/0!</v>
      </c>
      <c r="AF437" s="115">
        <v>0</v>
      </c>
      <c r="AG437" s="116">
        <v>427</v>
      </c>
      <c r="AH437" s="117">
        <v>427</v>
      </c>
      <c r="AI437" s="118">
        <v>0</v>
      </c>
      <c r="AJ437" s="119"/>
    </row>
    <row r="438" spans="1:36" x14ac:dyDescent="0.25">
      <c r="A438" s="98"/>
      <c r="B438" s="99"/>
      <c r="C438" s="100"/>
      <c r="D438" s="101"/>
      <c r="E438" s="102"/>
      <c r="F438" s="103">
        <v>15</v>
      </c>
      <c r="G438" s="103"/>
      <c r="H438" s="104"/>
      <c r="I438" s="105"/>
      <c r="J438" s="105">
        <v>0</v>
      </c>
      <c r="K438" s="106">
        <v>0</v>
      </c>
      <c r="L438" s="107">
        <v>0</v>
      </c>
      <c r="M438" s="142"/>
      <c r="N438" s="108"/>
      <c r="O438" s="108"/>
      <c r="P438" s="107"/>
      <c r="Q438" s="107"/>
      <c r="R438" s="108">
        <f t="shared" si="6"/>
        <v>0</v>
      </c>
      <c r="S438" s="109"/>
      <c r="T438" s="110"/>
      <c r="U438" s="110"/>
      <c r="V438" s="110"/>
      <c r="W438" s="111"/>
      <c r="X438" s="111"/>
      <c r="Y438" s="112"/>
      <c r="Z438" s="113">
        <v>0</v>
      </c>
      <c r="AA438" s="113"/>
      <c r="AB438" s="114">
        <v>0</v>
      </c>
      <c r="AC438" s="114">
        <v>0</v>
      </c>
      <c r="AD438" s="114">
        <v>0</v>
      </c>
      <c r="AE438" s="114" t="e">
        <v>#DIV/0!</v>
      </c>
      <c r="AF438" s="115">
        <v>0</v>
      </c>
      <c r="AG438" s="116">
        <v>428</v>
      </c>
      <c r="AH438" s="117">
        <v>428</v>
      </c>
      <c r="AI438" s="118">
        <v>0</v>
      </c>
      <c r="AJ438" s="119"/>
    </row>
    <row r="439" spans="1:36" x14ac:dyDescent="0.25">
      <c r="A439" s="98"/>
      <c r="B439" s="99"/>
      <c r="C439" s="100"/>
      <c r="D439" s="101"/>
      <c r="E439" s="102"/>
      <c r="F439" s="103">
        <v>15</v>
      </c>
      <c r="G439" s="103"/>
      <c r="H439" s="104"/>
      <c r="I439" s="105"/>
      <c r="J439" s="105">
        <v>0</v>
      </c>
      <c r="K439" s="106">
        <v>0</v>
      </c>
      <c r="L439" s="107">
        <v>0</v>
      </c>
      <c r="M439" s="142"/>
      <c r="N439" s="108"/>
      <c r="O439" s="108"/>
      <c r="P439" s="107"/>
      <c r="Q439" s="107"/>
      <c r="R439" s="108">
        <f t="shared" si="6"/>
        <v>0</v>
      </c>
      <c r="S439" s="109"/>
      <c r="T439" s="110"/>
      <c r="U439" s="110"/>
      <c r="V439" s="110"/>
      <c r="W439" s="111"/>
      <c r="X439" s="111"/>
      <c r="Y439" s="112"/>
      <c r="Z439" s="113">
        <v>0</v>
      </c>
      <c r="AA439" s="113"/>
      <c r="AB439" s="114">
        <v>0</v>
      </c>
      <c r="AC439" s="114">
        <v>0</v>
      </c>
      <c r="AD439" s="114">
        <v>0</v>
      </c>
      <c r="AE439" s="114" t="e">
        <v>#DIV/0!</v>
      </c>
      <c r="AF439" s="115">
        <v>0</v>
      </c>
      <c r="AG439" s="116">
        <v>429</v>
      </c>
      <c r="AH439" s="117">
        <v>429</v>
      </c>
      <c r="AI439" s="118">
        <v>0</v>
      </c>
      <c r="AJ439" s="119"/>
    </row>
    <row r="440" spans="1:36" x14ac:dyDescent="0.25">
      <c r="A440" s="98"/>
      <c r="B440" s="99"/>
      <c r="C440" s="100"/>
      <c r="D440" s="101"/>
      <c r="E440" s="102"/>
      <c r="F440" s="103">
        <v>15</v>
      </c>
      <c r="G440" s="103"/>
      <c r="H440" s="104"/>
      <c r="I440" s="105"/>
      <c r="J440" s="105">
        <v>0</v>
      </c>
      <c r="K440" s="106">
        <v>0</v>
      </c>
      <c r="L440" s="107">
        <v>0</v>
      </c>
      <c r="M440" s="142"/>
      <c r="N440" s="108"/>
      <c r="O440" s="108"/>
      <c r="P440" s="107"/>
      <c r="Q440" s="107"/>
      <c r="R440" s="108">
        <f t="shared" si="6"/>
        <v>0</v>
      </c>
      <c r="S440" s="109"/>
      <c r="T440" s="110"/>
      <c r="U440" s="110"/>
      <c r="V440" s="110"/>
      <c r="W440" s="111"/>
      <c r="X440" s="111"/>
      <c r="Y440" s="112"/>
      <c r="Z440" s="113">
        <v>0</v>
      </c>
      <c r="AA440" s="113"/>
      <c r="AB440" s="114">
        <v>0</v>
      </c>
      <c r="AC440" s="114">
        <v>0</v>
      </c>
      <c r="AD440" s="114">
        <v>0</v>
      </c>
      <c r="AE440" s="114" t="e">
        <v>#DIV/0!</v>
      </c>
      <c r="AF440" s="115">
        <v>0</v>
      </c>
      <c r="AG440" s="116">
        <v>430</v>
      </c>
      <c r="AH440" s="117">
        <v>430</v>
      </c>
      <c r="AI440" s="118">
        <v>0</v>
      </c>
      <c r="AJ440" s="119"/>
    </row>
    <row r="441" spans="1:36" x14ac:dyDescent="0.25">
      <c r="A441" s="98"/>
      <c r="B441" s="99"/>
      <c r="C441" s="100"/>
      <c r="D441" s="101"/>
      <c r="E441" s="102"/>
      <c r="F441" s="103">
        <v>15</v>
      </c>
      <c r="G441" s="103"/>
      <c r="H441" s="104"/>
      <c r="I441" s="105"/>
      <c r="J441" s="105">
        <v>0</v>
      </c>
      <c r="K441" s="106">
        <v>0</v>
      </c>
      <c r="L441" s="107">
        <v>0</v>
      </c>
      <c r="M441" s="142"/>
      <c r="N441" s="108"/>
      <c r="O441" s="108"/>
      <c r="P441" s="107"/>
      <c r="Q441" s="107"/>
      <c r="R441" s="108">
        <f t="shared" si="6"/>
        <v>0</v>
      </c>
      <c r="S441" s="109"/>
      <c r="T441" s="110"/>
      <c r="U441" s="110"/>
      <c r="V441" s="110"/>
      <c r="W441" s="111"/>
      <c r="X441" s="111"/>
      <c r="Y441" s="112"/>
      <c r="Z441" s="113">
        <v>0</v>
      </c>
      <c r="AA441" s="113"/>
      <c r="AB441" s="114">
        <v>0</v>
      </c>
      <c r="AC441" s="114">
        <v>0</v>
      </c>
      <c r="AD441" s="114">
        <v>0</v>
      </c>
      <c r="AE441" s="114" t="e">
        <v>#DIV/0!</v>
      </c>
      <c r="AF441" s="115">
        <v>0</v>
      </c>
      <c r="AG441" s="116">
        <v>431</v>
      </c>
      <c r="AH441" s="117">
        <v>431</v>
      </c>
      <c r="AI441" s="118">
        <v>0</v>
      </c>
      <c r="AJ441" s="119"/>
    </row>
    <row r="442" spans="1:36" x14ac:dyDescent="0.25">
      <c r="A442" s="98"/>
      <c r="B442" s="99"/>
      <c r="C442" s="100"/>
      <c r="D442" s="101"/>
      <c r="E442" s="102"/>
      <c r="F442" s="103">
        <v>15</v>
      </c>
      <c r="G442" s="103"/>
      <c r="H442" s="104"/>
      <c r="I442" s="105"/>
      <c r="J442" s="105">
        <v>0</v>
      </c>
      <c r="K442" s="106">
        <v>0</v>
      </c>
      <c r="L442" s="107">
        <v>0</v>
      </c>
      <c r="M442" s="142"/>
      <c r="N442" s="108"/>
      <c r="O442" s="108"/>
      <c r="P442" s="107"/>
      <c r="Q442" s="107"/>
      <c r="R442" s="108">
        <f t="shared" si="6"/>
        <v>0</v>
      </c>
      <c r="S442" s="109"/>
      <c r="T442" s="110"/>
      <c r="U442" s="110"/>
      <c r="V442" s="110"/>
      <c r="W442" s="111"/>
      <c r="X442" s="111"/>
      <c r="Y442" s="112"/>
      <c r="Z442" s="113">
        <v>0</v>
      </c>
      <c r="AA442" s="113"/>
      <c r="AB442" s="114">
        <v>0</v>
      </c>
      <c r="AC442" s="114">
        <v>0</v>
      </c>
      <c r="AD442" s="114">
        <v>0</v>
      </c>
      <c r="AE442" s="114" t="e">
        <v>#DIV/0!</v>
      </c>
      <c r="AF442" s="115">
        <v>0</v>
      </c>
      <c r="AG442" s="116">
        <v>432</v>
      </c>
      <c r="AH442" s="117">
        <v>432</v>
      </c>
      <c r="AI442" s="118">
        <v>0</v>
      </c>
      <c r="AJ442" s="119"/>
    </row>
    <row r="443" spans="1:36" x14ac:dyDescent="0.25">
      <c r="A443" s="98"/>
      <c r="B443" s="99"/>
      <c r="C443" s="100"/>
      <c r="D443" s="101"/>
      <c r="E443" s="102"/>
      <c r="F443" s="103">
        <v>15</v>
      </c>
      <c r="G443" s="103"/>
      <c r="H443" s="104"/>
      <c r="I443" s="105"/>
      <c r="J443" s="105">
        <v>0</v>
      </c>
      <c r="K443" s="106">
        <v>0</v>
      </c>
      <c r="L443" s="107">
        <v>0</v>
      </c>
      <c r="M443" s="142"/>
      <c r="N443" s="108"/>
      <c r="O443" s="108"/>
      <c r="P443" s="107"/>
      <c r="Q443" s="107"/>
      <c r="R443" s="108">
        <f t="shared" si="6"/>
        <v>0</v>
      </c>
      <c r="S443" s="109"/>
      <c r="T443" s="110"/>
      <c r="U443" s="110"/>
      <c r="V443" s="110"/>
      <c r="W443" s="111"/>
      <c r="X443" s="111"/>
      <c r="Y443" s="112"/>
      <c r="Z443" s="113">
        <v>0</v>
      </c>
      <c r="AA443" s="113"/>
      <c r="AB443" s="114">
        <v>0</v>
      </c>
      <c r="AC443" s="114">
        <v>0</v>
      </c>
      <c r="AD443" s="114">
        <v>0</v>
      </c>
      <c r="AE443" s="114" t="e">
        <v>#DIV/0!</v>
      </c>
      <c r="AF443" s="115">
        <v>0</v>
      </c>
      <c r="AG443" s="116">
        <v>433</v>
      </c>
      <c r="AH443" s="117">
        <v>433</v>
      </c>
      <c r="AI443" s="118">
        <v>0</v>
      </c>
      <c r="AJ443" s="119"/>
    </row>
    <row r="444" spans="1:36" x14ac:dyDescent="0.25">
      <c r="A444" s="98"/>
      <c r="B444" s="99"/>
      <c r="C444" s="100"/>
      <c r="D444" s="101"/>
      <c r="E444" s="102"/>
      <c r="F444" s="103">
        <v>15</v>
      </c>
      <c r="G444" s="103"/>
      <c r="H444" s="104"/>
      <c r="I444" s="105"/>
      <c r="J444" s="105">
        <v>0</v>
      </c>
      <c r="K444" s="106">
        <v>0</v>
      </c>
      <c r="L444" s="107">
        <v>0</v>
      </c>
      <c r="M444" s="142"/>
      <c r="N444" s="108"/>
      <c r="O444" s="108"/>
      <c r="P444" s="107"/>
      <c r="Q444" s="107"/>
      <c r="R444" s="108">
        <f t="shared" si="6"/>
        <v>0</v>
      </c>
      <c r="S444" s="109"/>
      <c r="T444" s="110"/>
      <c r="U444" s="110"/>
      <c r="V444" s="110"/>
      <c r="W444" s="111"/>
      <c r="X444" s="111"/>
      <c r="Y444" s="112"/>
      <c r="Z444" s="113">
        <v>0</v>
      </c>
      <c r="AA444" s="113"/>
      <c r="AB444" s="114">
        <v>0</v>
      </c>
      <c r="AC444" s="114">
        <v>0</v>
      </c>
      <c r="AD444" s="114">
        <v>0</v>
      </c>
      <c r="AE444" s="114" t="e">
        <v>#DIV/0!</v>
      </c>
      <c r="AF444" s="115">
        <v>0</v>
      </c>
      <c r="AG444" s="116">
        <v>434</v>
      </c>
      <c r="AH444" s="117">
        <v>434</v>
      </c>
      <c r="AI444" s="118">
        <v>0</v>
      </c>
      <c r="AJ444" s="119"/>
    </row>
    <row r="445" spans="1:36" x14ac:dyDescent="0.25">
      <c r="A445" s="98"/>
      <c r="B445" s="99"/>
      <c r="C445" s="100"/>
      <c r="D445" s="101"/>
      <c r="E445" s="102"/>
      <c r="F445" s="103">
        <v>15</v>
      </c>
      <c r="G445" s="103"/>
      <c r="H445" s="104"/>
      <c r="I445" s="105"/>
      <c r="J445" s="105">
        <v>0</v>
      </c>
      <c r="K445" s="106">
        <v>0</v>
      </c>
      <c r="L445" s="107">
        <v>0</v>
      </c>
      <c r="M445" s="142"/>
      <c r="N445" s="108"/>
      <c r="O445" s="108"/>
      <c r="P445" s="107"/>
      <c r="Q445" s="107"/>
      <c r="R445" s="108">
        <f t="shared" si="6"/>
        <v>0</v>
      </c>
      <c r="S445" s="109"/>
      <c r="T445" s="110"/>
      <c r="U445" s="110"/>
      <c r="V445" s="110"/>
      <c r="W445" s="111"/>
      <c r="X445" s="111"/>
      <c r="Y445" s="112"/>
      <c r="Z445" s="113">
        <v>0</v>
      </c>
      <c r="AA445" s="113"/>
      <c r="AB445" s="114">
        <v>0</v>
      </c>
      <c r="AC445" s="114">
        <v>0</v>
      </c>
      <c r="AD445" s="114">
        <v>0</v>
      </c>
      <c r="AE445" s="114" t="e">
        <v>#DIV/0!</v>
      </c>
      <c r="AF445" s="115">
        <v>0</v>
      </c>
      <c r="AG445" s="116">
        <v>435</v>
      </c>
      <c r="AH445" s="117">
        <v>435</v>
      </c>
      <c r="AI445" s="118">
        <v>0</v>
      </c>
      <c r="AJ445" s="119"/>
    </row>
    <row r="446" spans="1:36" x14ac:dyDescent="0.25">
      <c r="A446" s="98"/>
      <c r="B446" s="99"/>
      <c r="C446" s="100"/>
      <c r="D446" s="101"/>
      <c r="E446" s="102"/>
      <c r="F446" s="103">
        <v>15</v>
      </c>
      <c r="G446" s="103"/>
      <c r="H446" s="104"/>
      <c r="I446" s="105"/>
      <c r="J446" s="105">
        <v>0</v>
      </c>
      <c r="K446" s="106">
        <v>0</v>
      </c>
      <c r="L446" s="107">
        <v>0</v>
      </c>
      <c r="M446" s="142"/>
      <c r="N446" s="108"/>
      <c r="O446" s="108"/>
      <c r="P446" s="107"/>
      <c r="Q446" s="107"/>
      <c r="R446" s="108">
        <f t="shared" si="6"/>
        <v>0</v>
      </c>
      <c r="S446" s="109"/>
      <c r="T446" s="110"/>
      <c r="U446" s="110"/>
      <c r="V446" s="110"/>
      <c r="W446" s="111"/>
      <c r="X446" s="111"/>
      <c r="Y446" s="112"/>
      <c r="Z446" s="113">
        <v>0</v>
      </c>
      <c r="AA446" s="113"/>
      <c r="AB446" s="114">
        <v>0</v>
      </c>
      <c r="AC446" s="114">
        <v>0</v>
      </c>
      <c r="AD446" s="114">
        <v>0</v>
      </c>
      <c r="AE446" s="114" t="e">
        <v>#DIV/0!</v>
      </c>
      <c r="AF446" s="115">
        <v>0</v>
      </c>
      <c r="AG446" s="116">
        <v>436</v>
      </c>
      <c r="AH446" s="117">
        <v>436</v>
      </c>
      <c r="AI446" s="118">
        <v>0</v>
      </c>
      <c r="AJ446" s="119"/>
    </row>
    <row r="447" spans="1:36" x14ac:dyDescent="0.25">
      <c r="A447" s="98"/>
      <c r="B447" s="99"/>
      <c r="C447" s="100"/>
      <c r="D447" s="101"/>
      <c r="E447" s="102"/>
      <c r="F447" s="103">
        <v>15</v>
      </c>
      <c r="G447" s="103"/>
      <c r="H447" s="104"/>
      <c r="I447" s="105"/>
      <c r="J447" s="105">
        <v>0</v>
      </c>
      <c r="K447" s="106">
        <v>0</v>
      </c>
      <c r="L447" s="107">
        <v>0</v>
      </c>
      <c r="M447" s="142"/>
      <c r="N447" s="108"/>
      <c r="O447" s="108"/>
      <c r="P447" s="107"/>
      <c r="Q447" s="107"/>
      <c r="R447" s="108">
        <f t="shared" si="6"/>
        <v>0</v>
      </c>
      <c r="S447" s="109"/>
      <c r="T447" s="110"/>
      <c r="U447" s="110"/>
      <c r="V447" s="110"/>
      <c r="W447" s="111"/>
      <c r="X447" s="111"/>
      <c r="Y447" s="112"/>
      <c r="Z447" s="113">
        <v>0</v>
      </c>
      <c r="AA447" s="113"/>
      <c r="AB447" s="114">
        <v>0</v>
      </c>
      <c r="AC447" s="114">
        <v>0</v>
      </c>
      <c r="AD447" s="114">
        <v>0</v>
      </c>
      <c r="AE447" s="114" t="e">
        <v>#DIV/0!</v>
      </c>
      <c r="AF447" s="115">
        <v>0</v>
      </c>
      <c r="AG447" s="116">
        <v>437</v>
      </c>
      <c r="AH447" s="117">
        <v>437</v>
      </c>
      <c r="AI447" s="118">
        <v>0</v>
      </c>
      <c r="AJ447" s="119"/>
    </row>
    <row r="448" spans="1:36" x14ac:dyDescent="0.25">
      <c r="A448" s="98"/>
      <c r="B448" s="99"/>
      <c r="C448" s="100"/>
      <c r="D448" s="101"/>
      <c r="E448" s="102"/>
      <c r="F448" s="103">
        <v>15</v>
      </c>
      <c r="G448" s="103"/>
      <c r="H448" s="104"/>
      <c r="I448" s="105"/>
      <c r="J448" s="105">
        <v>0</v>
      </c>
      <c r="K448" s="106">
        <v>0</v>
      </c>
      <c r="L448" s="107">
        <v>0</v>
      </c>
      <c r="M448" s="142"/>
      <c r="N448" s="108"/>
      <c r="O448" s="108"/>
      <c r="P448" s="107"/>
      <c r="Q448" s="107"/>
      <c r="R448" s="108">
        <f t="shared" si="6"/>
        <v>0</v>
      </c>
      <c r="S448" s="109"/>
      <c r="T448" s="110"/>
      <c r="U448" s="110"/>
      <c r="V448" s="110"/>
      <c r="W448" s="111"/>
      <c r="X448" s="111"/>
      <c r="Y448" s="112"/>
      <c r="Z448" s="113">
        <v>0</v>
      </c>
      <c r="AA448" s="113"/>
      <c r="AB448" s="114">
        <v>0</v>
      </c>
      <c r="AC448" s="114">
        <v>0</v>
      </c>
      <c r="AD448" s="114">
        <v>0</v>
      </c>
      <c r="AE448" s="114" t="e">
        <v>#DIV/0!</v>
      </c>
      <c r="AF448" s="115">
        <v>0</v>
      </c>
      <c r="AG448" s="116">
        <v>438</v>
      </c>
      <c r="AH448" s="117">
        <v>438</v>
      </c>
      <c r="AI448" s="118">
        <v>0</v>
      </c>
      <c r="AJ448" s="119"/>
    </row>
    <row r="449" spans="1:36" x14ac:dyDescent="0.25">
      <c r="A449" s="98"/>
      <c r="B449" s="99"/>
      <c r="C449" s="100"/>
      <c r="D449" s="101"/>
      <c r="E449" s="102"/>
      <c r="F449" s="103">
        <v>15</v>
      </c>
      <c r="G449" s="103"/>
      <c r="H449" s="104"/>
      <c r="I449" s="105"/>
      <c r="J449" s="105">
        <v>0</v>
      </c>
      <c r="K449" s="106">
        <v>0</v>
      </c>
      <c r="L449" s="107">
        <v>0</v>
      </c>
      <c r="M449" s="142"/>
      <c r="N449" s="108"/>
      <c r="O449" s="108"/>
      <c r="P449" s="107"/>
      <c r="Q449" s="107"/>
      <c r="R449" s="108">
        <f t="shared" si="6"/>
        <v>0</v>
      </c>
      <c r="S449" s="109"/>
      <c r="T449" s="110"/>
      <c r="U449" s="110"/>
      <c r="V449" s="110"/>
      <c r="W449" s="111"/>
      <c r="X449" s="111"/>
      <c r="Y449" s="112"/>
      <c r="Z449" s="113">
        <v>0</v>
      </c>
      <c r="AA449" s="113"/>
      <c r="AB449" s="114">
        <v>0</v>
      </c>
      <c r="AC449" s="114">
        <v>0</v>
      </c>
      <c r="AD449" s="114">
        <v>0</v>
      </c>
      <c r="AE449" s="114" t="e">
        <v>#DIV/0!</v>
      </c>
      <c r="AF449" s="115">
        <v>0</v>
      </c>
      <c r="AG449" s="116">
        <v>439</v>
      </c>
      <c r="AH449" s="117">
        <v>439</v>
      </c>
      <c r="AI449" s="118">
        <v>0</v>
      </c>
      <c r="AJ449" s="119"/>
    </row>
    <row r="450" spans="1:36" x14ac:dyDescent="0.25">
      <c r="A450" s="98"/>
      <c r="B450" s="99"/>
      <c r="C450" s="100"/>
      <c r="D450" s="101"/>
      <c r="E450" s="102"/>
      <c r="F450" s="103">
        <v>15</v>
      </c>
      <c r="G450" s="103"/>
      <c r="H450" s="104"/>
      <c r="I450" s="105"/>
      <c r="J450" s="105">
        <v>0</v>
      </c>
      <c r="K450" s="106">
        <v>0</v>
      </c>
      <c r="L450" s="107">
        <v>0</v>
      </c>
      <c r="M450" s="142"/>
      <c r="N450" s="108"/>
      <c r="O450" s="108"/>
      <c r="P450" s="107"/>
      <c r="Q450" s="107"/>
      <c r="R450" s="108">
        <f t="shared" si="6"/>
        <v>0</v>
      </c>
      <c r="S450" s="109"/>
      <c r="T450" s="110"/>
      <c r="U450" s="110"/>
      <c r="V450" s="110"/>
      <c r="W450" s="111"/>
      <c r="X450" s="111"/>
      <c r="Y450" s="112"/>
      <c r="Z450" s="113">
        <v>0</v>
      </c>
      <c r="AA450" s="113"/>
      <c r="AB450" s="114">
        <v>0</v>
      </c>
      <c r="AC450" s="114">
        <v>0</v>
      </c>
      <c r="AD450" s="114">
        <v>0</v>
      </c>
      <c r="AE450" s="114" t="e">
        <v>#DIV/0!</v>
      </c>
      <c r="AF450" s="115">
        <v>0</v>
      </c>
      <c r="AG450" s="116">
        <v>440</v>
      </c>
      <c r="AH450" s="117">
        <v>440</v>
      </c>
      <c r="AI450" s="118">
        <v>0</v>
      </c>
      <c r="AJ450" s="119"/>
    </row>
    <row r="451" spans="1:36" x14ac:dyDescent="0.25">
      <c r="A451" s="98"/>
      <c r="B451" s="99"/>
      <c r="C451" s="100"/>
      <c r="D451" s="101"/>
      <c r="E451" s="102"/>
      <c r="F451" s="103">
        <v>15</v>
      </c>
      <c r="G451" s="103"/>
      <c r="H451" s="104"/>
      <c r="I451" s="105"/>
      <c r="J451" s="105">
        <v>0</v>
      </c>
      <c r="K451" s="106">
        <v>0</v>
      </c>
      <c r="L451" s="107">
        <v>0</v>
      </c>
      <c r="M451" s="142"/>
      <c r="N451" s="108"/>
      <c r="O451" s="108"/>
      <c r="P451" s="107"/>
      <c r="Q451" s="107"/>
      <c r="R451" s="108">
        <f t="shared" si="6"/>
        <v>0</v>
      </c>
      <c r="S451" s="109"/>
      <c r="T451" s="110"/>
      <c r="U451" s="110"/>
      <c r="V451" s="110"/>
      <c r="W451" s="111"/>
      <c r="X451" s="111"/>
      <c r="Y451" s="112"/>
      <c r="Z451" s="113">
        <v>0</v>
      </c>
      <c r="AA451" s="113"/>
      <c r="AB451" s="114">
        <v>0</v>
      </c>
      <c r="AC451" s="114">
        <v>0</v>
      </c>
      <c r="AD451" s="114">
        <v>0</v>
      </c>
      <c r="AE451" s="114" t="e">
        <v>#DIV/0!</v>
      </c>
      <c r="AF451" s="115">
        <v>0</v>
      </c>
      <c r="AG451" s="116">
        <v>441</v>
      </c>
      <c r="AH451" s="117">
        <v>441</v>
      </c>
      <c r="AI451" s="118">
        <v>0</v>
      </c>
      <c r="AJ451" s="119"/>
    </row>
    <row r="452" spans="1:36" x14ac:dyDescent="0.25">
      <c r="A452" s="98"/>
      <c r="B452" s="99"/>
      <c r="C452" s="100"/>
      <c r="D452" s="101"/>
      <c r="E452" s="102"/>
      <c r="F452" s="103">
        <v>15</v>
      </c>
      <c r="G452" s="103"/>
      <c r="H452" s="104"/>
      <c r="I452" s="105"/>
      <c r="J452" s="105">
        <v>0</v>
      </c>
      <c r="K452" s="106">
        <v>0</v>
      </c>
      <c r="L452" s="107">
        <v>0</v>
      </c>
      <c r="M452" s="142"/>
      <c r="N452" s="108"/>
      <c r="O452" s="108"/>
      <c r="P452" s="107"/>
      <c r="Q452" s="107"/>
      <c r="R452" s="108">
        <f t="shared" si="6"/>
        <v>0</v>
      </c>
      <c r="S452" s="109"/>
      <c r="T452" s="110"/>
      <c r="U452" s="110"/>
      <c r="V452" s="110"/>
      <c r="W452" s="111"/>
      <c r="X452" s="111"/>
      <c r="Y452" s="112"/>
      <c r="Z452" s="113">
        <v>0</v>
      </c>
      <c r="AA452" s="113"/>
      <c r="AB452" s="114">
        <v>0</v>
      </c>
      <c r="AC452" s="114">
        <v>0</v>
      </c>
      <c r="AD452" s="114">
        <v>0</v>
      </c>
      <c r="AE452" s="114" t="e">
        <v>#DIV/0!</v>
      </c>
      <c r="AF452" s="115">
        <v>0</v>
      </c>
      <c r="AG452" s="116">
        <v>442</v>
      </c>
      <c r="AH452" s="117">
        <v>442</v>
      </c>
      <c r="AI452" s="118">
        <v>0</v>
      </c>
      <c r="AJ452" s="119"/>
    </row>
    <row r="453" spans="1:36" x14ac:dyDescent="0.25">
      <c r="A453" s="98"/>
      <c r="B453" s="99"/>
      <c r="C453" s="100"/>
      <c r="D453" s="101"/>
      <c r="E453" s="102"/>
      <c r="F453" s="103">
        <v>15</v>
      </c>
      <c r="G453" s="103"/>
      <c r="H453" s="104"/>
      <c r="I453" s="105"/>
      <c r="J453" s="105">
        <v>0</v>
      </c>
      <c r="K453" s="106">
        <v>0</v>
      </c>
      <c r="L453" s="107">
        <v>0</v>
      </c>
      <c r="M453" s="142"/>
      <c r="N453" s="108"/>
      <c r="O453" s="108"/>
      <c r="P453" s="107"/>
      <c r="Q453" s="107"/>
      <c r="R453" s="108">
        <f t="shared" si="6"/>
        <v>0</v>
      </c>
      <c r="S453" s="109"/>
      <c r="T453" s="110"/>
      <c r="U453" s="110"/>
      <c r="V453" s="110"/>
      <c r="W453" s="111"/>
      <c r="X453" s="111"/>
      <c r="Y453" s="112"/>
      <c r="Z453" s="113">
        <v>0</v>
      </c>
      <c r="AA453" s="113"/>
      <c r="AB453" s="114">
        <v>0</v>
      </c>
      <c r="AC453" s="114">
        <v>0</v>
      </c>
      <c r="AD453" s="114">
        <v>0</v>
      </c>
      <c r="AE453" s="114" t="e">
        <v>#DIV/0!</v>
      </c>
      <c r="AF453" s="115">
        <v>0</v>
      </c>
      <c r="AG453" s="116">
        <v>443</v>
      </c>
      <c r="AH453" s="117">
        <v>443</v>
      </c>
      <c r="AI453" s="118">
        <v>0</v>
      </c>
      <c r="AJ453" s="119"/>
    </row>
    <row r="454" spans="1:36" x14ac:dyDescent="0.25">
      <c r="A454" s="98"/>
      <c r="B454" s="99"/>
      <c r="C454" s="100"/>
      <c r="D454" s="101"/>
      <c r="E454" s="102"/>
      <c r="F454" s="103">
        <v>15</v>
      </c>
      <c r="G454" s="103"/>
      <c r="H454" s="104"/>
      <c r="I454" s="105"/>
      <c r="J454" s="105">
        <v>0</v>
      </c>
      <c r="K454" s="106">
        <v>0</v>
      </c>
      <c r="L454" s="107">
        <v>0</v>
      </c>
      <c r="M454" s="142"/>
      <c r="N454" s="108"/>
      <c r="O454" s="108"/>
      <c r="P454" s="107"/>
      <c r="Q454" s="107"/>
      <c r="R454" s="108">
        <f t="shared" si="6"/>
        <v>0</v>
      </c>
      <c r="S454" s="109"/>
      <c r="T454" s="110"/>
      <c r="U454" s="110"/>
      <c r="V454" s="110"/>
      <c r="W454" s="111"/>
      <c r="X454" s="111"/>
      <c r="Y454" s="112"/>
      <c r="Z454" s="113">
        <v>0</v>
      </c>
      <c r="AA454" s="113"/>
      <c r="AB454" s="114">
        <v>0</v>
      </c>
      <c r="AC454" s="114">
        <v>0</v>
      </c>
      <c r="AD454" s="114">
        <v>0</v>
      </c>
      <c r="AE454" s="114" t="e">
        <v>#DIV/0!</v>
      </c>
      <c r="AF454" s="115">
        <v>0</v>
      </c>
      <c r="AG454" s="116">
        <v>444</v>
      </c>
      <c r="AH454" s="117">
        <v>444</v>
      </c>
      <c r="AI454" s="118">
        <v>0</v>
      </c>
      <c r="AJ454" s="119"/>
    </row>
    <row r="455" spans="1:36" x14ac:dyDescent="0.25">
      <c r="A455" s="98"/>
      <c r="B455" s="99"/>
      <c r="C455" s="100"/>
      <c r="D455" s="101"/>
      <c r="E455" s="102"/>
      <c r="F455" s="103">
        <v>15</v>
      </c>
      <c r="G455" s="103"/>
      <c r="H455" s="104"/>
      <c r="I455" s="105"/>
      <c r="J455" s="105">
        <v>0</v>
      </c>
      <c r="K455" s="106">
        <v>0</v>
      </c>
      <c r="L455" s="107">
        <v>0</v>
      </c>
      <c r="M455" s="142"/>
      <c r="N455" s="108"/>
      <c r="O455" s="108"/>
      <c r="P455" s="107"/>
      <c r="Q455" s="107"/>
      <c r="R455" s="108">
        <f t="shared" si="6"/>
        <v>0</v>
      </c>
      <c r="S455" s="109"/>
      <c r="T455" s="110"/>
      <c r="U455" s="110"/>
      <c r="V455" s="110"/>
      <c r="W455" s="111"/>
      <c r="X455" s="111"/>
      <c r="Y455" s="112"/>
      <c r="Z455" s="113">
        <v>0</v>
      </c>
      <c r="AA455" s="113"/>
      <c r="AB455" s="114">
        <v>0</v>
      </c>
      <c r="AC455" s="114">
        <v>0</v>
      </c>
      <c r="AD455" s="114">
        <v>0</v>
      </c>
      <c r="AE455" s="114" t="e">
        <v>#DIV/0!</v>
      </c>
      <c r="AF455" s="115">
        <v>0</v>
      </c>
      <c r="AG455" s="116">
        <v>445</v>
      </c>
      <c r="AH455" s="117">
        <v>445</v>
      </c>
      <c r="AI455" s="118">
        <v>0</v>
      </c>
      <c r="AJ455" s="119"/>
    </row>
    <row r="456" spans="1:36" x14ac:dyDescent="0.25">
      <c r="A456" s="98"/>
      <c r="B456" s="99"/>
      <c r="C456" s="100"/>
      <c r="D456" s="101"/>
      <c r="E456" s="102"/>
      <c r="F456" s="103">
        <v>15</v>
      </c>
      <c r="G456" s="103"/>
      <c r="H456" s="104"/>
      <c r="I456" s="105"/>
      <c r="J456" s="105">
        <v>0</v>
      </c>
      <c r="K456" s="106">
        <v>0</v>
      </c>
      <c r="L456" s="107">
        <v>0</v>
      </c>
      <c r="M456" s="142"/>
      <c r="N456" s="108"/>
      <c r="O456" s="108"/>
      <c r="P456" s="107"/>
      <c r="Q456" s="107"/>
      <c r="R456" s="108">
        <f t="shared" si="6"/>
        <v>0</v>
      </c>
      <c r="S456" s="109"/>
      <c r="T456" s="110"/>
      <c r="U456" s="110"/>
      <c r="V456" s="110"/>
      <c r="W456" s="111"/>
      <c r="X456" s="111"/>
      <c r="Y456" s="112"/>
      <c r="Z456" s="113">
        <v>0</v>
      </c>
      <c r="AA456" s="113"/>
      <c r="AB456" s="114">
        <v>0</v>
      </c>
      <c r="AC456" s="114">
        <v>0</v>
      </c>
      <c r="AD456" s="114">
        <v>0</v>
      </c>
      <c r="AE456" s="114" t="e">
        <v>#DIV/0!</v>
      </c>
      <c r="AF456" s="115">
        <v>0</v>
      </c>
      <c r="AG456" s="116">
        <v>446</v>
      </c>
      <c r="AH456" s="117">
        <v>446</v>
      </c>
      <c r="AI456" s="118">
        <v>0</v>
      </c>
      <c r="AJ456" s="119"/>
    </row>
    <row r="457" spans="1:36" x14ac:dyDescent="0.25">
      <c r="A457" s="98"/>
      <c r="B457" s="99"/>
      <c r="C457" s="100"/>
      <c r="D457" s="101"/>
      <c r="E457" s="102"/>
      <c r="F457" s="103">
        <v>15</v>
      </c>
      <c r="G457" s="103"/>
      <c r="H457" s="104"/>
      <c r="I457" s="105"/>
      <c r="J457" s="105">
        <v>0</v>
      </c>
      <c r="K457" s="106">
        <v>0</v>
      </c>
      <c r="L457" s="107">
        <v>0</v>
      </c>
      <c r="M457" s="142"/>
      <c r="N457" s="108"/>
      <c r="O457" s="108"/>
      <c r="P457" s="107"/>
      <c r="Q457" s="107"/>
      <c r="R457" s="108">
        <f t="shared" si="6"/>
        <v>0</v>
      </c>
      <c r="S457" s="109"/>
      <c r="T457" s="110"/>
      <c r="U457" s="110"/>
      <c r="V457" s="110"/>
      <c r="W457" s="111"/>
      <c r="X457" s="111"/>
      <c r="Y457" s="112"/>
      <c r="Z457" s="113">
        <v>0</v>
      </c>
      <c r="AA457" s="113"/>
      <c r="AB457" s="114">
        <v>0</v>
      </c>
      <c r="AC457" s="114">
        <v>0</v>
      </c>
      <c r="AD457" s="114">
        <v>0</v>
      </c>
      <c r="AE457" s="114" t="e">
        <v>#DIV/0!</v>
      </c>
      <c r="AF457" s="115">
        <v>0</v>
      </c>
      <c r="AG457" s="116">
        <v>447</v>
      </c>
      <c r="AH457" s="117">
        <v>447</v>
      </c>
      <c r="AI457" s="118">
        <v>0</v>
      </c>
      <c r="AJ457" s="119"/>
    </row>
    <row r="458" spans="1:36" x14ac:dyDescent="0.25">
      <c r="A458" s="98"/>
      <c r="B458" s="99"/>
      <c r="C458" s="100"/>
      <c r="D458" s="101"/>
      <c r="E458" s="102"/>
      <c r="F458" s="103">
        <v>15</v>
      </c>
      <c r="G458" s="103"/>
      <c r="H458" s="104"/>
      <c r="I458" s="105"/>
      <c r="J458" s="105">
        <v>0</v>
      </c>
      <c r="K458" s="106">
        <v>0</v>
      </c>
      <c r="L458" s="107">
        <v>0</v>
      </c>
      <c r="M458" s="142"/>
      <c r="N458" s="108"/>
      <c r="O458" s="108"/>
      <c r="P458" s="107"/>
      <c r="Q458" s="107"/>
      <c r="R458" s="108">
        <f t="shared" si="6"/>
        <v>0</v>
      </c>
      <c r="S458" s="109"/>
      <c r="T458" s="110"/>
      <c r="U458" s="110"/>
      <c r="V458" s="110"/>
      <c r="W458" s="111"/>
      <c r="X458" s="111"/>
      <c r="Y458" s="112"/>
      <c r="Z458" s="113">
        <v>0</v>
      </c>
      <c r="AA458" s="113"/>
      <c r="AB458" s="114">
        <v>0</v>
      </c>
      <c r="AC458" s="114">
        <v>0</v>
      </c>
      <c r="AD458" s="114">
        <v>0</v>
      </c>
      <c r="AE458" s="114" t="e">
        <v>#DIV/0!</v>
      </c>
      <c r="AF458" s="115">
        <v>0</v>
      </c>
      <c r="AG458" s="116">
        <v>448</v>
      </c>
      <c r="AH458" s="117">
        <v>448</v>
      </c>
      <c r="AI458" s="118">
        <v>0</v>
      </c>
      <c r="AJ458" s="119"/>
    </row>
    <row r="459" spans="1:36" x14ac:dyDescent="0.25">
      <c r="A459" s="98"/>
      <c r="B459" s="99"/>
      <c r="C459" s="100"/>
      <c r="D459" s="101"/>
      <c r="E459" s="102"/>
      <c r="F459" s="103">
        <v>15</v>
      </c>
      <c r="G459" s="103"/>
      <c r="H459" s="104"/>
      <c r="I459" s="105"/>
      <c r="J459" s="105">
        <v>0</v>
      </c>
      <c r="K459" s="106">
        <v>0</v>
      </c>
      <c r="L459" s="107">
        <v>0</v>
      </c>
      <c r="M459" s="142"/>
      <c r="N459" s="108"/>
      <c r="O459" s="108"/>
      <c r="P459" s="107"/>
      <c r="Q459" s="107"/>
      <c r="R459" s="108">
        <f t="shared" ref="R459:R522" si="7">I459-L459-N459-P459</f>
        <v>0</v>
      </c>
      <c r="S459" s="109"/>
      <c r="T459" s="110"/>
      <c r="U459" s="110"/>
      <c r="V459" s="110"/>
      <c r="W459" s="111"/>
      <c r="X459" s="111"/>
      <c r="Y459" s="112"/>
      <c r="Z459" s="113">
        <v>0</v>
      </c>
      <c r="AA459" s="113"/>
      <c r="AB459" s="114">
        <v>0</v>
      </c>
      <c r="AC459" s="114">
        <v>0</v>
      </c>
      <c r="AD459" s="114">
        <v>0</v>
      </c>
      <c r="AE459" s="114" t="e">
        <v>#DIV/0!</v>
      </c>
      <c r="AF459" s="115">
        <v>0</v>
      </c>
      <c r="AG459" s="116">
        <v>449</v>
      </c>
      <c r="AH459" s="117">
        <v>449</v>
      </c>
      <c r="AI459" s="118">
        <v>0</v>
      </c>
      <c r="AJ459" s="119"/>
    </row>
    <row r="460" spans="1:36" x14ac:dyDescent="0.25">
      <c r="A460" s="98"/>
      <c r="B460" s="99"/>
      <c r="C460" s="100"/>
      <c r="D460" s="101"/>
      <c r="E460" s="102"/>
      <c r="F460" s="103">
        <v>15</v>
      </c>
      <c r="G460" s="103"/>
      <c r="H460" s="104"/>
      <c r="I460" s="105"/>
      <c r="J460" s="105">
        <v>0</v>
      </c>
      <c r="K460" s="106">
        <v>0</v>
      </c>
      <c r="L460" s="107">
        <v>0</v>
      </c>
      <c r="M460" s="142"/>
      <c r="N460" s="108"/>
      <c r="O460" s="108"/>
      <c r="P460" s="107"/>
      <c r="Q460" s="107"/>
      <c r="R460" s="108">
        <f t="shared" si="7"/>
        <v>0</v>
      </c>
      <c r="S460" s="109"/>
      <c r="T460" s="110"/>
      <c r="U460" s="110"/>
      <c r="V460" s="110"/>
      <c r="W460" s="111"/>
      <c r="X460" s="111"/>
      <c r="Y460" s="112"/>
      <c r="Z460" s="113">
        <v>0</v>
      </c>
      <c r="AA460" s="113"/>
      <c r="AB460" s="114">
        <v>0</v>
      </c>
      <c r="AC460" s="114">
        <v>0</v>
      </c>
      <c r="AD460" s="114">
        <v>0</v>
      </c>
      <c r="AE460" s="114" t="e">
        <v>#DIV/0!</v>
      </c>
      <c r="AF460" s="115">
        <v>0</v>
      </c>
      <c r="AG460" s="116">
        <v>450</v>
      </c>
      <c r="AH460" s="117">
        <v>450</v>
      </c>
      <c r="AI460" s="118">
        <v>0</v>
      </c>
      <c r="AJ460" s="119"/>
    </row>
    <row r="461" spans="1:36" x14ac:dyDescent="0.25">
      <c r="A461" s="98"/>
      <c r="B461" s="99"/>
      <c r="C461" s="100"/>
      <c r="D461" s="101"/>
      <c r="E461" s="102"/>
      <c r="F461" s="103">
        <v>15</v>
      </c>
      <c r="G461" s="103"/>
      <c r="H461" s="104"/>
      <c r="I461" s="105"/>
      <c r="J461" s="105">
        <v>0</v>
      </c>
      <c r="K461" s="106">
        <v>0</v>
      </c>
      <c r="L461" s="107">
        <v>0</v>
      </c>
      <c r="M461" s="142"/>
      <c r="N461" s="108"/>
      <c r="O461" s="108"/>
      <c r="P461" s="107"/>
      <c r="Q461" s="107"/>
      <c r="R461" s="108">
        <f t="shared" si="7"/>
        <v>0</v>
      </c>
      <c r="S461" s="109"/>
      <c r="T461" s="110"/>
      <c r="U461" s="110"/>
      <c r="V461" s="110"/>
      <c r="W461" s="111"/>
      <c r="X461" s="111"/>
      <c r="Y461" s="112"/>
      <c r="Z461" s="113">
        <v>0</v>
      </c>
      <c r="AA461" s="113"/>
      <c r="AB461" s="114">
        <v>0</v>
      </c>
      <c r="AC461" s="114">
        <v>0</v>
      </c>
      <c r="AD461" s="114">
        <v>0</v>
      </c>
      <c r="AE461" s="114" t="e">
        <v>#DIV/0!</v>
      </c>
      <c r="AF461" s="115">
        <v>0</v>
      </c>
      <c r="AG461" s="116">
        <v>451</v>
      </c>
      <c r="AH461" s="117">
        <v>451</v>
      </c>
      <c r="AI461" s="118">
        <v>0</v>
      </c>
      <c r="AJ461" s="119"/>
    </row>
    <row r="462" spans="1:36" x14ac:dyDescent="0.25">
      <c r="A462" s="98"/>
      <c r="B462" s="99"/>
      <c r="C462" s="100"/>
      <c r="D462" s="101"/>
      <c r="E462" s="102"/>
      <c r="F462" s="103">
        <v>15</v>
      </c>
      <c r="G462" s="103"/>
      <c r="H462" s="104"/>
      <c r="I462" s="105"/>
      <c r="J462" s="105">
        <v>0</v>
      </c>
      <c r="K462" s="106">
        <v>0</v>
      </c>
      <c r="L462" s="107">
        <v>0</v>
      </c>
      <c r="M462" s="142"/>
      <c r="N462" s="108"/>
      <c r="O462" s="108"/>
      <c r="P462" s="107"/>
      <c r="Q462" s="107"/>
      <c r="R462" s="108">
        <f t="shared" si="7"/>
        <v>0</v>
      </c>
      <c r="S462" s="109"/>
      <c r="T462" s="110"/>
      <c r="U462" s="110"/>
      <c r="V462" s="110"/>
      <c r="W462" s="111"/>
      <c r="X462" s="111"/>
      <c r="Y462" s="112"/>
      <c r="Z462" s="113">
        <v>0</v>
      </c>
      <c r="AA462" s="113"/>
      <c r="AB462" s="114">
        <v>0</v>
      </c>
      <c r="AC462" s="114">
        <v>0</v>
      </c>
      <c r="AD462" s="114">
        <v>0</v>
      </c>
      <c r="AE462" s="114" t="e">
        <v>#DIV/0!</v>
      </c>
      <c r="AF462" s="115">
        <v>0</v>
      </c>
      <c r="AG462" s="116">
        <v>452</v>
      </c>
      <c r="AH462" s="117">
        <v>452</v>
      </c>
      <c r="AI462" s="118">
        <v>0</v>
      </c>
      <c r="AJ462" s="119"/>
    </row>
    <row r="463" spans="1:36" x14ac:dyDescent="0.25">
      <c r="A463" s="98"/>
      <c r="B463" s="99"/>
      <c r="C463" s="100"/>
      <c r="D463" s="101"/>
      <c r="E463" s="102"/>
      <c r="F463" s="103">
        <v>15</v>
      </c>
      <c r="G463" s="103"/>
      <c r="H463" s="104"/>
      <c r="I463" s="105"/>
      <c r="J463" s="105">
        <v>0</v>
      </c>
      <c r="K463" s="106">
        <v>0</v>
      </c>
      <c r="L463" s="107">
        <v>0</v>
      </c>
      <c r="M463" s="142"/>
      <c r="N463" s="108"/>
      <c r="O463" s="108"/>
      <c r="P463" s="107"/>
      <c r="Q463" s="107"/>
      <c r="R463" s="108">
        <f t="shared" si="7"/>
        <v>0</v>
      </c>
      <c r="S463" s="109"/>
      <c r="T463" s="110"/>
      <c r="U463" s="110"/>
      <c r="V463" s="110"/>
      <c r="W463" s="111"/>
      <c r="X463" s="111"/>
      <c r="Y463" s="112"/>
      <c r="Z463" s="113">
        <v>0</v>
      </c>
      <c r="AA463" s="113"/>
      <c r="AB463" s="114">
        <v>0</v>
      </c>
      <c r="AC463" s="114">
        <v>0</v>
      </c>
      <c r="AD463" s="114">
        <v>0</v>
      </c>
      <c r="AE463" s="114" t="e">
        <v>#DIV/0!</v>
      </c>
      <c r="AF463" s="115">
        <v>0</v>
      </c>
      <c r="AG463" s="116">
        <v>453</v>
      </c>
      <c r="AH463" s="117">
        <v>453</v>
      </c>
      <c r="AI463" s="118">
        <v>0</v>
      </c>
      <c r="AJ463" s="119"/>
    </row>
    <row r="464" spans="1:36" x14ac:dyDescent="0.25">
      <c r="A464" s="98"/>
      <c r="B464" s="99"/>
      <c r="C464" s="100"/>
      <c r="D464" s="101"/>
      <c r="E464" s="102"/>
      <c r="F464" s="103">
        <v>15</v>
      </c>
      <c r="G464" s="103"/>
      <c r="H464" s="104"/>
      <c r="I464" s="105"/>
      <c r="J464" s="105">
        <v>0</v>
      </c>
      <c r="K464" s="106">
        <v>0</v>
      </c>
      <c r="L464" s="107">
        <v>0</v>
      </c>
      <c r="M464" s="142"/>
      <c r="N464" s="108"/>
      <c r="O464" s="108"/>
      <c r="P464" s="107"/>
      <c r="Q464" s="107"/>
      <c r="R464" s="108">
        <f t="shared" si="7"/>
        <v>0</v>
      </c>
      <c r="S464" s="109"/>
      <c r="T464" s="110"/>
      <c r="U464" s="110"/>
      <c r="V464" s="110"/>
      <c r="W464" s="111"/>
      <c r="X464" s="111"/>
      <c r="Y464" s="112"/>
      <c r="Z464" s="113">
        <v>0</v>
      </c>
      <c r="AA464" s="113"/>
      <c r="AB464" s="114">
        <v>0</v>
      </c>
      <c r="AC464" s="114">
        <v>0</v>
      </c>
      <c r="AD464" s="114">
        <v>0</v>
      </c>
      <c r="AE464" s="114" t="e">
        <v>#DIV/0!</v>
      </c>
      <c r="AF464" s="115">
        <v>0</v>
      </c>
      <c r="AG464" s="116">
        <v>454</v>
      </c>
      <c r="AH464" s="117">
        <v>454</v>
      </c>
      <c r="AI464" s="118">
        <v>0</v>
      </c>
      <c r="AJ464" s="119"/>
    </row>
    <row r="465" spans="1:36" x14ac:dyDescent="0.25">
      <c r="A465" s="98"/>
      <c r="B465" s="99"/>
      <c r="C465" s="100"/>
      <c r="D465" s="101"/>
      <c r="E465" s="102"/>
      <c r="F465" s="103">
        <v>15</v>
      </c>
      <c r="G465" s="103"/>
      <c r="H465" s="104"/>
      <c r="I465" s="105"/>
      <c r="J465" s="105">
        <v>0</v>
      </c>
      <c r="K465" s="106">
        <v>0</v>
      </c>
      <c r="L465" s="107">
        <v>0</v>
      </c>
      <c r="M465" s="142"/>
      <c r="N465" s="108"/>
      <c r="O465" s="108"/>
      <c r="P465" s="107"/>
      <c r="Q465" s="107"/>
      <c r="R465" s="108">
        <f t="shared" si="7"/>
        <v>0</v>
      </c>
      <c r="S465" s="109"/>
      <c r="T465" s="110"/>
      <c r="U465" s="110"/>
      <c r="V465" s="110"/>
      <c r="W465" s="111"/>
      <c r="X465" s="111"/>
      <c r="Y465" s="112"/>
      <c r="Z465" s="113">
        <v>0</v>
      </c>
      <c r="AA465" s="113"/>
      <c r="AB465" s="114">
        <v>0</v>
      </c>
      <c r="AC465" s="114">
        <v>0</v>
      </c>
      <c r="AD465" s="114">
        <v>0</v>
      </c>
      <c r="AE465" s="114" t="e">
        <v>#DIV/0!</v>
      </c>
      <c r="AF465" s="115">
        <v>0</v>
      </c>
      <c r="AG465" s="116">
        <v>455</v>
      </c>
      <c r="AH465" s="117">
        <v>455</v>
      </c>
      <c r="AI465" s="118">
        <v>0</v>
      </c>
      <c r="AJ465" s="119"/>
    </row>
    <row r="466" spans="1:36" x14ac:dyDescent="0.25">
      <c r="A466" s="98"/>
      <c r="B466" s="99"/>
      <c r="C466" s="100"/>
      <c r="D466" s="101"/>
      <c r="E466" s="102"/>
      <c r="F466" s="103">
        <v>15</v>
      </c>
      <c r="G466" s="103"/>
      <c r="H466" s="104"/>
      <c r="I466" s="105"/>
      <c r="J466" s="105">
        <v>0</v>
      </c>
      <c r="K466" s="106">
        <v>0</v>
      </c>
      <c r="L466" s="107">
        <v>0</v>
      </c>
      <c r="M466" s="142"/>
      <c r="N466" s="108"/>
      <c r="O466" s="108"/>
      <c r="P466" s="107"/>
      <c r="Q466" s="107"/>
      <c r="R466" s="108">
        <f t="shared" si="7"/>
        <v>0</v>
      </c>
      <c r="S466" s="109"/>
      <c r="T466" s="110"/>
      <c r="U466" s="110"/>
      <c r="V466" s="110"/>
      <c r="W466" s="111"/>
      <c r="X466" s="111"/>
      <c r="Y466" s="112"/>
      <c r="Z466" s="113">
        <v>0</v>
      </c>
      <c r="AA466" s="113"/>
      <c r="AB466" s="114">
        <v>0</v>
      </c>
      <c r="AC466" s="114">
        <v>0</v>
      </c>
      <c r="AD466" s="114">
        <v>0</v>
      </c>
      <c r="AE466" s="114" t="e">
        <v>#DIV/0!</v>
      </c>
      <c r="AF466" s="115">
        <v>0</v>
      </c>
      <c r="AG466" s="116">
        <v>456</v>
      </c>
      <c r="AH466" s="117">
        <v>456</v>
      </c>
      <c r="AI466" s="118">
        <v>0</v>
      </c>
      <c r="AJ466" s="119"/>
    </row>
    <row r="467" spans="1:36" x14ac:dyDescent="0.25">
      <c r="A467" s="98"/>
      <c r="B467" s="99"/>
      <c r="C467" s="100"/>
      <c r="D467" s="101"/>
      <c r="E467" s="102"/>
      <c r="F467" s="103">
        <v>15</v>
      </c>
      <c r="G467" s="103"/>
      <c r="H467" s="104"/>
      <c r="I467" s="105"/>
      <c r="J467" s="105">
        <v>0</v>
      </c>
      <c r="K467" s="106">
        <v>0</v>
      </c>
      <c r="L467" s="107">
        <v>0</v>
      </c>
      <c r="M467" s="142"/>
      <c r="N467" s="108"/>
      <c r="O467" s="108"/>
      <c r="P467" s="107"/>
      <c r="Q467" s="107"/>
      <c r="R467" s="108">
        <f t="shared" si="7"/>
        <v>0</v>
      </c>
      <c r="S467" s="109"/>
      <c r="T467" s="110"/>
      <c r="U467" s="110"/>
      <c r="V467" s="110"/>
      <c r="W467" s="111"/>
      <c r="X467" s="111"/>
      <c r="Y467" s="112"/>
      <c r="Z467" s="113">
        <v>0</v>
      </c>
      <c r="AA467" s="113"/>
      <c r="AB467" s="114">
        <v>0</v>
      </c>
      <c r="AC467" s="114">
        <v>0</v>
      </c>
      <c r="AD467" s="114">
        <v>0</v>
      </c>
      <c r="AE467" s="114" t="e">
        <v>#DIV/0!</v>
      </c>
      <c r="AF467" s="115">
        <v>0</v>
      </c>
      <c r="AG467" s="116">
        <v>457</v>
      </c>
      <c r="AH467" s="117">
        <v>457</v>
      </c>
      <c r="AI467" s="118">
        <v>0</v>
      </c>
      <c r="AJ467" s="119"/>
    </row>
    <row r="468" spans="1:36" x14ac:dyDescent="0.25">
      <c r="A468" s="98"/>
      <c r="B468" s="99"/>
      <c r="C468" s="100"/>
      <c r="D468" s="101"/>
      <c r="E468" s="102"/>
      <c r="F468" s="103">
        <v>15</v>
      </c>
      <c r="G468" s="103"/>
      <c r="H468" s="104"/>
      <c r="I468" s="105"/>
      <c r="J468" s="105">
        <v>0</v>
      </c>
      <c r="K468" s="106">
        <v>0</v>
      </c>
      <c r="L468" s="107">
        <v>0</v>
      </c>
      <c r="M468" s="142"/>
      <c r="N468" s="108"/>
      <c r="O468" s="108"/>
      <c r="P468" s="107"/>
      <c r="Q468" s="107"/>
      <c r="R468" s="108">
        <f t="shared" si="7"/>
        <v>0</v>
      </c>
      <c r="S468" s="109"/>
      <c r="T468" s="110"/>
      <c r="U468" s="110"/>
      <c r="V468" s="110"/>
      <c r="W468" s="111"/>
      <c r="X468" s="111"/>
      <c r="Y468" s="112"/>
      <c r="Z468" s="113">
        <v>0</v>
      </c>
      <c r="AA468" s="113"/>
      <c r="AB468" s="114">
        <v>0</v>
      </c>
      <c r="AC468" s="114">
        <v>0</v>
      </c>
      <c r="AD468" s="114">
        <v>0</v>
      </c>
      <c r="AE468" s="114" t="e">
        <v>#DIV/0!</v>
      </c>
      <c r="AF468" s="115">
        <v>0</v>
      </c>
      <c r="AG468" s="116">
        <v>458</v>
      </c>
      <c r="AH468" s="117">
        <v>458</v>
      </c>
      <c r="AI468" s="118">
        <v>0</v>
      </c>
      <c r="AJ468" s="119"/>
    </row>
    <row r="469" spans="1:36" x14ac:dyDescent="0.25">
      <c r="A469" s="98"/>
      <c r="B469" s="99"/>
      <c r="C469" s="100"/>
      <c r="D469" s="101"/>
      <c r="E469" s="102"/>
      <c r="F469" s="103">
        <v>15</v>
      </c>
      <c r="G469" s="103"/>
      <c r="H469" s="104"/>
      <c r="I469" s="105"/>
      <c r="J469" s="105">
        <v>0</v>
      </c>
      <c r="K469" s="106">
        <v>0</v>
      </c>
      <c r="L469" s="107">
        <v>0</v>
      </c>
      <c r="M469" s="142"/>
      <c r="N469" s="108"/>
      <c r="O469" s="108"/>
      <c r="P469" s="107"/>
      <c r="Q469" s="107"/>
      <c r="R469" s="108">
        <f t="shared" si="7"/>
        <v>0</v>
      </c>
      <c r="S469" s="109"/>
      <c r="T469" s="110"/>
      <c r="U469" s="110"/>
      <c r="V469" s="110"/>
      <c r="W469" s="111"/>
      <c r="X469" s="111"/>
      <c r="Y469" s="112"/>
      <c r="Z469" s="113">
        <v>0</v>
      </c>
      <c r="AA469" s="113"/>
      <c r="AB469" s="114">
        <v>0</v>
      </c>
      <c r="AC469" s="114">
        <v>0</v>
      </c>
      <c r="AD469" s="114">
        <v>0</v>
      </c>
      <c r="AE469" s="114" t="e">
        <v>#DIV/0!</v>
      </c>
      <c r="AF469" s="115">
        <v>0</v>
      </c>
      <c r="AG469" s="116">
        <v>459</v>
      </c>
      <c r="AH469" s="117">
        <v>459</v>
      </c>
      <c r="AI469" s="118">
        <v>0</v>
      </c>
      <c r="AJ469" s="119"/>
    </row>
    <row r="470" spans="1:36" x14ac:dyDescent="0.25">
      <c r="A470" s="98"/>
      <c r="B470" s="99"/>
      <c r="C470" s="100"/>
      <c r="D470" s="101"/>
      <c r="E470" s="102"/>
      <c r="F470" s="103">
        <v>15</v>
      </c>
      <c r="G470" s="103"/>
      <c r="H470" s="104"/>
      <c r="I470" s="105"/>
      <c r="J470" s="105">
        <v>0</v>
      </c>
      <c r="K470" s="106">
        <v>0</v>
      </c>
      <c r="L470" s="107">
        <v>0</v>
      </c>
      <c r="M470" s="142"/>
      <c r="N470" s="108"/>
      <c r="O470" s="108"/>
      <c r="P470" s="107"/>
      <c r="Q470" s="107"/>
      <c r="R470" s="108">
        <f t="shared" si="7"/>
        <v>0</v>
      </c>
      <c r="S470" s="109"/>
      <c r="T470" s="110"/>
      <c r="U470" s="110"/>
      <c r="V470" s="110"/>
      <c r="W470" s="111"/>
      <c r="X470" s="111"/>
      <c r="Y470" s="112"/>
      <c r="Z470" s="113">
        <v>0</v>
      </c>
      <c r="AA470" s="113"/>
      <c r="AB470" s="114">
        <v>0</v>
      </c>
      <c r="AC470" s="114">
        <v>0</v>
      </c>
      <c r="AD470" s="114">
        <v>0</v>
      </c>
      <c r="AE470" s="114" t="e">
        <v>#DIV/0!</v>
      </c>
      <c r="AF470" s="115">
        <v>0</v>
      </c>
      <c r="AG470" s="116">
        <v>460</v>
      </c>
      <c r="AH470" s="117">
        <v>460</v>
      </c>
      <c r="AI470" s="118">
        <v>0</v>
      </c>
      <c r="AJ470" s="119"/>
    </row>
    <row r="471" spans="1:36" x14ac:dyDescent="0.25">
      <c r="A471" s="98"/>
      <c r="B471" s="99"/>
      <c r="C471" s="100"/>
      <c r="D471" s="101"/>
      <c r="E471" s="102"/>
      <c r="F471" s="103">
        <v>15</v>
      </c>
      <c r="G471" s="103"/>
      <c r="H471" s="104"/>
      <c r="I471" s="105"/>
      <c r="J471" s="105">
        <v>0</v>
      </c>
      <c r="K471" s="106">
        <v>0</v>
      </c>
      <c r="L471" s="107">
        <v>0</v>
      </c>
      <c r="M471" s="142"/>
      <c r="N471" s="108"/>
      <c r="O471" s="108"/>
      <c r="P471" s="107"/>
      <c r="Q471" s="107"/>
      <c r="R471" s="108">
        <f t="shared" si="7"/>
        <v>0</v>
      </c>
      <c r="S471" s="109"/>
      <c r="T471" s="110"/>
      <c r="U471" s="110"/>
      <c r="V471" s="110"/>
      <c r="W471" s="111"/>
      <c r="X471" s="111"/>
      <c r="Y471" s="112"/>
      <c r="Z471" s="113">
        <v>0</v>
      </c>
      <c r="AA471" s="113"/>
      <c r="AB471" s="114">
        <v>0</v>
      </c>
      <c r="AC471" s="114">
        <v>0</v>
      </c>
      <c r="AD471" s="114">
        <v>0</v>
      </c>
      <c r="AE471" s="114" t="e">
        <v>#DIV/0!</v>
      </c>
      <c r="AF471" s="115">
        <v>0</v>
      </c>
      <c r="AG471" s="116">
        <v>461</v>
      </c>
      <c r="AH471" s="117">
        <v>461</v>
      </c>
      <c r="AI471" s="118">
        <v>0</v>
      </c>
      <c r="AJ471" s="119"/>
    </row>
    <row r="472" spans="1:36" x14ac:dyDescent="0.25">
      <c r="A472" s="98"/>
      <c r="B472" s="99"/>
      <c r="C472" s="100"/>
      <c r="D472" s="101"/>
      <c r="E472" s="102"/>
      <c r="F472" s="103">
        <v>15</v>
      </c>
      <c r="G472" s="103"/>
      <c r="H472" s="104"/>
      <c r="I472" s="105"/>
      <c r="J472" s="105">
        <v>0</v>
      </c>
      <c r="K472" s="106">
        <v>0</v>
      </c>
      <c r="L472" s="107">
        <v>0</v>
      </c>
      <c r="M472" s="142"/>
      <c r="N472" s="108"/>
      <c r="O472" s="108"/>
      <c r="P472" s="107"/>
      <c r="Q472" s="107"/>
      <c r="R472" s="108">
        <f t="shared" si="7"/>
        <v>0</v>
      </c>
      <c r="S472" s="109"/>
      <c r="T472" s="110"/>
      <c r="U472" s="110"/>
      <c r="V472" s="110"/>
      <c r="W472" s="111"/>
      <c r="X472" s="111"/>
      <c r="Y472" s="112"/>
      <c r="Z472" s="113">
        <v>0</v>
      </c>
      <c r="AA472" s="113"/>
      <c r="AB472" s="114">
        <v>0</v>
      </c>
      <c r="AC472" s="114">
        <v>0</v>
      </c>
      <c r="AD472" s="114">
        <v>0</v>
      </c>
      <c r="AE472" s="114" t="e">
        <v>#DIV/0!</v>
      </c>
      <c r="AF472" s="115">
        <v>0</v>
      </c>
      <c r="AG472" s="116">
        <v>462</v>
      </c>
      <c r="AH472" s="117">
        <v>462</v>
      </c>
      <c r="AI472" s="118">
        <v>0</v>
      </c>
      <c r="AJ472" s="119"/>
    </row>
    <row r="473" spans="1:36" x14ac:dyDescent="0.25">
      <c r="A473" s="98"/>
      <c r="B473" s="99"/>
      <c r="C473" s="100"/>
      <c r="D473" s="101"/>
      <c r="E473" s="102"/>
      <c r="F473" s="103">
        <v>15</v>
      </c>
      <c r="G473" s="103"/>
      <c r="H473" s="104"/>
      <c r="I473" s="105"/>
      <c r="J473" s="105">
        <v>0</v>
      </c>
      <c r="K473" s="106">
        <v>0</v>
      </c>
      <c r="L473" s="107">
        <v>0</v>
      </c>
      <c r="M473" s="142"/>
      <c r="N473" s="108"/>
      <c r="O473" s="108"/>
      <c r="P473" s="107"/>
      <c r="Q473" s="107"/>
      <c r="R473" s="108">
        <f t="shared" si="7"/>
        <v>0</v>
      </c>
      <c r="S473" s="109"/>
      <c r="T473" s="110"/>
      <c r="U473" s="110"/>
      <c r="V473" s="110"/>
      <c r="W473" s="111"/>
      <c r="X473" s="111"/>
      <c r="Y473" s="112"/>
      <c r="Z473" s="113">
        <v>0</v>
      </c>
      <c r="AA473" s="113"/>
      <c r="AB473" s="114">
        <v>0</v>
      </c>
      <c r="AC473" s="114">
        <v>0</v>
      </c>
      <c r="AD473" s="114">
        <v>0</v>
      </c>
      <c r="AE473" s="114" t="e">
        <v>#DIV/0!</v>
      </c>
      <c r="AF473" s="115">
        <v>0</v>
      </c>
      <c r="AG473" s="116">
        <v>463</v>
      </c>
      <c r="AH473" s="117">
        <v>463</v>
      </c>
      <c r="AI473" s="118">
        <v>0</v>
      </c>
      <c r="AJ473" s="119"/>
    </row>
    <row r="474" spans="1:36" x14ac:dyDescent="0.25">
      <c r="A474" s="98"/>
      <c r="B474" s="99"/>
      <c r="C474" s="100"/>
      <c r="D474" s="101"/>
      <c r="E474" s="102"/>
      <c r="F474" s="103">
        <v>15</v>
      </c>
      <c r="G474" s="103"/>
      <c r="H474" s="104"/>
      <c r="I474" s="105"/>
      <c r="J474" s="105">
        <v>0</v>
      </c>
      <c r="K474" s="106">
        <v>0</v>
      </c>
      <c r="L474" s="107">
        <v>0</v>
      </c>
      <c r="M474" s="142"/>
      <c r="N474" s="108"/>
      <c r="O474" s="108"/>
      <c r="P474" s="107"/>
      <c r="Q474" s="107"/>
      <c r="R474" s="108">
        <f t="shared" si="7"/>
        <v>0</v>
      </c>
      <c r="S474" s="109"/>
      <c r="T474" s="110"/>
      <c r="U474" s="110"/>
      <c r="V474" s="110"/>
      <c r="W474" s="111"/>
      <c r="X474" s="111"/>
      <c r="Y474" s="112"/>
      <c r="Z474" s="113">
        <v>0</v>
      </c>
      <c r="AA474" s="113"/>
      <c r="AB474" s="114">
        <v>0</v>
      </c>
      <c r="AC474" s="114">
        <v>0</v>
      </c>
      <c r="AD474" s="114">
        <v>0</v>
      </c>
      <c r="AE474" s="114" t="e">
        <v>#DIV/0!</v>
      </c>
      <c r="AF474" s="115">
        <v>0</v>
      </c>
      <c r="AG474" s="116">
        <v>464</v>
      </c>
      <c r="AH474" s="117">
        <v>464</v>
      </c>
      <c r="AI474" s="118">
        <v>0</v>
      </c>
      <c r="AJ474" s="119"/>
    </row>
    <row r="475" spans="1:36" x14ac:dyDescent="0.25">
      <c r="A475" s="98"/>
      <c r="B475" s="99"/>
      <c r="C475" s="100"/>
      <c r="D475" s="101"/>
      <c r="E475" s="102"/>
      <c r="F475" s="103">
        <v>15</v>
      </c>
      <c r="G475" s="103"/>
      <c r="H475" s="104"/>
      <c r="I475" s="105"/>
      <c r="J475" s="105">
        <v>0</v>
      </c>
      <c r="K475" s="106">
        <v>0</v>
      </c>
      <c r="L475" s="107">
        <v>0</v>
      </c>
      <c r="M475" s="142"/>
      <c r="N475" s="108"/>
      <c r="O475" s="108"/>
      <c r="P475" s="107"/>
      <c r="Q475" s="107"/>
      <c r="R475" s="108">
        <f t="shared" si="7"/>
        <v>0</v>
      </c>
      <c r="S475" s="109"/>
      <c r="T475" s="110"/>
      <c r="U475" s="110"/>
      <c r="V475" s="110"/>
      <c r="W475" s="111"/>
      <c r="X475" s="111"/>
      <c r="Y475" s="112"/>
      <c r="Z475" s="113">
        <v>0</v>
      </c>
      <c r="AA475" s="113"/>
      <c r="AB475" s="114">
        <v>0</v>
      </c>
      <c r="AC475" s="114">
        <v>0</v>
      </c>
      <c r="AD475" s="114">
        <v>0</v>
      </c>
      <c r="AE475" s="114" t="e">
        <v>#DIV/0!</v>
      </c>
      <c r="AF475" s="115">
        <v>0</v>
      </c>
      <c r="AG475" s="116">
        <v>465</v>
      </c>
      <c r="AH475" s="117">
        <v>465</v>
      </c>
      <c r="AI475" s="118">
        <v>0</v>
      </c>
      <c r="AJ475" s="119"/>
    </row>
    <row r="476" spans="1:36" x14ac:dyDescent="0.25">
      <c r="A476" s="98"/>
      <c r="B476" s="99"/>
      <c r="C476" s="100"/>
      <c r="D476" s="101"/>
      <c r="E476" s="102"/>
      <c r="F476" s="103">
        <v>15</v>
      </c>
      <c r="G476" s="103"/>
      <c r="H476" s="104"/>
      <c r="I476" s="105"/>
      <c r="J476" s="105">
        <v>0</v>
      </c>
      <c r="K476" s="106">
        <v>0</v>
      </c>
      <c r="L476" s="107">
        <v>0</v>
      </c>
      <c r="M476" s="142"/>
      <c r="N476" s="108"/>
      <c r="O476" s="108"/>
      <c r="P476" s="107"/>
      <c r="Q476" s="107"/>
      <c r="R476" s="108">
        <f t="shared" si="7"/>
        <v>0</v>
      </c>
      <c r="S476" s="109"/>
      <c r="T476" s="110"/>
      <c r="U476" s="110"/>
      <c r="V476" s="110"/>
      <c r="W476" s="111"/>
      <c r="X476" s="111"/>
      <c r="Y476" s="112"/>
      <c r="Z476" s="113">
        <v>0</v>
      </c>
      <c r="AA476" s="113"/>
      <c r="AB476" s="114">
        <v>0</v>
      </c>
      <c r="AC476" s="114">
        <v>0</v>
      </c>
      <c r="AD476" s="114">
        <v>0</v>
      </c>
      <c r="AE476" s="114" t="e">
        <v>#DIV/0!</v>
      </c>
      <c r="AF476" s="115">
        <v>0</v>
      </c>
      <c r="AG476" s="116">
        <v>466</v>
      </c>
      <c r="AH476" s="117">
        <v>466</v>
      </c>
      <c r="AI476" s="118">
        <v>0</v>
      </c>
      <c r="AJ476" s="119"/>
    </row>
    <row r="477" spans="1:36" x14ac:dyDescent="0.25">
      <c r="A477" s="98"/>
      <c r="B477" s="99"/>
      <c r="C477" s="100"/>
      <c r="D477" s="101"/>
      <c r="E477" s="102"/>
      <c r="F477" s="103">
        <v>15</v>
      </c>
      <c r="G477" s="103"/>
      <c r="H477" s="104"/>
      <c r="I477" s="105"/>
      <c r="J477" s="105">
        <v>0</v>
      </c>
      <c r="K477" s="106">
        <v>0</v>
      </c>
      <c r="L477" s="107">
        <v>0</v>
      </c>
      <c r="M477" s="142"/>
      <c r="N477" s="108"/>
      <c r="O477" s="108"/>
      <c r="P477" s="107"/>
      <c r="Q477" s="107"/>
      <c r="R477" s="108">
        <f t="shared" si="7"/>
        <v>0</v>
      </c>
      <c r="S477" s="109"/>
      <c r="T477" s="110"/>
      <c r="U477" s="110"/>
      <c r="V477" s="110"/>
      <c r="W477" s="111"/>
      <c r="X477" s="111"/>
      <c r="Y477" s="112"/>
      <c r="Z477" s="113">
        <v>0</v>
      </c>
      <c r="AA477" s="113"/>
      <c r="AB477" s="114">
        <v>0</v>
      </c>
      <c r="AC477" s="114">
        <v>0</v>
      </c>
      <c r="AD477" s="114">
        <v>0</v>
      </c>
      <c r="AE477" s="114" t="e">
        <v>#DIV/0!</v>
      </c>
      <c r="AF477" s="115">
        <v>0</v>
      </c>
      <c r="AG477" s="116">
        <v>467</v>
      </c>
      <c r="AH477" s="117">
        <v>467</v>
      </c>
      <c r="AI477" s="118">
        <v>0</v>
      </c>
      <c r="AJ477" s="119"/>
    </row>
    <row r="478" spans="1:36" x14ac:dyDescent="0.25">
      <c r="A478" s="98"/>
      <c r="B478" s="99"/>
      <c r="C478" s="100"/>
      <c r="D478" s="101"/>
      <c r="E478" s="102"/>
      <c r="F478" s="103">
        <v>15</v>
      </c>
      <c r="G478" s="103"/>
      <c r="H478" s="104"/>
      <c r="I478" s="105"/>
      <c r="J478" s="105">
        <v>0</v>
      </c>
      <c r="K478" s="106">
        <v>0</v>
      </c>
      <c r="L478" s="107">
        <v>0</v>
      </c>
      <c r="M478" s="142"/>
      <c r="N478" s="108"/>
      <c r="O478" s="108"/>
      <c r="P478" s="107"/>
      <c r="Q478" s="107"/>
      <c r="R478" s="108">
        <f t="shared" si="7"/>
        <v>0</v>
      </c>
      <c r="S478" s="109"/>
      <c r="T478" s="110"/>
      <c r="U478" s="110"/>
      <c r="V478" s="110"/>
      <c r="W478" s="111"/>
      <c r="X478" s="111"/>
      <c r="Y478" s="112"/>
      <c r="Z478" s="113">
        <v>0</v>
      </c>
      <c r="AA478" s="113"/>
      <c r="AB478" s="114">
        <v>0</v>
      </c>
      <c r="AC478" s="114">
        <v>0</v>
      </c>
      <c r="AD478" s="114">
        <v>0</v>
      </c>
      <c r="AE478" s="114" t="e">
        <v>#DIV/0!</v>
      </c>
      <c r="AF478" s="115">
        <v>0</v>
      </c>
      <c r="AG478" s="116">
        <v>468</v>
      </c>
      <c r="AH478" s="117">
        <v>468</v>
      </c>
      <c r="AI478" s="118">
        <v>0</v>
      </c>
      <c r="AJ478" s="119"/>
    </row>
    <row r="479" spans="1:36" x14ac:dyDescent="0.25">
      <c r="A479" s="98"/>
      <c r="B479" s="99"/>
      <c r="C479" s="100"/>
      <c r="D479" s="101"/>
      <c r="E479" s="102"/>
      <c r="F479" s="103">
        <v>15</v>
      </c>
      <c r="G479" s="103"/>
      <c r="H479" s="104"/>
      <c r="I479" s="105"/>
      <c r="J479" s="105">
        <v>0</v>
      </c>
      <c r="K479" s="106">
        <v>0</v>
      </c>
      <c r="L479" s="107">
        <v>0</v>
      </c>
      <c r="M479" s="142"/>
      <c r="N479" s="108"/>
      <c r="O479" s="108"/>
      <c r="P479" s="107"/>
      <c r="Q479" s="107"/>
      <c r="R479" s="108">
        <f t="shared" si="7"/>
        <v>0</v>
      </c>
      <c r="S479" s="109"/>
      <c r="T479" s="110"/>
      <c r="U479" s="110"/>
      <c r="V479" s="110"/>
      <c r="W479" s="111"/>
      <c r="X479" s="111"/>
      <c r="Y479" s="112"/>
      <c r="Z479" s="113">
        <v>0</v>
      </c>
      <c r="AA479" s="113"/>
      <c r="AB479" s="114">
        <v>0</v>
      </c>
      <c r="AC479" s="114">
        <v>0</v>
      </c>
      <c r="AD479" s="114">
        <v>0</v>
      </c>
      <c r="AE479" s="114" t="e">
        <v>#DIV/0!</v>
      </c>
      <c r="AF479" s="115">
        <v>0</v>
      </c>
      <c r="AG479" s="116">
        <v>469</v>
      </c>
      <c r="AH479" s="117">
        <v>469</v>
      </c>
      <c r="AI479" s="118">
        <v>0</v>
      </c>
      <c r="AJ479" s="119"/>
    </row>
    <row r="480" spans="1:36" x14ac:dyDescent="0.25">
      <c r="A480" s="98"/>
      <c r="B480" s="99"/>
      <c r="C480" s="100"/>
      <c r="D480" s="101"/>
      <c r="E480" s="102"/>
      <c r="F480" s="103">
        <v>15</v>
      </c>
      <c r="G480" s="103"/>
      <c r="H480" s="104"/>
      <c r="I480" s="105"/>
      <c r="J480" s="105">
        <v>0</v>
      </c>
      <c r="K480" s="106">
        <v>0</v>
      </c>
      <c r="L480" s="107">
        <v>0</v>
      </c>
      <c r="M480" s="142"/>
      <c r="N480" s="108"/>
      <c r="O480" s="108"/>
      <c r="P480" s="107"/>
      <c r="Q480" s="107"/>
      <c r="R480" s="108">
        <f t="shared" si="7"/>
        <v>0</v>
      </c>
      <c r="S480" s="109"/>
      <c r="T480" s="110"/>
      <c r="U480" s="110"/>
      <c r="V480" s="110"/>
      <c r="W480" s="111"/>
      <c r="X480" s="111"/>
      <c r="Y480" s="112"/>
      <c r="Z480" s="113">
        <v>0</v>
      </c>
      <c r="AA480" s="113"/>
      <c r="AB480" s="114">
        <v>0</v>
      </c>
      <c r="AC480" s="114">
        <v>0</v>
      </c>
      <c r="AD480" s="114">
        <v>0</v>
      </c>
      <c r="AE480" s="114" t="e">
        <v>#DIV/0!</v>
      </c>
      <c r="AF480" s="115">
        <v>0</v>
      </c>
      <c r="AG480" s="116">
        <v>470</v>
      </c>
      <c r="AH480" s="117">
        <v>470</v>
      </c>
      <c r="AI480" s="118">
        <v>0</v>
      </c>
      <c r="AJ480" s="119"/>
    </row>
    <row r="481" spans="1:36" x14ac:dyDescent="0.25">
      <c r="A481" s="98"/>
      <c r="B481" s="99"/>
      <c r="C481" s="100"/>
      <c r="D481" s="101"/>
      <c r="E481" s="102"/>
      <c r="F481" s="103">
        <v>15</v>
      </c>
      <c r="G481" s="103"/>
      <c r="H481" s="104"/>
      <c r="I481" s="105"/>
      <c r="J481" s="105">
        <v>0</v>
      </c>
      <c r="K481" s="106">
        <v>0</v>
      </c>
      <c r="L481" s="107">
        <v>0</v>
      </c>
      <c r="M481" s="142"/>
      <c r="N481" s="108"/>
      <c r="O481" s="108"/>
      <c r="P481" s="107"/>
      <c r="Q481" s="107"/>
      <c r="R481" s="108">
        <f t="shared" si="7"/>
        <v>0</v>
      </c>
      <c r="S481" s="109"/>
      <c r="T481" s="110"/>
      <c r="U481" s="110"/>
      <c r="V481" s="110"/>
      <c r="W481" s="111"/>
      <c r="X481" s="111"/>
      <c r="Y481" s="112"/>
      <c r="Z481" s="113">
        <v>0</v>
      </c>
      <c r="AA481" s="113"/>
      <c r="AB481" s="114">
        <v>0</v>
      </c>
      <c r="AC481" s="114">
        <v>0</v>
      </c>
      <c r="AD481" s="114">
        <v>0</v>
      </c>
      <c r="AE481" s="114" t="e">
        <v>#DIV/0!</v>
      </c>
      <c r="AF481" s="115">
        <v>0</v>
      </c>
      <c r="AG481" s="116">
        <v>471</v>
      </c>
      <c r="AH481" s="117">
        <v>471</v>
      </c>
      <c r="AI481" s="118">
        <v>0</v>
      </c>
      <c r="AJ481" s="119"/>
    </row>
    <row r="482" spans="1:36" x14ac:dyDescent="0.25">
      <c r="A482" s="98"/>
      <c r="B482" s="99"/>
      <c r="C482" s="100"/>
      <c r="D482" s="101"/>
      <c r="E482" s="102"/>
      <c r="F482" s="103">
        <v>15</v>
      </c>
      <c r="G482" s="103"/>
      <c r="H482" s="104"/>
      <c r="I482" s="105"/>
      <c r="J482" s="105">
        <v>0</v>
      </c>
      <c r="K482" s="106">
        <v>0</v>
      </c>
      <c r="L482" s="107">
        <v>0</v>
      </c>
      <c r="M482" s="142"/>
      <c r="N482" s="108"/>
      <c r="O482" s="108"/>
      <c r="P482" s="107"/>
      <c r="Q482" s="107"/>
      <c r="R482" s="108">
        <f t="shared" si="7"/>
        <v>0</v>
      </c>
      <c r="S482" s="109"/>
      <c r="T482" s="110"/>
      <c r="U482" s="110"/>
      <c r="V482" s="110"/>
      <c r="W482" s="111"/>
      <c r="X482" s="111"/>
      <c r="Y482" s="112"/>
      <c r="Z482" s="113">
        <v>0</v>
      </c>
      <c r="AA482" s="113"/>
      <c r="AB482" s="114">
        <v>0</v>
      </c>
      <c r="AC482" s="114">
        <v>0</v>
      </c>
      <c r="AD482" s="114">
        <v>0</v>
      </c>
      <c r="AE482" s="114" t="e">
        <v>#DIV/0!</v>
      </c>
      <c r="AF482" s="115">
        <v>0</v>
      </c>
      <c r="AG482" s="116">
        <v>472</v>
      </c>
      <c r="AH482" s="117">
        <v>472</v>
      </c>
      <c r="AI482" s="118">
        <v>0</v>
      </c>
      <c r="AJ482" s="119"/>
    </row>
    <row r="483" spans="1:36" x14ac:dyDescent="0.25">
      <c r="A483" s="98"/>
      <c r="B483" s="99"/>
      <c r="C483" s="100"/>
      <c r="D483" s="101"/>
      <c r="E483" s="102"/>
      <c r="F483" s="103">
        <v>15</v>
      </c>
      <c r="G483" s="103"/>
      <c r="H483" s="104"/>
      <c r="I483" s="105"/>
      <c r="J483" s="105">
        <v>0</v>
      </c>
      <c r="K483" s="106">
        <v>0</v>
      </c>
      <c r="L483" s="107">
        <v>0</v>
      </c>
      <c r="M483" s="142"/>
      <c r="N483" s="108"/>
      <c r="O483" s="108"/>
      <c r="P483" s="107"/>
      <c r="Q483" s="107"/>
      <c r="R483" s="108">
        <f t="shared" si="7"/>
        <v>0</v>
      </c>
      <c r="S483" s="109"/>
      <c r="T483" s="110"/>
      <c r="U483" s="110"/>
      <c r="V483" s="110"/>
      <c r="W483" s="111"/>
      <c r="X483" s="111"/>
      <c r="Y483" s="112"/>
      <c r="Z483" s="113">
        <v>0</v>
      </c>
      <c r="AA483" s="113"/>
      <c r="AB483" s="114">
        <v>0</v>
      </c>
      <c r="AC483" s="114">
        <v>0</v>
      </c>
      <c r="AD483" s="114">
        <v>0</v>
      </c>
      <c r="AE483" s="114" t="e">
        <v>#DIV/0!</v>
      </c>
      <c r="AF483" s="115">
        <v>0</v>
      </c>
      <c r="AG483" s="116">
        <v>473</v>
      </c>
      <c r="AH483" s="117">
        <v>473</v>
      </c>
      <c r="AI483" s="118">
        <v>0</v>
      </c>
      <c r="AJ483" s="119"/>
    </row>
    <row r="484" spans="1:36" x14ac:dyDescent="0.25">
      <c r="A484" s="98"/>
      <c r="B484" s="99"/>
      <c r="C484" s="100"/>
      <c r="D484" s="101"/>
      <c r="E484" s="102"/>
      <c r="F484" s="103">
        <v>15</v>
      </c>
      <c r="G484" s="103"/>
      <c r="H484" s="104"/>
      <c r="I484" s="105"/>
      <c r="J484" s="105">
        <v>0</v>
      </c>
      <c r="K484" s="106">
        <v>0</v>
      </c>
      <c r="L484" s="107">
        <v>0</v>
      </c>
      <c r="M484" s="142"/>
      <c r="N484" s="108"/>
      <c r="O484" s="108"/>
      <c r="P484" s="107"/>
      <c r="Q484" s="107"/>
      <c r="R484" s="108">
        <f t="shared" si="7"/>
        <v>0</v>
      </c>
      <c r="S484" s="109"/>
      <c r="T484" s="110"/>
      <c r="U484" s="110"/>
      <c r="V484" s="110"/>
      <c r="W484" s="111"/>
      <c r="X484" s="111"/>
      <c r="Y484" s="112"/>
      <c r="Z484" s="113">
        <v>0</v>
      </c>
      <c r="AA484" s="113"/>
      <c r="AB484" s="114">
        <v>0</v>
      </c>
      <c r="AC484" s="114">
        <v>0</v>
      </c>
      <c r="AD484" s="114">
        <v>0</v>
      </c>
      <c r="AE484" s="114" t="e">
        <v>#DIV/0!</v>
      </c>
      <c r="AF484" s="115">
        <v>0</v>
      </c>
      <c r="AG484" s="116">
        <v>474</v>
      </c>
      <c r="AH484" s="117">
        <v>474</v>
      </c>
      <c r="AI484" s="118">
        <v>0</v>
      </c>
      <c r="AJ484" s="119"/>
    </row>
    <row r="485" spans="1:36" x14ac:dyDescent="0.25">
      <c r="A485" s="98"/>
      <c r="B485" s="99"/>
      <c r="C485" s="100"/>
      <c r="D485" s="101"/>
      <c r="E485" s="102"/>
      <c r="F485" s="103">
        <v>15</v>
      </c>
      <c r="G485" s="103"/>
      <c r="H485" s="104"/>
      <c r="I485" s="105"/>
      <c r="J485" s="105">
        <v>0</v>
      </c>
      <c r="K485" s="106">
        <v>0</v>
      </c>
      <c r="L485" s="107">
        <v>0</v>
      </c>
      <c r="M485" s="142"/>
      <c r="N485" s="108"/>
      <c r="O485" s="108"/>
      <c r="P485" s="107"/>
      <c r="Q485" s="107"/>
      <c r="R485" s="108">
        <f t="shared" si="7"/>
        <v>0</v>
      </c>
      <c r="S485" s="109"/>
      <c r="T485" s="110"/>
      <c r="U485" s="110"/>
      <c r="V485" s="110"/>
      <c r="W485" s="111"/>
      <c r="X485" s="111"/>
      <c r="Y485" s="112"/>
      <c r="Z485" s="113">
        <v>0</v>
      </c>
      <c r="AA485" s="113"/>
      <c r="AB485" s="114">
        <v>0</v>
      </c>
      <c r="AC485" s="114">
        <v>0</v>
      </c>
      <c r="AD485" s="114">
        <v>0</v>
      </c>
      <c r="AE485" s="114" t="e">
        <v>#DIV/0!</v>
      </c>
      <c r="AF485" s="115">
        <v>0</v>
      </c>
      <c r="AG485" s="116">
        <v>475</v>
      </c>
      <c r="AH485" s="117">
        <v>475</v>
      </c>
      <c r="AI485" s="118">
        <v>0</v>
      </c>
      <c r="AJ485" s="119"/>
    </row>
    <row r="486" spans="1:36" x14ac:dyDescent="0.25">
      <c r="A486" s="98"/>
      <c r="B486" s="99"/>
      <c r="C486" s="100"/>
      <c r="D486" s="101"/>
      <c r="E486" s="102"/>
      <c r="F486" s="103">
        <v>15</v>
      </c>
      <c r="G486" s="103"/>
      <c r="H486" s="104"/>
      <c r="I486" s="105"/>
      <c r="J486" s="105">
        <v>0</v>
      </c>
      <c r="K486" s="106">
        <v>0</v>
      </c>
      <c r="L486" s="107">
        <v>0</v>
      </c>
      <c r="M486" s="142"/>
      <c r="N486" s="108"/>
      <c r="O486" s="108"/>
      <c r="P486" s="107"/>
      <c r="Q486" s="107"/>
      <c r="R486" s="108">
        <f t="shared" si="7"/>
        <v>0</v>
      </c>
      <c r="S486" s="109"/>
      <c r="T486" s="110"/>
      <c r="U486" s="110"/>
      <c r="V486" s="110"/>
      <c r="W486" s="111"/>
      <c r="X486" s="111"/>
      <c r="Y486" s="112"/>
      <c r="Z486" s="113">
        <v>0</v>
      </c>
      <c r="AA486" s="113"/>
      <c r="AB486" s="114">
        <v>0</v>
      </c>
      <c r="AC486" s="114">
        <v>0</v>
      </c>
      <c r="AD486" s="114">
        <v>0</v>
      </c>
      <c r="AE486" s="114" t="e">
        <v>#DIV/0!</v>
      </c>
      <c r="AF486" s="115">
        <v>0</v>
      </c>
      <c r="AG486" s="116">
        <v>476</v>
      </c>
      <c r="AH486" s="117">
        <v>476</v>
      </c>
      <c r="AI486" s="118">
        <v>0</v>
      </c>
      <c r="AJ486" s="119"/>
    </row>
    <row r="487" spans="1:36" x14ac:dyDescent="0.25">
      <c r="A487" s="98"/>
      <c r="B487" s="99"/>
      <c r="C487" s="100"/>
      <c r="D487" s="101"/>
      <c r="E487" s="102"/>
      <c r="F487" s="103">
        <v>15</v>
      </c>
      <c r="G487" s="103"/>
      <c r="H487" s="104"/>
      <c r="I487" s="105"/>
      <c r="J487" s="105">
        <v>0</v>
      </c>
      <c r="K487" s="106">
        <v>0</v>
      </c>
      <c r="L487" s="107">
        <v>0</v>
      </c>
      <c r="M487" s="142"/>
      <c r="N487" s="108"/>
      <c r="O487" s="108"/>
      <c r="P487" s="107"/>
      <c r="Q487" s="107"/>
      <c r="R487" s="108">
        <f t="shared" si="7"/>
        <v>0</v>
      </c>
      <c r="S487" s="109"/>
      <c r="T487" s="110"/>
      <c r="U487" s="110"/>
      <c r="V487" s="110"/>
      <c r="W487" s="111"/>
      <c r="X487" s="111"/>
      <c r="Y487" s="112"/>
      <c r="Z487" s="113">
        <v>0</v>
      </c>
      <c r="AA487" s="113"/>
      <c r="AB487" s="114">
        <v>0</v>
      </c>
      <c r="AC487" s="114">
        <v>0</v>
      </c>
      <c r="AD487" s="114">
        <v>0</v>
      </c>
      <c r="AE487" s="114" t="e">
        <v>#DIV/0!</v>
      </c>
      <c r="AF487" s="115">
        <v>0</v>
      </c>
      <c r="AG487" s="116">
        <v>477</v>
      </c>
      <c r="AH487" s="117">
        <v>477</v>
      </c>
      <c r="AI487" s="118">
        <v>0</v>
      </c>
      <c r="AJ487" s="119"/>
    </row>
    <row r="488" spans="1:36" x14ac:dyDescent="0.25">
      <c r="A488" s="98"/>
      <c r="B488" s="99"/>
      <c r="C488" s="100"/>
      <c r="D488" s="101"/>
      <c r="E488" s="102"/>
      <c r="F488" s="103">
        <v>15</v>
      </c>
      <c r="G488" s="103"/>
      <c r="H488" s="104"/>
      <c r="I488" s="105"/>
      <c r="J488" s="105">
        <v>0</v>
      </c>
      <c r="K488" s="106">
        <v>0</v>
      </c>
      <c r="L488" s="107">
        <v>0</v>
      </c>
      <c r="M488" s="142"/>
      <c r="N488" s="108"/>
      <c r="O488" s="108"/>
      <c r="P488" s="107"/>
      <c r="Q488" s="107"/>
      <c r="R488" s="108">
        <f t="shared" si="7"/>
        <v>0</v>
      </c>
      <c r="S488" s="109"/>
      <c r="T488" s="110"/>
      <c r="U488" s="110"/>
      <c r="V488" s="110"/>
      <c r="W488" s="111"/>
      <c r="X488" s="111"/>
      <c r="Y488" s="112"/>
      <c r="Z488" s="113">
        <v>0</v>
      </c>
      <c r="AA488" s="113"/>
      <c r="AB488" s="114">
        <v>0</v>
      </c>
      <c r="AC488" s="114">
        <v>0</v>
      </c>
      <c r="AD488" s="114">
        <v>0</v>
      </c>
      <c r="AE488" s="114" t="e">
        <v>#DIV/0!</v>
      </c>
      <c r="AF488" s="115">
        <v>0</v>
      </c>
      <c r="AG488" s="116">
        <v>478</v>
      </c>
      <c r="AH488" s="117">
        <v>478</v>
      </c>
      <c r="AI488" s="118">
        <v>0</v>
      </c>
      <c r="AJ488" s="119"/>
    </row>
    <row r="489" spans="1:36" x14ac:dyDescent="0.25">
      <c r="A489" s="98"/>
      <c r="B489" s="99"/>
      <c r="C489" s="100"/>
      <c r="D489" s="101"/>
      <c r="E489" s="102"/>
      <c r="F489" s="103">
        <v>15</v>
      </c>
      <c r="G489" s="103"/>
      <c r="H489" s="104"/>
      <c r="I489" s="105"/>
      <c r="J489" s="105">
        <v>0</v>
      </c>
      <c r="K489" s="106">
        <v>0</v>
      </c>
      <c r="L489" s="107">
        <v>0</v>
      </c>
      <c r="M489" s="142"/>
      <c r="N489" s="108"/>
      <c r="O489" s="108"/>
      <c r="P489" s="107"/>
      <c r="Q489" s="107"/>
      <c r="R489" s="108">
        <f t="shared" si="7"/>
        <v>0</v>
      </c>
      <c r="S489" s="109"/>
      <c r="T489" s="110"/>
      <c r="U489" s="110"/>
      <c r="V489" s="110"/>
      <c r="W489" s="111"/>
      <c r="X489" s="111"/>
      <c r="Y489" s="112"/>
      <c r="Z489" s="113">
        <v>0</v>
      </c>
      <c r="AA489" s="113"/>
      <c r="AB489" s="114">
        <v>0</v>
      </c>
      <c r="AC489" s="114">
        <v>0</v>
      </c>
      <c r="AD489" s="114">
        <v>0</v>
      </c>
      <c r="AE489" s="114" t="e">
        <v>#DIV/0!</v>
      </c>
      <c r="AF489" s="115">
        <v>0</v>
      </c>
      <c r="AG489" s="116">
        <v>479</v>
      </c>
      <c r="AH489" s="117">
        <v>479</v>
      </c>
      <c r="AI489" s="118">
        <v>0</v>
      </c>
      <c r="AJ489" s="119"/>
    </row>
    <row r="490" spans="1:36" x14ac:dyDescent="0.25">
      <c r="A490" s="98"/>
      <c r="B490" s="99"/>
      <c r="C490" s="100"/>
      <c r="D490" s="101"/>
      <c r="E490" s="102"/>
      <c r="F490" s="103">
        <v>15</v>
      </c>
      <c r="G490" s="103"/>
      <c r="H490" s="104"/>
      <c r="I490" s="105"/>
      <c r="J490" s="105">
        <v>0</v>
      </c>
      <c r="K490" s="106">
        <v>0</v>
      </c>
      <c r="L490" s="107">
        <v>0</v>
      </c>
      <c r="M490" s="142"/>
      <c r="N490" s="108"/>
      <c r="O490" s="108"/>
      <c r="P490" s="107"/>
      <c r="Q490" s="107"/>
      <c r="R490" s="108">
        <f t="shared" si="7"/>
        <v>0</v>
      </c>
      <c r="S490" s="109"/>
      <c r="T490" s="110"/>
      <c r="U490" s="110"/>
      <c r="V490" s="110"/>
      <c r="W490" s="111"/>
      <c r="X490" s="111"/>
      <c r="Y490" s="112"/>
      <c r="Z490" s="113">
        <v>0</v>
      </c>
      <c r="AA490" s="113"/>
      <c r="AB490" s="114">
        <v>0</v>
      </c>
      <c r="AC490" s="114">
        <v>0</v>
      </c>
      <c r="AD490" s="114">
        <v>0</v>
      </c>
      <c r="AE490" s="114" t="e">
        <v>#DIV/0!</v>
      </c>
      <c r="AF490" s="115">
        <v>0</v>
      </c>
      <c r="AG490" s="116">
        <v>480</v>
      </c>
      <c r="AH490" s="117">
        <v>480</v>
      </c>
      <c r="AI490" s="118">
        <v>0</v>
      </c>
      <c r="AJ490" s="119"/>
    </row>
    <row r="491" spans="1:36" x14ac:dyDescent="0.25">
      <c r="A491" s="98"/>
      <c r="B491" s="99"/>
      <c r="C491" s="100"/>
      <c r="D491" s="101"/>
      <c r="E491" s="102"/>
      <c r="F491" s="103">
        <v>15</v>
      </c>
      <c r="G491" s="103"/>
      <c r="H491" s="104"/>
      <c r="I491" s="105"/>
      <c r="J491" s="105">
        <v>0</v>
      </c>
      <c r="K491" s="106">
        <v>0</v>
      </c>
      <c r="L491" s="107">
        <v>0</v>
      </c>
      <c r="M491" s="142"/>
      <c r="N491" s="108"/>
      <c r="O491" s="108"/>
      <c r="P491" s="107"/>
      <c r="Q491" s="107"/>
      <c r="R491" s="108">
        <f t="shared" si="7"/>
        <v>0</v>
      </c>
      <c r="S491" s="109"/>
      <c r="T491" s="110"/>
      <c r="U491" s="110"/>
      <c r="V491" s="110"/>
      <c r="W491" s="111"/>
      <c r="X491" s="111"/>
      <c r="Y491" s="112"/>
      <c r="Z491" s="113">
        <v>0</v>
      </c>
      <c r="AA491" s="113"/>
      <c r="AB491" s="114">
        <v>0</v>
      </c>
      <c r="AC491" s="114">
        <v>0</v>
      </c>
      <c r="AD491" s="114">
        <v>0</v>
      </c>
      <c r="AE491" s="114" t="e">
        <v>#DIV/0!</v>
      </c>
      <c r="AF491" s="115">
        <v>0</v>
      </c>
      <c r="AG491" s="116">
        <v>481</v>
      </c>
      <c r="AH491" s="117">
        <v>481</v>
      </c>
      <c r="AI491" s="118">
        <v>0</v>
      </c>
      <c r="AJ491" s="119"/>
    </row>
    <row r="492" spans="1:36" x14ac:dyDescent="0.25">
      <c r="A492" s="98"/>
      <c r="B492" s="99"/>
      <c r="C492" s="100"/>
      <c r="D492" s="101"/>
      <c r="E492" s="102"/>
      <c r="F492" s="103">
        <v>15</v>
      </c>
      <c r="G492" s="103"/>
      <c r="H492" s="104"/>
      <c r="I492" s="105"/>
      <c r="J492" s="105">
        <v>0</v>
      </c>
      <c r="K492" s="106">
        <v>0</v>
      </c>
      <c r="L492" s="107">
        <v>0</v>
      </c>
      <c r="M492" s="142"/>
      <c r="N492" s="108"/>
      <c r="O492" s="108"/>
      <c r="P492" s="107"/>
      <c r="Q492" s="107"/>
      <c r="R492" s="108">
        <f t="shared" si="7"/>
        <v>0</v>
      </c>
      <c r="S492" s="109"/>
      <c r="T492" s="110"/>
      <c r="U492" s="110"/>
      <c r="V492" s="110"/>
      <c r="W492" s="111"/>
      <c r="X492" s="111"/>
      <c r="Y492" s="112"/>
      <c r="Z492" s="113">
        <v>0</v>
      </c>
      <c r="AA492" s="113"/>
      <c r="AB492" s="114">
        <v>0</v>
      </c>
      <c r="AC492" s="114">
        <v>0</v>
      </c>
      <c r="AD492" s="114">
        <v>0</v>
      </c>
      <c r="AE492" s="114" t="e">
        <v>#DIV/0!</v>
      </c>
      <c r="AF492" s="115">
        <v>0</v>
      </c>
      <c r="AG492" s="116">
        <v>482</v>
      </c>
      <c r="AH492" s="117">
        <v>482</v>
      </c>
      <c r="AI492" s="118">
        <v>0</v>
      </c>
      <c r="AJ492" s="119"/>
    </row>
    <row r="493" spans="1:36" x14ac:dyDescent="0.25">
      <c r="A493" s="98"/>
      <c r="B493" s="99"/>
      <c r="C493" s="100"/>
      <c r="D493" s="101"/>
      <c r="E493" s="102"/>
      <c r="F493" s="103">
        <v>15</v>
      </c>
      <c r="G493" s="103"/>
      <c r="H493" s="104"/>
      <c r="I493" s="105"/>
      <c r="J493" s="105">
        <v>0</v>
      </c>
      <c r="K493" s="106">
        <v>0</v>
      </c>
      <c r="L493" s="107">
        <v>0</v>
      </c>
      <c r="M493" s="142"/>
      <c r="N493" s="108"/>
      <c r="O493" s="108"/>
      <c r="P493" s="107"/>
      <c r="Q493" s="107"/>
      <c r="R493" s="108">
        <f t="shared" si="7"/>
        <v>0</v>
      </c>
      <c r="S493" s="109"/>
      <c r="T493" s="110"/>
      <c r="U493" s="110"/>
      <c r="V493" s="110"/>
      <c r="W493" s="111"/>
      <c r="X493" s="111"/>
      <c r="Y493" s="112"/>
      <c r="Z493" s="113">
        <v>0</v>
      </c>
      <c r="AA493" s="113"/>
      <c r="AB493" s="114">
        <v>0</v>
      </c>
      <c r="AC493" s="114">
        <v>0</v>
      </c>
      <c r="AD493" s="114">
        <v>0</v>
      </c>
      <c r="AE493" s="114" t="e">
        <v>#DIV/0!</v>
      </c>
      <c r="AF493" s="115">
        <v>0</v>
      </c>
      <c r="AG493" s="116">
        <v>483</v>
      </c>
      <c r="AH493" s="117">
        <v>483</v>
      </c>
      <c r="AI493" s="118">
        <v>0</v>
      </c>
      <c r="AJ493" s="119"/>
    </row>
    <row r="494" spans="1:36" x14ac:dyDescent="0.25">
      <c r="A494" s="98"/>
      <c r="B494" s="99"/>
      <c r="C494" s="100"/>
      <c r="D494" s="101"/>
      <c r="E494" s="102"/>
      <c r="F494" s="103">
        <v>15</v>
      </c>
      <c r="G494" s="103"/>
      <c r="H494" s="104"/>
      <c r="I494" s="105"/>
      <c r="J494" s="105">
        <v>0</v>
      </c>
      <c r="K494" s="106">
        <v>0</v>
      </c>
      <c r="L494" s="107">
        <v>0</v>
      </c>
      <c r="M494" s="142"/>
      <c r="N494" s="108"/>
      <c r="O494" s="108"/>
      <c r="P494" s="107"/>
      <c r="Q494" s="107"/>
      <c r="R494" s="108">
        <f t="shared" si="7"/>
        <v>0</v>
      </c>
      <c r="S494" s="109"/>
      <c r="T494" s="110"/>
      <c r="U494" s="110"/>
      <c r="V494" s="110"/>
      <c r="W494" s="111"/>
      <c r="X494" s="111"/>
      <c r="Y494" s="112"/>
      <c r="Z494" s="113">
        <v>0</v>
      </c>
      <c r="AA494" s="113"/>
      <c r="AB494" s="114">
        <v>0</v>
      </c>
      <c r="AC494" s="114">
        <v>0</v>
      </c>
      <c r="AD494" s="114">
        <v>0</v>
      </c>
      <c r="AE494" s="114" t="e">
        <v>#DIV/0!</v>
      </c>
      <c r="AF494" s="115">
        <v>0</v>
      </c>
      <c r="AG494" s="116">
        <v>484</v>
      </c>
      <c r="AH494" s="117">
        <v>484</v>
      </c>
      <c r="AI494" s="118">
        <v>0</v>
      </c>
      <c r="AJ494" s="119"/>
    </row>
    <row r="495" spans="1:36" x14ac:dyDescent="0.25">
      <c r="A495" s="98"/>
      <c r="B495" s="99"/>
      <c r="C495" s="100"/>
      <c r="D495" s="101"/>
      <c r="E495" s="102"/>
      <c r="F495" s="103">
        <v>15</v>
      </c>
      <c r="G495" s="103"/>
      <c r="H495" s="104"/>
      <c r="I495" s="105"/>
      <c r="J495" s="105">
        <v>0</v>
      </c>
      <c r="K495" s="106">
        <v>0</v>
      </c>
      <c r="L495" s="107">
        <v>0</v>
      </c>
      <c r="M495" s="142"/>
      <c r="N495" s="108"/>
      <c r="O495" s="108"/>
      <c r="P495" s="107"/>
      <c r="Q495" s="107"/>
      <c r="R495" s="108">
        <f t="shared" si="7"/>
        <v>0</v>
      </c>
      <c r="S495" s="109"/>
      <c r="T495" s="110"/>
      <c r="U495" s="110"/>
      <c r="V495" s="110"/>
      <c r="W495" s="111"/>
      <c r="X495" s="111"/>
      <c r="Y495" s="112"/>
      <c r="Z495" s="113">
        <v>0</v>
      </c>
      <c r="AA495" s="113"/>
      <c r="AB495" s="114">
        <v>0</v>
      </c>
      <c r="AC495" s="114">
        <v>0</v>
      </c>
      <c r="AD495" s="114">
        <v>0</v>
      </c>
      <c r="AE495" s="114" t="e">
        <v>#DIV/0!</v>
      </c>
      <c r="AF495" s="115">
        <v>0</v>
      </c>
      <c r="AG495" s="116">
        <v>485</v>
      </c>
      <c r="AH495" s="117">
        <v>485</v>
      </c>
      <c r="AI495" s="118">
        <v>0</v>
      </c>
      <c r="AJ495" s="119"/>
    </row>
    <row r="496" spans="1:36" x14ac:dyDescent="0.25">
      <c r="A496" s="98"/>
      <c r="B496" s="99"/>
      <c r="C496" s="100"/>
      <c r="D496" s="101"/>
      <c r="E496" s="102"/>
      <c r="F496" s="103">
        <v>15</v>
      </c>
      <c r="G496" s="103"/>
      <c r="H496" s="104"/>
      <c r="I496" s="105"/>
      <c r="J496" s="105">
        <v>0</v>
      </c>
      <c r="K496" s="106">
        <v>0</v>
      </c>
      <c r="L496" s="107">
        <v>0</v>
      </c>
      <c r="M496" s="142"/>
      <c r="N496" s="108"/>
      <c r="O496" s="108"/>
      <c r="P496" s="107"/>
      <c r="Q496" s="107"/>
      <c r="R496" s="108">
        <f t="shared" si="7"/>
        <v>0</v>
      </c>
      <c r="S496" s="109"/>
      <c r="T496" s="110"/>
      <c r="U496" s="110"/>
      <c r="V496" s="110"/>
      <c r="W496" s="111"/>
      <c r="X496" s="111"/>
      <c r="Y496" s="112"/>
      <c r="Z496" s="113">
        <v>0</v>
      </c>
      <c r="AA496" s="113"/>
      <c r="AB496" s="114">
        <v>0</v>
      </c>
      <c r="AC496" s="114">
        <v>0</v>
      </c>
      <c r="AD496" s="114">
        <v>0</v>
      </c>
      <c r="AE496" s="114" t="e">
        <v>#DIV/0!</v>
      </c>
      <c r="AF496" s="115">
        <v>0</v>
      </c>
      <c r="AG496" s="116">
        <v>486</v>
      </c>
      <c r="AH496" s="117">
        <v>486</v>
      </c>
      <c r="AI496" s="118">
        <v>0</v>
      </c>
      <c r="AJ496" s="119"/>
    </row>
    <row r="497" spans="1:36" x14ac:dyDescent="0.25">
      <c r="A497" s="98"/>
      <c r="B497" s="99"/>
      <c r="C497" s="100"/>
      <c r="D497" s="101"/>
      <c r="E497" s="102"/>
      <c r="F497" s="103">
        <v>15</v>
      </c>
      <c r="G497" s="103"/>
      <c r="H497" s="104"/>
      <c r="I497" s="105"/>
      <c r="J497" s="105">
        <v>0</v>
      </c>
      <c r="K497" s="106">
        <v>0</v>
      </c>
      <c r="L497" s="107">
        <v>0</v>
      </c>
      <c r="M497" s="142"/>
      <c r="N497" s="108"/>
      <c r="O497" s="108"/>
      <c r="P497" s="107"/>
      <c r="Q497" s="107"/>
      <c r="R497" s="108">
        <f t="shared" si="7"/>
        <v>0</v>
      </c>
      <c r="S497" s="109"/>
      <c r="T497" s="110"/>
      <c r="U497" s="110"/>
      <c r="V497" s="110"/>
      <c r="W497" s="111"/>
      <c r="X497" s="111"/>
      <c r="Y497" s="112"/>
      <c r="Z497" s="113">
        <v>0</v>
      </c>
      <c r="AA497" s="113"/>
      <c r="AB497" s="114">
        <v>0</v>
      </c>
      <c r="AC497" s="114">
        <v>0</v>
      </c>
      <c r="AD497" s="114">
        <v>0</v>
      </c>
      <c r="AE497" s="114" t="e">
        <v>#DIV/0!</v>
      </c>
      <c r="AF497" s="115">
        <v>0</v>
      </c>
      <c r="AG497" s="116">
        <v>487</v>
      </c>
      <c r="AH497" s="117">
        <v>487</v>
      </c>
      <c r="AI497" s="118">
        <v>0</v>
      </c>
      <c r="AJ497" s="119"/>
    </row>
    <row r="498" spans="1:36" x14ac:dyDescent="0.25">
      <c r="A498" s="98"/>
      <c r="B498" s="99"/>
      <c r="C498" s="100"/>
      <c r="D498" s="101"/>
      <c r="E498" s="102"/>
      <c r="F498" s="103">
        <v>15</v>
      </c>
      <c r="G498" s="103"/>
      <c r="H498" s="104"/>
      <c r="I498" s="105"/>
      <c r="J498" s="105">
        <v>0</v>
      </c>
      <c r="K498" s="106">
        <v>0</v>
      </c>
      <c r="L498" s="107">
        <v>0</v>
      </c>
      <c r="M498" s="142"/>
      <c r="N498" s="108"/>
      <c r="O498" s="108"/>
      <c r="P498" s="107"/>
      <c r="Q498" s="107"/>
      <c r="R498" s="108">
        <f t="shared" si="7"/>
        <v>0</v>
      </c>
      <c r="S498" s="109"/>
      <c r="T498" s="110"/>
      <c r="U498" s="110"/>
      <c r="V498" s="110"/>
      <c r="W498" s="111"/>
      <c r="X498" s="111"/>
      <c r="Y498" s="112"/>
      <c r="Z498" s="113">
        <v>0</v>
      </c>
      <c r="AA498" s="113"/>
      <c r="AB498" s="114">
        <v>0</v>
      </c>
      <c r="AC498" s="114">
        <v>0</v>
      </c>
      <c r="AD498" s="114">
        <v>0</v>
      </c>
      <c r="AE498" s="114" t="e">
        <v>#DIV/0!</v>
      </c>
      <c r="AF498" s="115">
        <v>0</v>
      </c>
      <c r="AG498" s="116">
        <v>488</v>
      </c>
      <c r="AH498" s="117">
        <v>488</v>
      </c>
      <c r="AI498" s="118">
        <v>0</v>
      </c>
      <c r="AJ498" s="119"/>
    </row>
    <row r="499" spans="1:36" x14ac:dyDescent="0.25">
      <c r="A499" s="98"/>
      <c r="B499" s="99"/>
      <c r="C499" s="100"/>
      <c r="D499" s="101"/>
      <c r="E499" s="102"/>
      <c r="F499" s="103">
        <v>15</v>
      </c>
      <c r="G499" s="103"/>
      <c r="H499" s="104"/>
      <c r="I499" s="105"/>
      <c r="J499" s="105">
        <v>0</v>
      </c>
      <c r="K499" s="106">
        <v>0</v>
      </c>
      <c r="L499" s="107">
        <v>0</v>
      </c>
      <c r="M499" s="142"/>
      <c r="N499" s="108"/>
      <c r="O499" s="108"/>
      <c r="P499" s="107"/>
      <c r="Q499" s="107"/>
      <c r="R499" s="108">
        <f t="shared" si="7"/>
        <v>0</v>
      </c>
      <c r="S499" s="109"/>
      <c r="T499" s="110"/>
      <c r="U499" s="110"/>
      <c r="V499" s="110"/>
      <c r="W499" s="111"/>
      <c r="X499" s="111"/>
      <c r="Y499" s="112"/>
      <c r="Z499" s="113">
        <v>0</v>
      </c>
      <c r="AA499" s="113"/>
      <c r="AB499" s="114">
        <v>0</v>
      </c>
      <c r="AC499" s="114">
        <v>0</v>
      </c>
      <c r="AD499" s="114">
        <v>0</v>
      </c>
      <c r="AE499" s="114" t="e">
        <v>#DIV/0!</v>
      </c>
      <c r="AF499" s="115">
        <v>0</v>
      </c>
      <c r="AG499" s="116">
        <v>489</v>
      </c>
      <c r="AH499" s="117">
        <v>489</v>
      </c>
      <c r="AI499" s="118">
        <v>0</v>
      </c>
      <c r="AJ499" s="119"/>
    </row>
    <row r="500" spans="1:36" x14ac:dyDescent="0.25">
      <c r="A500" s="98"/>
      <c r="B500" s="99"/>
      <c r="C500" s="100"/>
      <c r="D500" s="101"/>
      <c r="E500" s="102"/>
      <c r="F500" s="103">
        <v>15</v>
      </c>
      <c r="G500" s="103"/>
      <c r="H500" s="104"/>
      <c r="I500" s="105"/>
      <c r="J500" s="105">
        <v>0</v>
      </c>
      <c r="K500" s="106">
        <v>0</v>
      </c>
      <c r="L500" s="107">
        <v>0</v>
      </c>
      <c r="M500" s="142"/>
      <c r="N500" s="108"/>
      <c r="O500" s="108"/>
      <c r="P500" s="107"/>
      <c r="Q500" s="107"/>
      <c r="R500" s="108">
        <f t="shared" si="7"/>
        <v>0</v>
      </c>
      <c r="S500" s="109"/>
      <c r="T500" s="110"/>
      <c r="U500" s="110"/>
      <c r="V500" s="110"/>
      <c r="W500" s="111"/>
      <c r="X500" s="111"/>
      <c r="Y500" s="112"/>
      <c r="Z500" s="113">
        <v>0</v>
      </c>
      <c r="AA500" s="113"/>
      <c r="AB500" s="114">
        <v>0</v>
      </c>
      <c r="AC500" s="114">
        <v>0</v>
      </c>
      <c r="AD500" s="114">
        <v>0</v>
      </c>
      <c r="AE500" s="114" t="e">
        <v>#DIV/0!</v>
      </c>
      <c r="AF500" s="115">
        <v>0</v>
      </c>
      <c r="AG500" s="116">
        <v>490</v>
      </c>
      <c r="AH500" s="117">
        <v>490</v>
      </c>
      <c r="AI500" s="118">
        <v>0</v>
      </c>
      <c r="AJ500" s="119"/>
    </row>
    <row r="501" spans="1:36" x14ac:dyDescent="0.25">
      <c r="A501" s="98"/>
      <c r="B501" s="99"/>
      <c r="C501" s="100"/>
      <c r="D501" s="101"/>
      <c r="E501" s="102"/>
      <c r="F501" s="103">
        <v>15</v>
      </c>
      <c r="G501" s="103"/>
      <c r="H501" s="104"/>
      <c r="I501" s="105"/>
      <c r="J501" s="105">
        <v>0</v>
      </c>
      <c r="K501" s="106">
        <v>0</v>
      </c>
      <c r="L501" s="107">
        <v>0</v>
      </c>
      <c r="M501" s="142"/>
      <c r="N501" s="108"/>
      <c r="O501" s="108"/>
      <c r="P501" s="107"/>
      <c r="Q501" s="107"/>
      <c r="R501" s="108">
        <f t="shared" si="7"/>
        <v>0</v>
      </c>
      <c r="S501" s="109"/>
      <c r="T501" s="110"/>
      <c r="U501" s="110"/>
      <c r="V501" s="110"/>
      <c r="W501" s="111"/>
      <c r="X501" s="111"/>
      <c r="Y501" s="112"/>
      <c r="Z501" s="113">
        <v>0</v>
      </c>
      <c r="AA501" s="113"/>
      <c r="AB501" s="114">
        <v>0</v>
      </c>
      <c r="AC501" s="114">
        <v>0</v>
      </c>
      <c r="AD501" s="114">
        <v>0</v>
      </c>
      <c r="AE501" s="114" t="e">
        <v>#DIV/0!</v>
      </c>
      <c r="AF501" s="115">
        <v>0</v>
      </c>
      <c r="AG501" s="116">
        <v>491</v>
      </c>
      <c r="AH501" s="117">
        <v>491</v>
      </c>
      <c r="AI501" s="118">
        <v>0</v>
      </c>
      <c r="AJ501" s="119"/>
    </row>
    <row r="502" spans="1:36" x14ac:dyDescent="0.25">
      <c r="A502" s="98"/>
      <c r="B502" s="99"/>
      <c r="C502" s="100"/>
      <c r="D502" s="101"/>
      <c r="E502" s="102"/>
      <c r="F502" s="103">
        <v>15</v>
      </c>
      <c r="G502" s="103"/>
      <c r="H502" s="104"/>
      <c r="I502" s="105"/>
      <c r="J502" s="105">
        <v>0</v>
      </c>
      <c r="K502" s="106">
        <v>0</v>
      </c>
      <c r="L502" s="107">
        <v>0</v>
      </c>
      <c r="M502" s="142"/>
      <c r="N502" s="108"/>
      <c r="O502" s="108"/>
      <c r="P502" s="107"/>
      <c r="Q502" s="107"/>
      <c r="R502" s="108">
        <f t="shared" si="7"/>
        <v>0</v>
      </c>
      <c r="S502" s="109"/>
      <c r="T502" s="110"/>
      <c r="U502" s="110"/>
      <c r="V502" s="110"/>
      <c r="W502" s="111"/>
      <c r="X502" s="111"/>
      <c r="Y502" s="112"/>
      <c r="Z502" s="113">
        <v>0</v>
      </c>
      <c r="AA502" s="113"/>
      <c r="AB502" s="114">
        <v>0</v>
      </c>
      <c r="AC502" s="114">
        <v>0</v>
      </c>
      <c r="AD502" s="114">
        <v>0</v>
      </c>
      <c r="AE502" s="114" t="e">
        <v>#DIV/0!</v>
      </c>
      <c r="AF502" s="115">
        <v>0</v>
      </c>
      <c r="AG502" s="116">
        <v>492</v>
      </c>
      <c r="AH502" s="117">
        <v>492</v>
      </c>
      <c r="AI502" s="118">
        <v>0</v>
      </c>
      <c r="AJ502" s="119"/>
    </row>
    <row r="503" spans="1:36" x14ac:dyDescent="0.25">
      <c r="A503" s="98"/>
      <c r="B503" s="99"/>
      <c r="C503" s="100"/>
      <c r="D503" s="101"/>
      <c r="E503" s="102"/>
      <c r="F503" s="103">
        <v>15</v>
      </c>
      <c r="G503" s="103"/>
      <c r="H503" s="104"/>
      <c r="I503" s="105"/>
      <c r="J503" s="105">
        <v>0</v>
      </c>
      <c r="K503" s="106">
        <v>0</v>
      </c>
      <c r="L503" s="107">
        <v>0</v>
      </c>
      <c r="M503" s="142"/>
      <c r="N503" s="108"/>
      <c r="O503" s="108"/>
      <c r="P503" s="107"/>
      <c r="Q503" s="107"/>
      <c r="R503" s="108">
        <f t="shared" si="7"/>
        <v>0</v>
      </c>
      <c r="S503" s="109"/>
      <c r="T503" s="110"/>
      <c r="U503" s="110"/>
      <c r="V503" s="110"/>
      <c r="W503" s="111"/>
      <c r="X503" s="111"/>
      <c r="Y503" s="112"/>
      <c r="Z503" s="113">
        <v>0</v>
      </c>
      <c r="AA503" s="113"/>
      <c r="AB503" s="114">
        <v>0</v>
      </c>
      <c r="AC503" s="114">
        <v>0</v>
      </c>
      <c r="AD503" s="114">
        <v>0</v>
      </c>
      <c r="AE503" s="114" t="e">
        <v>#DIV/0!</v>
      </c>
      <c r="AF503" s="115">
        <v>0</v>
      </c>
      <c r="AG503" s="116">
        <v>493</v>
      </c>
      <c r="AH503" s="117">
        <v>493</v>
      </c>
      <c r="AI503" s="118">
        <v>0</v>
      </c>
      <c r="AJ503" s="119"/>
    </row>
    <row r="504" spans="1:36" x14ac:dyDescent="0.25">
      <c r="A504" s="98"/>
      <c r="B504" s="99"/>
      <c r="C504" s="100"/>
      <c r="D504" s="101"/>
      <c r="E504" s="102"/>
      <c r="F504" s="103">
        <v>15</v>
      </c>
      <c r="G504" s="103"/>
      <c r="H504" s="104"/>
      <c r="I504" s="105"/>
      <c r="J504" s="105">
        <v>0</v>
      </c>
      <c r="K504" s="106">
        <v>0</v>
      </c>
      <c r="L504" s="107">
        <v>0</v>
      </c>
      <c r="M504" s="142"/>
      <c r="N504" s="108"/>
      <c r="O504" s="108"/>
      <c r="P504" s="107"/>
      <c r="Q504" s="107"/>
      <c r="R504" s="108">
        <f t="shared" si="7"/>
        <v>0</v>
      </c>
      <c r="S504" s="109"/>
      <c r="T504" s="110"/>
      <c r="U504" s="110"/>
      <c r="V504" s="110"/>
      <c r="W504" s="111"/>
      <c r="X504" s="111"/>
      <c r="Y504" s="112"/>
      <c r="Z504" s="113">
        <v>0</v>
      </c>
      <c r="AA504" s="113"/>
      <c r="AB504" s="114">
        <v>0</v>
      </c>
      <c r="AC504" s="114">
        <v>0</v>
      </c>
      <c r="AD504" s="114">
        <v>0</v>
      </c>
      <c r="AE504" s="114" t="e">
        <v>#DIV/0!</v>
      </c>
      <c r="AF504" s="115">
        <v>0</v>
      </c>
      <c r="AG504" s="116">
        <v>494</v>
      </c>
      <c r="AH504" s="117">
        <v>494</v>
      </c>
      <c r="AI504" s="118">
        <v>0</v>
      </c>
      <c r="AJ504" s="119"/>
    </row>
    <row r="505" spans="1:36" x14ac:dyDescent="0.25">
      <c r="A505" s="98"/>
      <c r="B505" s="99"/>
      <c r="C505" s="100"/>
      <c r="D505" s="101"/>
      <c r="E505" s="102"/>
      <c r="F505" s="103">
        <v>15</v>
      </c>
      <c r="G505" s="103"/>
      <c r="H505" s="104"/>
      <c r="I505" s="105"/>
      <c r="J505" s="105">
        <v>0</v>
      </c>
      <c r="K505" s="106">
        <v>0</v>
      </c>
      <c r="L505" s="107">
        <v>0</v>
      </c>
      <c r="M505" s="142"/>
      <c r="N505" s="108"/>
      <c r="O505" s="108"/>
      <c r="P505" s="107"/>
      <c r="Q505" s="107"/>
      <c r="R505" s="108">
        <f t="shared" si="7"/>
        <v>0</v>
      </c>
      <c r="S505" s="109"/>
      <c r="T505" s="110"/>
      <c r="U505" s="110"/>
      <c r="V505" s="110"/>
      <c r="W505" s="111"/>
      <c r="X505" s="111"/>
      <c r="Y505" s="112"/>
      <c r="Z505" s="113">
        <v>0</v>
      </c>
      <c r="AA505" s="113"/>
      <c r="AB505" s="114">
        <v>0</v>
      </c>
      <c r="AC505" s="114">
        <v>0</v>
      </c>
      <c r="AD505" s="114">
        <v>0</v>
      </c>
      <c r="AE505" s="114" t="e">
        <v>#DIV/0!</v>
      </c>
      <c r="AF505" s="115">
        <v>0</v>
      </c>
      <c r="AG505" s="116">
        <v>495</v>
      </c>
      <c r="AH505" s="117">
        <v>495</v>
      </c>
      <c r="AI505" s="118">
        <v>0</v>
      </c>
      <c r="AJ505" s="119"/>
    </row>
    <row r="506" spans="1:36" x14ac:dyDescent="0.25">
      <c r="A506" s="98"/>
      <c r="B506" s="99"/>
      <c r="C506" s="100"/>
      <c r="D506" s="101"/>
      <c r="E506" s="102"/>
      <c r="F506" s="103">
        <v>15</v>
      </c>
      <c r="G506" s="103"/>
      <c r="H506" s="104"/>
      <c r="I506" s="105"/>
      <c r="J506" s="105">
        <v>0</v>
      </c>
      <c r="K506" s="106">
        <v>0</v>
      </c>
      <c r="L506" s="107">
        <v>0</v>
      </c>
      <c r="M506" s="142"/>
      <c r="N506" s="108"/>
      <c r="O506" s="108"/>
      <c r="P506" s="107"/>
      <c r="Q506" s="107"/>
      <c r="R506" s="108">
        <f t="shared" si="7"/>
        <v>0</v>
      </c>
      <c r="S506" s="109"/>
      <c r="T506" s="110"/>
      <c r="U506" s="110"/>
      <c r="V506" s="110"/>
      <c r="W506" s="111"/>
      <c r="X506" s="111"/>
      <c r="Y506" s="112"/>
      <c r="Z506" s="113">
        <v>0</v>
      </c>
      <c r="AA506" s="113"/>
      <c r="AB506" s="114">
        <v>0</v>
      </c>
      <c r="AC506" s="114">
        <v>0</v>
      </c>
      <c r="AD506" s="114">
        <v>0</v>
      </c>
      <c r="AE506" s="114" t="e">
        <v>#DIV/0!</v>
      </c>
      <c r="AF506" s="115">
        <v>0</v>
      </c>
      <c r="AG506" s="116">
        <v>496</v>
      </c>
      <c r="AH506" s="117">
        <v>496</v>
      </c>
      <c r="AI506" s="118">
        <v>0</v>
      </c>
      <c r="AJ506" s="119"/>
    </row>
    <row r="507" spans="1:36" x14ac:dyDescent="0.25">
      <c r="A507" s="98"/>
      <c r="B507" s="99"/>
      <c r="C507" s="100"/>
      <c r="D507" s="101"/>
      <c r="E507" s="102"/>
      <c r="F507" s="103">
        <v>15</v>
      </c>
      <c r="G507" s="103"/>
      <c r="H507" s="104"/>
      <c r="I507" s="105"/>
      <c r="J507" s="105">
        <v>0</v>
      </c>
      <c r="K507" s="106">
        <v>0</v>
      </c>
      <c r="L507" s="107">
        <v>0</v>
      </c>
      <c r="M507" s="142"/>
      <c r="N507" s="108"/>
      <c r="O507" s="108"/>
      <c r="P507" s="107"/>
      <c r="Q507" s="107"/>
      <c r="R507" s="108">
        <f t="shared" si="7"/>
        <v>0</v>
      </c>
      <c r="S507" s="109"/>
      <c r="T507" s="110"/>
      <c r="U507" s="110"/>
      <c r="V507" s="110"/>
      <c r="W507" s="111"/>
      <c r="X507" s="111"/>
      <c r="Y507" s="112"/>
      <c r="Z507" s="113">
        <v>0</v>
      </c>
      <c r="AA507" s="113"/>
      <c r="AB507" s="114">
        <v>0</v>
      </c>
      <c r="AC507" s="114">
        <v>0</v>
      </c>
      <c r="AD507" s="114">
        <v>0</v>
      </c>
      <c r="AE507" s="114" t="e">
        <v>#DIV/0!</v>
      </c>
      <c r="AF507" s="115">
        <v>0</v>
      </c>
      <c r="AG507" s="116">
        <v>497</v>
      </c>
      <c r="AH507" s="117">
        <v>497</v>
      </c>
      <c r="AI507" s="118">
        <v>0</v>
      </c>
      <c r="AJ507" s="119"/>
    </row>
    <row r="508" spans="1:36" x14ac:dyDescent="0.25">
      <c r="A508" s="98"/>
      <c r="B508" s="99"/>
      <c r="C508" s="100"/>
      <c r="D508" s="101"/>
      <c r="E508" s="102"/>
      <c r="F508" s="103">
        <v>15</v>
      </c>
      <c r="G508" s="103"/>
      <c r="H508" s="104"/>
      <c r="I508" s="105"/>
      <c r="J508" s="105">
        <v>0</v>
      </c>
      <c r="K508" s="106">
        <v>0</v>
      </c>
      <c r="L508" s="107">
        <v>0</v>
      </c>
      <c r="M508" s="142"/>
      <c r="N508" s="108"/>
      <c r="O508" s="108"/>
      <c r="P508" s="107"/>
      <c r="Q508" s="107"/>
      <c r="R508" s="108">
        <f t="shared" si="7"/>
        <v>0</v>
      </c>
      <c r="S508" s="109"/>
      <c r="T508" s="110"/>
      <c r="U508" s="110"/>
      <c r="V508" s="110"/>
      <c r="W508" s="111"/>
      <c r="X508" s="111"/>
      <c r="Y508" s="112"/>
      <c r="Z508" s="113">
        <v>0</v>
      </c>
      <c r="AA508" s="113"/>
      <c r="AB508" s="114">
        <v>0</v>
      </c>
      <c r="AC508" s="114">
        <v>0</v>
      </c>
      <c r="AD508" s="114">
        <v>0</v>
      </c>
      <c r="AE508" s="114" t="e">
        <v>#DIV/0!</v>
      </c>
      <c r="AF508" s="115">
        <v>0</v>
      </c>
      <c r="AG508" s="116">
        <v>498</v>
      </c>
      <c r="AH508" s="117">
        <v>498</v>
      </c>
      <c r="AI508" s="118">
        <v>0</v>
      </c>
      <c r="AJ508" s="119"/>
    </row>
    <row r="509" spans="1:36" x14ac:dyDescent="0.25">
      <c r="A509" s="98"/>
      <c r="B509" s="99"/>
      <c r="C509" s="100"/>
      <c r="D509" s="101"/>
      <c r="E509" s="102"/>
      <c r="F509" s="103">
        <v>15</v>
      </c>
      <c r="G509" s="103"/>
      <c r="H509" s="104"/>
      <c r="I509" s="105"/>
      <c r="J509" s="105">
        <v>0</v>
      </c>
      <c r="K509" s="106">
        <v>0</v>
      </c>
      <c r="L509" s="107">
        <v>0</v>
      </c>
      <c r="M509" s="142"/>
      <c r="N509" s="108"/>
      <c r="O509" s="108"/>
      <c r="P509" s="107"/>
      <c r="Q509" s="107"/>
      <c r="R509" s="108">
        <f t="shared" si="7"/>
        <v>0</v>
      </c>
      <c r="S509" s="109"/>
      <c r="T509" s="110"/>
      <c r="U509" s="110"/>
      <c r="V509" s="110"/>
      <c r="W509" s="111"/>
      <c r="X509" s="111"/>
      <c r="Y509" s="112"/>
      <c r="Z509" s="113">
        <v>0</v>
      </c>
      <c r="AA509" s="113"/>
      <c r="AB509" s="114">
        <v>0</v>
      </c>
      <c r="AC509" s="114">
        <v>0</v>
      </c>
      <c r="AD509" s="114">
        <v>0</v>
      </c>
      <c r="AE509" s="114" t="e">
        <v>#DIV/0!</v>
      </c>
      <c r="AF509" s="115">
        <v>0</v>
      </c>
      <c r="AG509" s="116">
        <v>499</v>
      </c>
      <c r="AH509" s="117">
        <v>499</v>
      </c>
      <c r="AI509" s="118">
        <v>0</v>
      </c>
      <c r="AJ509" s="119"/>
    </row>
    <row r="510" spans="1:36" x14ac:dyDescent="0.25">
      <c r="A510" s="98"/>
      <c r="B510" s="99"/>
      <c r="C510" s="100"/>
      <c r="D510" s="101"/>
      <c r="E510" s="102"/>
      <c r="F510" s="103">
        <v>15</v>
      </c>
      <c r="G510" s="103"/>
      <c r="H510" s="104"/>
      <c r="I510" s="105"/>
      <c r="J510" s="105">
        <v>0</v>
      </c>
      <c r="K510" s="106">
        <v>0</v>
      </c>
      <c r="L510" s="107">
        <v>0</v>
      </c>
      <c r="M510" s="142"/>
      <c r="N510" s="108"/>
      <c r="O510" s="108"/>
      <c r="P510" s="107"/>
      <c r="Q510" s="107"/>
      <c r="R510" s="108">
        <f t="shared" si="7"/>
        <v>0</v>
      </c>
      <c r="S510" s="109"/>
      <c r="T510" s="110"/>
      <c r="U510" s="110"/>
      <c r="V510" s="110"/>
      <c r="W510" s="111"/>
      <c r="X510" s="111"/>
      <c r="Y510" s="112"/>
      <c r="Z510" s="113">
        <v>0</v>
      </c>
      <c r="AA510" s="113"/>
      <c r="AB510" s="114">
        <v>0</v>
      </c>
      <c r="AC510" s="114">
        <v>0</v>
      </c>
      <c r="AD510" s="114">
        <v>0</v>
      </c>
      <c r="AE510" s="114" t="e">
        <v>#DIV/0!</v>
      </c>
      <c r="AF510" s="115">
        <v>0</v>
      </c>
      <c r="AG510" s="116">
        <v>500</v>
      </c>
      <c r="AH510" s="117">
        <v>500</v>
      </c>
      <c r="AI510" s="118">
        <v>0</v>
      </c>
      <c r="AJ510" s="119"/>
    </row>
    <row r="511" spans="1:36" x14ac:dyDescent="0.25">
      <c r="A511" s="98"/>
      <c r="B511" s="99"/>
      <c r="C511" s="100"/>
      <c r="D511" s="101"/>
      <c r="E511" s="102"/>
      <c r="F511" s="103">
        <v>15</v>
      </c>
      <c r="G511" s="103"/>
      <c r="H511" s="104"/>
      <c r="I511" s="105"/>
      <c r="J511" s="105">
        <v>0</v>
      </c>
      <c r="K511" s="106">
        <v>0</v>
      </c>
      <c r="L511" s="107">
        <v>0</v>
      </c>
      <c r="M511" s="142"/>
      <c r="N511" s="108"/>
      <c r="O511" s="108"/>
      <c r="P511" s="107"/>
      <c r="Q511" s="107"/>
      <c r="R511" s="108">
        <f t="shared" si="7"/>
        <v>0</v>
      </c>
      <c r="S511" s="109"/>
      <c r="T511" s="110"/>
      <c r="U511" s="110"/>
      <c r="V511" s="110"/>
      <c r="W511" s="111"/>
      <c r="X511" s="111"/>
      <c r="Y511" s="112"/>
      <c r="Z511" s="113">
        <v>0</v>
      </c>
      <c r="AA511" s="113"/>
      <c r="AB511" s="114">
        <v>0</v>
      </c>
      <c r="AC511" s="114">
        <v>0</v>
      </c>
      <c r="AD511" s="114">
        <v>0</v>
      </c>
      <c r="AE511" s="114" t="e">
        <v>#DIV/0!</v>
      </c>
      <c r="AF511" s="115">
        <v>0</v>
      </c>
      <c r="AG511" s="116">
        <v>501</v>
      </c>
      <c r="AH511" s="117">
        <v>501</v>
      </c>
      <c r="AI511" s="118">
        <v>0</v>
      </c>
      <c r="AJ511" s="119"/>
    </row>
    <row r="512" spans="1:36" x14ac:dyDescent="0.25">
      <c r="A512" s="98"/>
      <c r="B512" s="99"/>
      <c r="C512" s="100"/>
      <c r="D512" s="101"/>
      <c r="E512" s="102"/>
      <c r="F512" s="103">
        <v>15</v>
      </c>
      <c r="G512" s="103"/>
      <c r="H512" s="104"/>
      <c r="I512" s="105"/>
      <c r="J512" s="105">
        <v>0</v>
      </c>
      <c r="K512" s="106">
        <v>0</v>
      </c>
      <c r="L512" s="107">
        <v>0</v>
      </c>
      <c r="M512" s="142"/>
      <c r="N512" s="108"/>
      <c r="O512" s="108"/>
      <c r="P512" s="107"/>
      <c r="Q512" s="107"/>
      <c r="R512" s="108">
        <f t="shared" si="7"/>
        <v>0</v>
      </c>
      <c r="S512" s="109"/>
      <c r="T512" s="110"/>
      <c r="U512" s="110"/>
      <c r="V512" s="110"/>
      <c r="W512" s="111"/>
      <c r="X512" s="111"/>
      <c r="Y512" s="112"/>
      <c r="Z512" s="113">
        <v>0</v>
      </c>
      <c r="AA512" s="113"/>
      <c r="AB512" s="114">
        <v>0</v>
      </c>
      <c r="AC512" s="114">
        <v>0</v>
      </c>
      <c r="AD512" s="114">
        <v>0</v>
      </c>
      <c r="AE512" s="114" t="e">
        <v>#DIV/0!</v>
      </c>
      <c r="AF512" s="115">
        <v>0</v>
      </c>
      <c r="AG512" s="116">
        <v>502</v>
      </c>
      <c r="AH512" s="117">
        <v>502</v>
      </c>
      <c r="AI512" s="118">
        <v>0</v>
      </c>
      <c r="AJ512" s="119"/>
    </row>
    <row r="513" spans="1:36" x14ac:dyDescent="0.25">
      <c r="A513" s="98"/>
      <c r="B513" s="99"/>
      <c r="C513" s="100"/>
      <c r="D513" s="101"/>
      <c r="E513" s="102"/>
      <c r="F513" s="103">
        <v>15</v>
      </c>
      <c r="G513" s="103"/>
      <c r="H513" s="104"/>
      <c r="I513" s="105"/>
      <c r="J513" s="105">
        <v>0</v>
      </c>
      <c r="K513" s="106">
        <v>0</v>
      </c>
      <c r="L513" s="107">
        <v>0</v>
      </c>
      <c r="M513" s="142"/>
      <c r="N513" s="108"/>
      <c r="O513" s="108"/>
      <c r="P513" s="107"/>
      <c r="Q513" s="107"/>
      <c r="R513" s="108">
        <f t="shared" si="7"/>
        <v>0</v>
      </c>
      <c r="S513" s="109"/>
      <c r="T513" s="110"/>
      <c r="U513" s="110"/>
      <c r="V513" s="110"/>
      <c r="W513" s="111"/>
      <c r="X513" s="111"/>
      <c r="Y513" s="112"/>
      <c r="Z513" s="113">
        <v>0</v>
      </c>
      <c r="AA513" s="113"/>
      <c r="AB513" s="114">
        <v>0</v>
      </c>
      <c r="AC513" s="114">
        <v>0</v>
      </c>
      <c r="AD513" s="114">
        <v>0</v>
      </c>
      <c r="AE513" s="114" t="e">
        <v>#DIV/0!</v>
      </c>
      <c r="AF513" s="115">
        <v>0</v>
      </c>
      <c r="AG513" s="116">
        <v>503</v>
      </c>
      <c r="AH513" s="117">
        <v>503</v>
      </c>
      <c r="AI513" s="118">
        <v>0</v>
      </c>
      <c r="AJ513" s="119"/>
    </row>
    <row r="514" spans="1:36" x14ac:dyDescent="0.25">
      <c r="A514" s="98"/>
      <c r="B514" s="99"/>
      <c r="C514" s="100"/>
      <c r="D514" s="101"/>
      <c r="E514" s="102"/>
      <c r="F514" s="103">
        <v>15</v>
      </c>
      <c r="G514" s="103"/>
      <c r="H514" s="104"/>
      <c r="I514" s="105"/>
      <c r="J514" s="105">
        <v>0</v>
      </c>
      <c r="K514" s="106">
        <v>0</v>
      </c>
      <c r="L514" s="107">
        <v>0</v>
      </c>
      <c r="M514" s="142"/>
      <c r="N514" s="108"/>
      <c r="O514" s="108"/>
      <c r="P514" s="107"/>
      <c r="Q514" s="107"/>
      <c r="R514" s="108">
        <f t="shared" si="7"/>
        <v>0</v>
      </c>
      <c r="S514" s="109"/>
      <c r="T514" s="110"/>
      <c r="U514" s="110"/>
      <c r="V514" s="110"/>
      <c r="W514" s="111"/>
      <c r="X514" s="111"/>
      <c r="Y514" s="112"/>
      <c r="Z514" s="113">
        <v>0</v>
      </c>
      <c r="AA514" s="113"/>
      <c r="AB514" s="114">
        <v>0</v>
      </c>
      <c r="AC514" s="114">
        <v>0</v>
      </c>
      <c r="AD514" s="114">
        <v>0</v>
      </c>
      <c r="AE514" s="114" t="e">
        <v>#DIV/0!</v>
      </c>
      <c r="AF514" s="115">
        <v>0</v>
      </c>
      <c r="AG514" s="116">
        <v>504</v>
      </c>
      <c r="AH514" s="117">
        <v>504</v>
      </c>
      <c r="AI514" s="118">
        <v>0</v>
      </c>
      <c r="AJ514" s="119"/>
    </row>
    <row r="515" spans="1:36" x14ac:dyDescent="0.25">
      <c r="A515" s="98"/>
      <c r="B515" s="99"/>
      <c r="C515" s="100"/>
      <c r="D515" s="101"/>
      <c r="E515" s="102"/>
      <c r="F515" s="103">
        <v>15</v>
      </c>
      <c r="G515" s="103"/>
      <c r="H515" s="104"/>
      <c r="I515" s="105"/>
      <c r="J515" s="105">
        <v>0</v>
      </c>
      <c r="K515" s="106">
        <v>0</v>
      </c>
      <c r="L515" s="107">
        <v>0</v>
      </c>
      <c r="M515" s="142"/>
      <c r="N515" s="108"/>
      <c r="O515" s="108"/>
      <c r="P515" s="107"/>
      <c r="Q515" s="107"/>
      <c r="R515" s="108">
        <f t="shared" si="7"/>
        <v>0</v>
      </c>
      <c r="S515" s="109"/>
      <c r="T515" s="110"/>
      <c r="U515" s="110"/>
      <c r="V515" s="110"/>
      <c r="W515" s="111"/>
      <c r="X515" s="111"/>
      <c r="Y515" s="112"/>
      <c r="Z515" s="113">
        <v>0</v>
      </c>
      <c r="AA515" s="113"/>
      <c r="AB515" s="114">
        <v>0</v>
      </c>
      <c r="AC515" s="114">
        <v>0</v>
      </c>
      <c r="AD515" s="114">
        <v>0</v>
      </c>
      <c r="AE515" s="114" t="e">
        <v>#DIV/0!</v>
      </c>
      <c r="AF515" s="115">
        <v>0</v>
      </c>
      <c r="AG515" s="116">
        <v>505</v>
      </c>
      <c r="AH515" s="117">
        <v>505</v>
      </c>
      <c r="AI515" s="118">
        <v>0</v>
      </c>
      <c r="AJ515" s="119"/>
    </row>
    <row r="516" spans="1:36" x14ac:dyDescent="0.25">
      <c r="A516" s="98"/>
      <c r="B516" s="99"/>
      <c r="C516" s="100"/>
      <c r="D516" s="101"/>
      <c r="E516" s="102"/>
      <c r="F516" s="103">
        <v>15</v>
      </c>
      <c r="G516" s="103"/>
      <c r="H516" s="104"/>
      <c r="I516" s="105"/>
      <c r="J516" s="105">
        <v>0</v>
      </c>
      <c r="K516" s="106">
        <v>0</v>
      </c>
      <c r="L516" s="107">
        <v>0</v>
      </c>
      <c r="M516" s="142"/>
      <c r="N516" s="108"/>
      <c r="O516" s="108"/>
      <c r="P516" s="107"/>
      <c r="Q516" s="107"/>
      <c r="R516" s="108">
        <f t="shared" si="7"/>
        <v>0</v>
      </c>
      <c r="S516" s="109"/>
      <c r="T516" s="110"/>
      <c r="U516" s="110"/>
      <c r="V516" s="110"/>
      <c r="W516" s="111"/>
      <c r="X516" s="111"/>
      <c r="Y516" s="112"/>
      <c r="Z516" s="113">
        <v>0</v>
      </c>
      <c r="AA516" s="113"/>
      <c r="AB516" s="114">
        <v>0</v>
      </c>
      <c r="AC516" s="114">
        <v>0</v>
      </c>
      <c r="AD516" s="114">
        <v>0</v>
      </c>
      <c r="AE516" s="114" t="e">
        <v>#DIV/0!</v>
      </c>
      <c r="AF516" s="115">
        <v>0</v>
      </c>
      <c r="AG516" s="116">
        <v>506</v>
      </c>
      <c r="AH516" s="117">
        <v>506</v>
      </c>
      <c r="AI516" s="118">
        <v>0</v>
      </c>
      <c r="AJ516" s="119"/>
    </row>
    <row r="517" spans="1:36" x14ac:dyDescent="0.25">
      <c r="A517" s="98"/>
      <c r="B517" s="99"/>
      <c r="C517" s="100"/>
      <c r="D517" s="101"/>
      <c r="E517" s="102"/>
      <c r="F517" s="103">
        <v>15</v>
      </c>
      <c r="G517" s="103"/>
      <c r="H517" s="104"/>
      <c r="I517" s="105"/>
      <c r="J517" s="105">
        <v>0</v>
      </c>
      <c r="K517" s="106">
        <v>0</v>
      </c>
      <c r="L517" s="107">
        <v>0</v>
      </c>
      <c r="M517" s="142"/>
      <c r="N517" s="108"/>
      <c r="O517" s="108"/>
      <c r="P517" s="107"/>
      <c r="Q517" s="107"/>
      <c r="R517" s="108">
        <f t="shared" si="7"/>
        <v>0</v>
      </c>
      <c r="S517" s="109"/>
      <c r="T517" s="110"/>
      <c r="U517" s="110"/>
      <c r="V517" s="110"/>
      <c r="W517" s="111"/>
      <c r="X517" s="111"/>
      <c r="Y517" s="112"/>
      <c r="Z517" s="113">
        <v>0</v>
      </c>
      <c r="AA517" s="113"/>
      <c r="AB517" s="114">
        <v>0</v>
      </c>
      <c r="AC517" s="114">
        <v>0</v>
      </c>
      <c r="AD517" s="114">
        <v>0</v>
      </c>
      <c r="AE517" s="114" t="e">
        <v>#DIV/0!</v>
      </c>
      <c r="AF517" s="115">
        <v>0</v>
      </c>
      <c r="AG517" s="116">
        <v>507</v>
      </c>
      <c r="AH517" s="117">
        <v>507</v>
      </c>
      <c r="AI517" s="118">
        <v>0</v>
      </c>
      <c r="AJ517" s="119"/>
    </row>
    <row r="518" spans="1:36" x14ac:dyDescent="0.25">
      <c r="A518" s="98"/>
      <c r="B518" s="99"/>
      <c r="C518" s="100"/>
      <c r="D518" s="101"/>
      <c r="E518" s="102"/>
      <c r="F518" s="103">
        <v>15</v>
      </c>
      <c r="G518" s="103"/>
      <c r="H518" s="104"/>
      <c r="I518" s="105"/>
      <c r="J518" s="105">
        <v>0</v>
      </c>
      <c r="K518" s="106">
        <v>0</v>
      </c>
      <c r="L518" s="107">
        <v>0</v>
      </c>
      <c r="M518" s="142"/>
      <c r="N518" s="108"/>
      <c r="O518" s="108"/>
      <c r="P518" s="107"/>
      <c r="Q518" s="107"/>
      <c r="R518" s="108">
        <f t="shared" si="7"/>
        <v>0</v>
      </c>
      <c r="S518" s="109"/>
      <c r="T518" s="110"/>
      <c r="U518" s="110"/>
      <c r="V518" s="110"/>
      <c r="W518" s="111"/>
      <c r="X518" s="111"/>
      <c r="Y518" s="112"/>
      <c r="Z518" s="113">
        <v>0</v>
      </c>
      <c r="AA518" s="113"/>
      <c r="AB518" s="114">
        <v>0</v>
      </c>
      <c r="AC518" s="114">
        <v>0</v>
      </c>
      <c r="AD518" s="114">
        <v>0</v>
      </c>
      <c r="AE518" s="114" t="e">
        <v>#DIV/0!</v>
      </c>
      <c r="AF518" s="115">
        <v>0</v>
      </c>
      <c r="AG518" s="116">
        <v>508</v>
      </c>
      <c r="AH518" s="117">
        <v>508</v>
      </c>
      <c r="AI518" s="118">
        <v>0</v>
      </c>
      <c r="AJ518" s="119"/>
    </row>
    <row r="519" spans="1:36" x14ac:dyDescent="0.25">
      <c r="A519" s="98"/>
      <c r="B519" s="99"/>
      <c r="C519" s="100"/>
      <c r="D519" s="101"/>
      <c r="E519" s="102"/>
      <c r="F519" s="103">
        <v>15</v>
      </c>
      <c r="G519" s="103"/>
      <c r="H519" s="104"/>
      <c r="I519" s="105"/>
      <c r="J519" s="105">
        <v>0</v>
      </c>
      <c r="K519" s="106">
        <v>0</v>
      </c>
      <c r="L519" s="107">
        <v>0</v>
      </c>
      <c r="M519" s="142"/>
      <c r="N519" s="108"/>
      <c r="O519" s="108"/>
      <c r="P519" s="107"/>
      <c r="Q519" s="107"/>
      <c r="R519" s="108">
        <f t="shared" si="7"/>
        <v>0</v>
      </c>
      <c r="S519" s="109"/>
      <c r="T519" s="110"/>
      <c r="U519" s="110"/>
      <c r="V519" s="110"/>
      <c r="W519" s="111"/>
      <c r="X519" s="111"/>
      <c r="Y519" s="112"/>
      <c r="Z519" s="113">
        <v>0</v>
      </c>
      <c r="AA519" s="113"/>
      <c r="AB519" s="114">
        <v>0</v>
      </c>
      <c r="AC519" s="114">
        <v>0</v>
      </c>
      <c r="AD519" s="114">
        <v>0</v>
      </c>
      <c r="AE519" s="114" t="e">
        <v>#DIV/0!</v>
      </c>
      <c r="AF519" s="115">
        <v>0</v>
      </c>
      <c r="AG519" s="116">
        <v>509</v>
      </c>
      <c r="AH519" s="117">
        <v>509</v>
      </c>
      <c r="AI519" s="118">
        <v>0</v>
      </c>
      <c r="AJ519" s="119"/>
    </row>
    <row r="520" spans="1:36" x14ac:dyDescent="0.25">
      <c r="A520" s="98"/>
      <c r="B520" s="99"/>
      <c r="C520" s="100"/>
      <c r="D520" s="101"/>
      <c r="E520" s="102"/>
      <c r="F520" s="103">
        <v>15</v>
      </c>
      <c r="G520" s="103"/>
      <c r="H520" s="104"/>
      <c r="I520" s="105"/>
      <c r="J520" s="105">
        <v>0</v>
      </c>
      <c r="K520" s="106">
        <v>0</v>
      </c>
      <c r="L520" s="107">
        <v>0</v>
      </c>
      <c r="M520" s="142"/>
      <c r="N520" s="108"/>
      <c r="O520" s="108"/>
      <c r="P520" s="107"/>
      <c r="Q520" s="107"/>
      <c r="R520" s="108">
        <f t="shared" si="7"/>
        <v>0</v>
      </c>
      <c r="S520" s="109"/>
      <c r="T520" s="110"/>
      <c r="U520" s="110"/>
      <c r="V520" s="110"/>
      <c r="W520" s="111"/>
      <c r="X520" s="111"/>
      <c r="Y520" s="112"/>
      <c r="Z520" s="113">
        <v>0</v>
      </c>
      <c r="AA520" s="113"/>
      <c r="AB520" s="114">
        <v>0</v>
      </c>
      <c r="AC520" s="114">
        <v>0</v>
      </c>
      <c r="AD520" s="114">
        <v>0</v>
      </c>
      <c r="AE520" s="114" t="e">
        <v>#DIV/0!</v>
      </c>
      <c r="AF520" s="115">
        <v>0</v>
      </c>
      <c r="AG520" s="116">
        <v>510</v>
      </c>
      <c r="AH520" s="117">
        <v>510</v>
      </c>
      <c r="AI520" s="118">
        <v>0</v>
      </c>
      <c r="AJ520" s="119"/>
    </row>
    <row r="521" spans="1:36" x14ac:dyDescent="0.25">
      <c r="A521" s="98"/>
      <c r="B521" s="99"/>
      <c r="C521" s="100"/>
      <c r="D521" s="101"/>
      <c r="E521" s="102"/>
      <c r="F521" s="103">
        <v>15</v>
      </c>
      <c r="G521" s="103"/>
      <c r="H521" s="104"/>
      <c r="I521" s="105"/>
      <c r="J521" s="105">
        <v>0</v>
      </c>
      <c r="K521" s="106">
        <v>0</v>
      </c>
      <c r="L521" s="107">
        <v>0</v>
      </c>
      <c r="M521" s="142"/>
      <c r="N521" s="108"/>
      <c r="O521" s="108"/>
      <c r="P521" s="107"/>
      <c r="Q521" s="107"/>
      <c r="R521" s="108">
        <f t="shared" si="7"/>
        <v>0</v>
      </c>
      <c r="S521" s="109"/>
      <c r="T521" s="110"/>
      <c r="U521" s="110"/>
      <c r="V521" s="110"/>
      <c r="W521" s="111"/>
      <c r="X521" s="111"/>
      <c r="Y521" s="112"/>
      <c r="Z521" s="113">
        <v>0</v>
      </c>
      <c r="AA521" s="113"/>
      <c r="AB521" s="114">
        <v>0</v>
      </c>
      <c r="AC521" s="114">
        <v>0</v>
      </c>
      <c r="AD521" s="114">
        <v>0</v>
      </c>
      <c r="AE521" s="114" t="e">
        <v>#DIV/0!</v>
      </c>
      <c r="AF521" s="115">
        <v>0</v>
      </c>
      <c r="AG521" s="116">
        <v>511</v>
      </c>
      <c r="AH521" s="117">
        <v>511</v>
      </c>
      <c r="AI521" s="118">
        <v>0</v>
      </c>
      <c r="AJ521" s="119"/>
    </row>
    <row r="522" spans="1:36" x14ac:dyDescent="0.25">
      <c r="A522" s="98"/>
      <c r="B522" s="99"/>
      <c r="C522" s="100"/>
      <c r="D522" s="101"/>
      <c r="E522" s="102"/>
      <c r="F522" s="103">
        <v>15</v>
      </c>
      <c r="G522" s="103"/>
      <c r="H522" s="104"/>
      <c r="I522" s="105"/>
      <c r="J522" s="105">
        <v>0</v>
      </c>
      <c r="K522" s="106">
        <v>0</v>
      </c>
      <c r="L522" s="107">
        <v>0</v>
      </c>
      <c r="M522" s="142"/>
      <c r="N522" s="108"/>
      <c r="O522" s="108"/>
      <c r="P522" s="107"/>
      <c r="Q522" s="107"/>
      <c r="R522" s="108">
        <f t="shared" si="7"/>
        <v>0</v>
      </c>
      <c r="S522" s="109"/>
      <c r="T522" s="110"/>
      <c r="U522" s="110"/>
      <c r="V522" s="110"/>
      <c r="W522" s="111"/>
      <c r="X522" s="111"/>
      <c r="Y522" s="112"/>
      <c r="Z522" s="113">
        <v>0</v>
      </c>
      <c r="AA522" s="113"/>
      <c r="AB522" s="114">
        <v>0</v>
      </c>
      <c r="AC522" s="114">
        <v>0</v>
      </c>
      <c r="AD522" s="114">
        <v>0</v>
      </c>
      <c r="AE522" s="114" t="e">
        <v>#DIV/0!</v>
      </c>
      <c r="AF522" s="115">
        <v>0</v>
      </c>
      <c r="AG522" s="116">
        <v>512</v>
      </c>
      <c r="AH522" s="117">
        <v>512</v>
      </c>
      <c r="AI522" s="118">
        <v>0</v>
      </c>
      <c r="AJ522" s="119"/>
    </row>
    <row r="523" spans="1:36" x14ac:dyDescent="0.25">
      <c r="A523" s="98"/>
      <c r="B523" s="99"/>
      <c r="C523" s="100"/>
      <c r="D523" s="101"/>
      <c r="E523" s="102"/>
      <c r="F523" s="103">
        <v>15</v>
      </c>
      <c r="G523" s="103"/>
      <c r="H523" s="104"/>
      <c r="I523" s="105"/>
      <c r="J523" s="105">
        <v>0</v>
      </c>
      <c r="K523" s="106">
        <v>0</v>
      </c>
      <c r="L523" s="107">
        <v>0</v>
      </c>
      <c r="M523" s="142"/>
      <c r="N523" s="108"/>
      <c r="O523" s="108"/>
      <c r="P523" s="107"/>
      <c r="Q523" s="107"/>
      <c r="R523" s="108">
        <f t="shared" ref="R523:R586" si="8">I523-L523-N523-P523</f>
        <v>0</v>
      </c>
      <c r="S523" s="109"/>
      <c r="T523" s="110"/>
      <c r="U523" s="110"/>
      <c r="V523" s="110"/>
      <c r="W523" s="111"/>
      <c r="X523" s="111"/>
      <c r="Y523" s="112"/>
      <c r="Z523" s="113">
        <v>0</v>
      </c>
      <c r="AA523" s="113"/>
      <c r="AB523" s="114">
        <v>0</v>
      </c>
      <c r="AC523" s="114">
        <v>0</v>
      </c>
      <c r="AD523" s="114">
        <v>0</v>
      </c>
      <c r="AE523" s="114" t="e">
        <v>#DIV/0!</v>
      </c>
      <c r="AF523" s="115">
        <v>0</v>
      </c>
      <c r="AG523" s="116">
        <v>513</v>
      </c>
      <c r="AH523" s="117">
        <v>513</v>
      </c>
      <c r="AI523" s="118">
        <v>0</v>
      </c>
      <c r="AJ523" s="119"/>
    </row>
    <row r="524" spans="1:36" x14ac:dyDescent="0.25">
      <c r="A524" s="98"/>
      <c r="B524" s="99"/>
      <c r="C524" s="100"/>
      <c r="D524" s="101"/>
      <c r="E524" s="102"/>
      <c r="F524" s="103">
        <v>15</v>
      </c>
      <c r="G524" s="103"/>
      <c r="H524" s="104"/>
      <c r="I524" s="105"/>
      <c r="J524" s="105">
        <v>0</v>
      </c>
      <c r="K524" s="106">
        <v>0</v>
      </c>
      <c r="L524" s="107">
        <v>0</v>
      </c>
      <c r="M524" s="142"/>
      <c r="N524" s="108"/>
      <c r="O524" s="108"/>
      <c r="P524" s="107"/>
      <c r="Q524" s="107"/>
      <c r="R524" s="108">
        <f t="shared" si="8"/>
        <v>0</v>
      </c>
      <c r="S524" s="109"/>
      <c r="T524" s="110"/>
      <c r="U524" s="110"/>
      <c r="V524" s="110"/>
      <c r="W524" s="111"/>
      <c r="X524" s="111"/>
      <c r="Y524" s="112"/>
      <c r="Z524" s="113">
        <v>0</v>
      </c>
      <c r="AA524" s="113"/>
      <c r="AB524" s="114">
        <v>0</v>
      </c>
      <c r="AC524" s="114">
        <v>0</v>
      </c>
      <c r="AD524" s="114">
        <v>0</v>
      </c>
      <c r="AE524" s="114" t="e">
        <v>#DIV/0!</v>
      </c>
      <c r="AF524" s="115">
        <v>0</v>
      </c>
      <c r="AG524" s="116">
        <v>514</v>
      </c>
      <c r="AH524" s="117">
        <v>514</v>
      </c>
      <c r="AI524" s="118">
        <v>0</v>
      </c>
      <c r="AJ524" s="119"/>
    </row>
    <row r="525" spans="1:36" x14ac:dyDescent="0.25">
      <c r="A525" s="98"/>
      <c r="B525" s="99"/>
      <c r="C525" s="100"/>
      <c r="D525" s="101"/>
      <c r="E525" s="102"/>
      <c r="F525" s="103">
        <v>15</v>
      </c>
      <c r="G525" s="103"/>
      <c r="H525" s="104"/>
      <c r="I525" s="105"/>
      <c r="J525" s="105">
        <v>0</v>
      </c>
      <c r="K525" s="106">
        <v>0</v>
      </c>
      <c r="L525" s="107">
        <v>0</v>
      </c>
      <c r="M525" s="142"/>
      <c r="N525" s="108"/>
      <c r="O525" s="108"/>
      <c r="P525" s="107"/>
      <c r="Q525" s="107"/>
      <c r="R525" s="108">
        <f t="shared" si="8"/>
        <v>0</v>
      </c>
      <c r="S525" s="109"/>
      <c r="T525" s="110"/>
      <c r="U525" s="110"/>
      <c r="V525" s="110"/>
      <c r="W525" s="111"/>
      <c r="X525" s="111"/>
      <c r="Y525" s="112"/>
      <c r="Z525" s="113">
        <v>0</v>
      </c>
      <c r="AA525" s="113"/>
      <c r="AB525" s="114">
        <v>0</v>
      </c>
      <c r="AC525" s="114">
        <v>0</v>
      </c>
      <c r="AD525" s="114">
        <v>0</v>
      </c>
      <c r="AE525" s="114" t="e">
        <v>#DIV/0!</v>
      </c>
      <c r="AF525" s="115">
        <v>0</v>
      </c>
      <c r="AG525" s="116">
        <v>515</v>
      </c>
      <c r="AH525" s="117">
        <v>515</v>
      </c>
      <c r="AI525" s="118">
        <v>0</v>
      </c>
      <c r="AJ525" s="119"/>
    </row>
    <row r="526" spans="1:36" x14ac:dyDescent="0.25">
      <c r="A526" s="98"/>
      <c r="B526" s="99"/>
      <c r="C526" s="100"/>
      <c r="D526" s="101"/>
      <c r="E526" s="102"/>
      <c r="F526" s="103">
        <v>15</v>
      </c>
      <c r="G526" s="103"/>
      <c r="H526" s="104"/>
      <c r="I526" s="105"/>
      <c r="J526" s="105">
        <v>0</v>
      </c>
      <c r="K526" s="106">
        <v>0</v>
      </c>
      <c r="L526" s="107">
        <v>0</v>
      </c>
      <c r="M526" s="142"/>
      <c r="N526" s="108"/>
      <c r="O526" s="108"/>
      <c r="P526" s="107"/>
      <c r="Q526" s="107"/>
      <c r="R526" s="108">
        <f t="shared" si="8"/>
        <v>0</v>
      </c>
      <c r="S526" s="109"/>
      <c r="T526" s="110"/>
      <c r="U526" s="110"/>
      <c r="V526" s="110"/>
      <c r="W526" s="111"/>
      <c r="X526" s="111"/>
      <c r="Y526" s="112"/>
      <c r="Z526" s="113">
        <v>0</v>
      </c>
      <c r="AA526" s="113"/>
      <c r="AB526" s="114">
        <v>0</v>
      </c>
      <c r="AC526" s="114">
        <v>0</v>
      </c>
      <c r="AD526" s="114">
        <v>0</v>
      </c>
      <c r="AE526" s="114" t="e">
        <v>#DIV/0!</v>
      </c>
      <c r="AF526" s="115">
        <v>0</v>
      </c>
      <c r="AG526" s="116">
        <v>516</v>
      </c>
      <c r="AH526" s="117">
        <v>516</v>
      </c>
      <c r="AI526" s="118">
        <v>0</v>
      </c>
      <c r="AJ526" s="119"/>
    </row>
    <row r="527" spans="1:36" x14ac:dyDescent="0.25">
      <c r="A527" s="98"/>
      <c r="B527" s="99"/>
      <c r="C527" s="100"/>
      <c r="D527" s="101"/>
      <c r="E527" s="102"/>
      <c r="F527" s="103">
        <v>15</v>
      </c>
      <c r="G527" s="103"/>
      <c r="H527" s="104"/>
      <c r="I527" s="105"/>
      <c r="J527" s="105">
        <v>0</v>
      </c>
      <c r="K527" s="106">
        <v>0</v>
      </c>
      <c r="L527" s="107">
        <v>0</v>
      </c>
      <c r="M527" s="142"/>
      <c r="N527" s="108"/>
      <c r="O527" s="108"/>
      <c r="P527" s="107"/>
      <c r="Q527" s="107"/>
      <c r="R527" s="108">
        <f t="shared" si="8"/>
        <v>0</v>
      </c>
      <c r="S527" s="109"/>
      <c r="T527" s="110"/>
      <c r="U527" s="110"/>
      <c r="V527" s="110"/>
      <c r="W527" s="111"/>
      <c r="X527" s="111"/>
      <c r="Y527" s="112"/>
      <c r="Z527" s="113">
        <v>0</v>
      </c>
      <c r="AA527" s="113"/>
      <c r="AB527" s="114">
        <v>0</v>
      </c>
      <c r="AC527" s="114">
        <v>0</v>
      </c>
      <c r="AD527" s="114">
        <v>0</v>
      </c>
      <c r="AE527" s="114" t="e">
        <v>#DIV/0!</v>
      </c>
      <c r="AF527" s="115">
        <v>0</v>
      </c>
      <c r="AG527" s="116">
        <v>517</v>
      </c>
      <c r="AH527" s="117">
        <v>517</v>
      </c>
      <c r="AI527" s="118">
        <v>0</v>
      </c>
      <c r="AJ527" s="119"/>
    </row>
    <row r="528" spans="1:36" x14ac:dyDescent="0.25">
      <c r="A528" s="98"/>
      <c r="B528" s="99"/>
      <c r="C528" s="100"/>
      <c r="D528" s="101"/>
      <c r="E528" s="102"/>
      <c r="F528" s="103">
        <v>15</v>
      </c>
      <c r="G528" s="103"/>
      <c r="H528" s="104"/>
      <c r="I528" s="105"/>
      <c r="J528" s="105">
        <v>0</v>
      </c>
      <c r="K528" s="106">
        <v>0</v>
      </c>
      <c r="L528" s="107">
        <v>0</v>
      </c>
      <c r="M528" s="142"/>
      <c r="N528" s="108"/>
      <c r="O528" s="108"/>
      <c r="P528" s="107"/>
      <c r="Q528" s="107"/>
      <c r="R528" s="108">
        <f t="shared" si="8"/>
        <v>0</v>
      </c>
      <c r="S528" s="109"/>
      <c r="T528" s="110"/>
      <c r="U528" s="110"/>
      <c r="V528" s="110"/>
      <c r="W528" s="111"/>
      <c r="X528" s="111"/>
      <c r="Y528" s="112"/>
      <c r="Z528" s="113">
        <v>0</v>
      </c>
      <c r="AA528" s="113"/>
      <c r="AB528" s="114">
        <v>0</v>
      </c>
      <c r="AC528" s="114">
        <v>0</v>
      </c>
      <c r="AD528" s="114">
        <v>0</v>
      </c>
      <c r="AE528" s="114" t="e">
        <v>#DIV/0!</v>
      </c>
      <c r="AF528" s="115">
        <v>0</v>
      </c>
      <c r="AG528" s="116">
        <v>518</v>
      </c>
      <c r="AH528" s="117">
        <v>518</v>
      </c>
      <c r="AI528" s="118">
        <v>0</v>
      </c>
      <c r="AJ528" s="119"/>
    </row>
    <row r="529" spans="1:36" x14ac:dyDescent="0.25">
      <c r="A529" s="98"/>
      <c r="B529" s="99"/>
      <c r="C529" s="100"/>
      <c r="D529" s="101"/>
      <c r="E529" s="102"/>
      <c r="F529" s="103">
        <v>15</v>
      </c>
      <c r="G529" s="103"/>
      <c r="H529" s="104"/>
      <c r="I529" s="105"/>
      <c r="J529" s="105">
        <v>0</v>
      </c>
      <c r="K529" s="106">
        <v>0</v>
      </c>
      <c r="L529" s="107">
        <v>0</v>
      </c>
      <c r="M529" s="142"/>
      <c r="N529" s="108"/>
      <c r="O529" s="108"/>
      <c r="P529" s="107"/>
      <c r="Q529" s="107"/>
      <c r="R529" s="108">
        <f t="shared" si="8"/>
        <v>0</v>
      </c>
      <c r="S529" s="109"/>
      <c r="T529" s="110"/>
      <c r="U529" s="110"/>
      <c r="V529" s="110"/>
      <c r="W529" s="111"/>
      <c r="X529" s="111"/>
      <c r="Y529" s="112"/>
      <c r="Z529" s="113">
        <v>0</v>
      </c>
      <c r="AA529" s="113"/>
      <c r="AB529" s="114">
        <v>0</v>
      </c>
      <c r="AC529" s="114">
        <v>0</v>
      </c>
      <c r="AD529" s="114">
        <v>0</v>
      </c>
      <c r="AE529" s="114" t="e">
        <v>#DIV/0!</v>
      </c>
      <c r="AF529" s="115">
        <v>0</v>
      </c>
      <c r="AG529" s="116">
        <v>519</v>
      </c>
      <c r="AH529" s="117">
        <v>519</v>
      </c>
      <c r="AI529" s="118">
        <v>0</v>
      </c>
      <c r="AJ529" s="119"/>
    </row>
    <row r="530" spans="1:36" x14ac:dyDescent="0.25">
      <c r="A530" s="98"/>
      <c r="B530" s="99"/>
      <c r="C530" s="100"/>
      <c r="D530" s="101"/>
      <c r="E530" s="102"/>
      <c r="F530" s="103">
        <v>15</v>
      </c>
      <c r="G530" s="103"/>
      <c r="H530" s="104"/>
      <c r="I530" s="105"/>
      <c r="J530" s="105">
        <v>0</v>
      </c>
      <c r="K530" s="106">
        <v>0</v>
      </c>
      <c r="L530" s="107">
        <v>0</v>
      </c>
      <c r="M530" s="142"/>
      <c r="N530" s="108"/>
      <c r="O530" s="108"/>
      <c r="P530" s="107"/>
      <c r="Q530" s="107"/>
      <c r="R530" s="108">
        <f t="shared" si="8"/>
        <v>0</v>
      </c>
      <c r="S530" s="109"/>
      <c r="T530" s="110"/>
      <c r="U530" s="110"/>
      <c r="V530" s="110"/>
      <c r="W530" s="111"/>
      <c r="X530" s="111"/>
      <c r="Y530" s="112"/>
      <c r="Z530" s="113">
        <v>0</v>
      </c>
      <c r="AA530" s="113"/>
      <c r="AB530" s="114">
        <v>0</v>
      </c>
      <c r="AC530" s="114">
        <v>0</v>
      </c>
      <c r="AD530" s="114">
        <v>0</v>
      </c>
      <c r="AE530" s="114" t="e">
        <v>#DIV/0!</v>
      </c>
      <c r="AF530" s="115">
        <v>0</v>
      </c>
      <c r="AG530" s="116">
        <v>520</v>
      </c>
      <c r="AH530" s="117">
        <v>520</v>
      </c>
      <c r="AI530" s="118">
        <v>0</v>
      </c>
      <c r="AJ530" s="119"/>
    </row>
    <row r="531" spans="1:36" x14ac:dyDescent="0.25">
      <c r="A531" s="98"/>
      <c r="B531" s="99"/>
      <c r="C531" s="100"/>
      <c r="D531" s="101"/>
      <c r="E531" s="102"/>
      <c r="F531" s="103">
        <v>15</v>
      </c>
      <c r="G531" s="103"/>
      <c r="H531" s="104"/>
      <c r="I531" s="105"/>
      <c r="J531" s="105">
        <v>0</v>
      </c>
      <c r="K531" s="106">
        <v>0</v>
      </c>
      <c r="L531" s="107">
        <v>0</v>
      </c>
      <c r="M531" s="142"/>
      <c r="N531" s="108"/>
      <c r="O531" s="108"/>
      <c r="P531" s="107"/>
      <c r="Q531" s="107"/>
      <c r="R531" s="108">
        <f t="shared" si="8"/>
        <v>0</v>
      </c>
      <c r="S531" s="109"/>
      <c r="T531" s="110"/>
      <c r="U531" s="110"/>
      <c r="V531" s="110"/>
      <c r="W531" s="111"/>
      <c r="X531" s="111"/>
      <c r="Y531" s="112"/>
      <c r="Z531" s="113">
        <v>0</v>
      </c>
      <c r="AA531" s="113"/>
      <c r="AB531" s="114">
        <v>0</v>
      </c>
      <c r="AC531" s="114">
        <v>0</v>
      </c>
      <c r="AD531" s="114">
        <v>0</v>
      </c>
      <c r="AE531" s="114" t="e">
        <v>#DIV/0!</v>
      </c>
      <c r="AF531" s="115">
        <v>0</v>
      </c>
      <c r="AG531" s="116">
        <v>521</v>
      </c>
      <c r="AH531" s="117">
        <v>521</v>
      </c>
      <c r="AI531" s="118">
        <v>0</v>
      </c>
      <c r="AJ531" s="119"/>
    </row>
    <row r="532" spans="1:36" x14ac:dyDescent="0.25">
      <c r="A532" s="98"/>
      <c r="B532" s="99"/>
      <c r="C532" s="100"/>
      <c r="D532" s="101"/>
      <c r="E532" s="102"/>
      <c r="F532" s="103">
        <v>15</v>
      </c>
      <c r="G532" s="103"/>
      <c r="H532" s="104"/>
      <c r="I532" s="105"/>
      <c r="J532" s="105">
        <v>0</v>
      </c>
      <c r="K532" s="106">
        <v>0</v>
      </c>
      <c r="L532" s="107">
        <v>0</v>
      </c>
      <c r="M532" s="142"/>
      <c r="N532" s="108"/>
      <c r="O532" s="108"/>
      <c r="P532" s="107"/>
      <c r="Q532" s="107"/>
      <c r="R532" s="108">
        <f t="shared" si="8"/>
        <v>0</v>
      </c>
      <c r="S532" s="109"/>
      <c r="T532" s="110"/>
      <c r="U532" s="110"/>
      <c r="V532" s="110"/>
      <c r="W532" s="111"/>
      <c r="X532" s="111"/>
      <c r="Y532" s="112"/>
      <c r="Z532" s="113">
        <v>0</v>
      </c>
      <c r="AA532" s="113"/>
      <c r="AB532" s="114">
        <v>0</v>
      </c>
      <c r="AC532" s="114">
        <v>0</v>
      </c>
      <c r="AD532" s="114">
        <v>0</v>
      </c>
      <c r="AE532" s="114" t="e">
        <v>#DIV/0!</v>
      </c>
      <c r="AF532" s="115">
        <v>0</v>
      </c>
      <c r="AG532" s="116">
        <v>522</v>
      </c>
      <c r="AH532" s="117">
        <v>522</v>
      </c>
      <c r="AI532" s="118">
        <v>0</v>
      </c>
      <c r="AJ532" s="119"/>
    </row>
    <row r="533" spans="1:36" x14ac:dyDescent="0.25">
      <c r="A533" s="98"/>
      <c r="B533" s="99"/>
      <c r="C533" s="100"/>
      <c r="D533" s="101"/>
      <c r="E533" s="102"/>
      <c r="F533" s="103">
        <v>15</v>
      </c>
      <c r="G533" s="103"/>
      <c r="H533" s="104"/>
      <c r="I533" s="105"/>
      <c r="J533" s="105">
        <v>0</v>
      </c>
      <c r="K533" s="106">
        <v>0</v>
      </c>
      <c r="L533" s="107">
        <v>0</v>
      </c>
      <c r="M533" s="142"/>
      <c r="N533" s="108"/>
      <c r="O533" s="108"/>
      <c r="P533" s="107"/>
      <c r="Q533" s="107"/>
      <c r="R533" s="108">
        <f t="shared" si="8"/>
        <v>0</v>
      </c>
      <c r="S533" s="109"/>
      <c r="T533" s="110"/>
      <c r="U533" s="110"/>
      <c r="V533" s="110"/>
      <c r="W533" s="111"/>
      <c r="X533" s="111"/>
      <c r="Y533" s="112"/>
      <c r="Z533" s="113">
        <v>0</v>
      </c>
      <c r="AA533" s="113"/>
      <c r="AB533" s="114">
        <v>0</v>
      </c>
      <c r="AC533" s="114">
        <v>0</v>
      </c>
      <c r="AD533" s="114">
        <v>0</v>
      </c>
      <c r="AE533" s="114" t="e">
        <v>#DIV/0!</v>
      </c>
      <c r="AF533" s="115">
        <v>0</v>
      </c>
      <c r="AG533" s="116">
        <v>523</v>
      </c>
      <c r="AH533" s="117">
        <v>523</v>
      </c>
      <c r="AI533" s="118">
        <v>0</v>
      </c>
      <c r="AJ533" s="119"/>
    </row>
    <row r="534" spans="1:36" x14ac:dyDescent="0.25">
      <c r="A534" s="98"/>
      <c r="B534" s="99"/>
      <c r="C534" s="100"/>
      <c r="D534" s="101"/>
      <c r="E534" s="102"/>
      <c r="F534" s="103">
        <v>15</v>
      </c>
      <c r="G534" s="103"/>
      <c r="H534" s="104"/>
      <c r="I534" s="105"/>
      <c r="J534" s="105">
        <v>0</v>
      </c>
      <c r="K534" s="106">
        <v>0</v>
      </c>
      <c r="L534" s="107">
        <v>0</v>
      </c>
      <c r="M534" s="142"/>
      <c r="N534" s="108"/>
      <c r="O534" s="108"/>
      <c r="P534" s="107"/>
      <c r="Q534" s="107"/>
      <c r="R534" s="108">
        <f t="shared" si="8"/>
        <v>0</v>
      </c>
      <c r="S534" s="109"/>
      <c r="T534" s="110"/>
      <c r="U534" s="110"/>
      <c r="V534" s="110"/>
      <c r="W534" s="111"/>
      <c r="X534" s="111"/>
      <c r="Y534" s="112"/>
      <c r="Z534" s="113">
        <v>0</v>
      </c>
      <c r="AA534" s="113"/>
      <c r="AB534" s="114">
        <v>0</v>
      </c>
      <c r="AC534" s="114">
        <v>0</v>
      </c>
      <c r="AD534" s="114">
        <v>0</v>
      </c>
      <c r="AE534" s="114" t="e">
        <v>#DIV/0!</v>
      </c>
      <c r="AF534" s="115">
        <v>0</v>
      </c>
      <c r="AG534" s="116">
        <v>524</v>
      </c>
      <c r="AH534" s="117">
        <v>524</v>
      </c>
      <c r="AI534" s="118">
        <v>0</v>
      </c>
      <c r="AJ534" s="119"/>
    </row>
    <row r="535" spans="1:36" x14ac:dyDescent="0.25">
      <c r="A535" s="98"/>
      <c r="B535" s="99"/>
      <c r="C535" s="100"/>
      <c r="D535" s="101"/>
      <c r="E535" s="102"/>
      <c r="F535" s="103">
        <v>15</v>
      </c>
      <c r="G535" s="103"/>
      <c r="H535" s="104"/>
      <c r="I535" s="105"/>
      <c r="J535" s="105">
        <v>0</v>
      </c>
      <c r="K535" s="106">
        <v>0</v>
      </c>
      <c r="L535" s="107">
        <v>0</v>
      </c>
      <c r="M535" s="142"/>
      <c r="N535" s="108"/>
      <c r="O535" s="108"/>
      <c r="P535" s="107"/>
      <c r="Q535" s="107"/>
      <c r="R535" s="108">
        <f t="shared" si="8"/>
        <v>0</v>
      </c>
      <c r="S535" s="109"/>
      <c r="T535" s="110"/>
      <c r="U535" s="110"/>
      <c r="V535" s="110"/>
      <c r="W535" s="111"/>
      <c r="X535" s="111"/>
      <c r="Y535" s="112"/>
      <c r="Z535" s="113">
        <v>0</v>
      </c>
      <c r="AA535" s="113"/>
      <c r="AB535" s="114">
        <v>0</v>
      </c>
      <c r="AC535" s="114">
        <v>0</v>
      </c>
      <c r="AD535" s="114">
        <v>0</v>
      </c>
      <c r="AE535" s="114" t="e">
        <v>#DIV/0!</v>
      </c>
      <c r="AF535" s="115">
        <v>0</v>
      </c>
      <c r="AG535" s="116">
        <v>525</v>
      </c>
      <c r="AH535" s="117">
        <v>525</v>
      </c>
      <c r="AI535" s="118">
        <v>0</v>
      </c>
      <c r="AJ535" s="119"/>
    </row>
    <row r="536" spans="1:36" x14ac:dyDescent="0.25">
      <c r="A536" s="98"/>
      <c r="B536" s="99"/>
      <c r="C536" s="100"/>
      <c r="D536" s="101"/>
      <c r="E536" s="102"/>
      <c r="F536" s="103">
        <v>15</v>
      </c>
      <c r="G536" s="103"/>
      <c r="H536" s="104"/>
      <c r="I536" s="105"/>
      <c r="J536" s="105">
        <v>0</v>
      </c>
      <c r="K536" s="106">
        <v>0</v>
      </c>
      <c r="L536" s="107">
        <v>0</v>
      </c>
      <c r="M536" s="142"/>
      <c r="N536" s="108"/>
      <c r="O536" s="108"/>
      <c r="P536" s="107"/>
      <c r="Q536" s="107"/>
      <c r="R536" s="108">
        <f t="shared" si="8"/>
        <v>0</v>
      </c>
      <c r="S536" s="109"/>
      <c r="T536" s="110"/>
      <c r="U536" s="110"/>
      <c r="V536" s="110"/>
      <c r="W536" s="111"/>
      <c r="X536" s="111"/>
      <c r="Y536" s="112"/>
      <c r="Z536" s="113">
        <v>0</v>
      </c>
      <c r="AA536" s="113"/>
      <c r="AB536" s="114">
        <v>0</v>
      </c>
      <c r="AC536" s="114">
        <v>0</v>
      </c>
      <c r="AD536" s="114">
        <v>0</v>
      </c>
      <c r="AE536" s="114" t="e">
        <v>#DIV/0!</v>
      </c>
      <c r="AF536" s="115">
        <v>0</v>
      </c>
      <c r="AG536" s="116">
        <v>526</v>
      </c>
      <c r="AH536" s="117">
        <v>526</v>
      </c>
      <c r="AI536" s="118">
        <v>0</v>
      </c>
      <c r="AJ536" s="119"/>
    </row>
    <row r="537" spans="1:36" x14ac:dyDescent="0.25">
      <c r="A537" s="98"/>
      <c r="B537" s="99"/>
      <c r="C537" s="100"/>
      <c r="D537" s="101"/>
      <c r="E537" s="102"/>
      <c r="F537" s="103">
        <v>15</v>
      </c>
      <c r="G537" s="103"/>
      <c r="H537" s="104"/>
      <c r="I537" s="105"/>
      <c r="J537" s="105">
        <v>0</v>
      </c>
      <c r="K537" s="106">
        <v>0</v>
      </c>
      <c r="L537" s="107">
        <v>0</v>
      </c>
      <c r="M537" s="142"/>
      <c r="N537" s="108"/>
      <c r="O537" s="108"/>
      <c r="P537" s="107"/>
      <c r="Q537" s="107"/>
      <c r="R537" s="108">
        <f t="shared" si="8"/>
        <v>0</v>
      </c>
      <c r="S537" s="109"/>
      <c r="T537" s="110"/>
      <c r="U537" s="110"/>
      <c r="V537" s="110"/>
      <c r="W537" s="111"/>
      <c r="X537" s="111"/>
      <c r="Y537" s="112"/>
      <c r="Z537" s="113">
        <v>0</v>
      </c>
      <c r="AA537" s="113"/>
      <c r="AB537" s="114">
        <v>0</v>
      </c>
      <c r="AC537" s="114">
        <v>0</v>
      </c>
      <c r="AD537" s="114">
        <v>0</v>
      </c>
      <c r="AE537" s="114" t="e">
        <v>#DIV/0!</v>
      </c>
      <c r="AF537" s="115">
        <v>0</v>
      </c>
      <c r="AG537" s="116">
        <v>527</v>
      </c>
      <c r="AH537" s="117">
        <v>527</v>
      </c>
      <c r="AI537" s="118">
        <v>0</v>
      </c>
      <c r="AJ537" s="119"/>
    </row>
    <row r="538" spans="1:36" x14ac:dyDescent="0.25">
      <c r="A538" s="98"/>
      <c r="B538" s="99"/>
      <c r="C538" s="100"/>
      <c r="D538" s="101"/>
      <c r="E538" s="102"/>
      <c r="F538" s="103">
        <v>15</v>
      </c>
      <c r="G538" s="103"/>
      <c r="H538" s="104"/>
      <c r="I538" s="105"/>
      <c r="J538" s="105">
        <v>0</v>
      </c>
      <c r="K538" s="106">
        <v>0</v>
      </c>
      <c r="L538" s="107">
        <v>0</v>
      </c>
      <c r="M538" s="142"/>
      <c r="N538" s="108"/>
      <c r="O538" s="108"/>
      <c r="P538" s="107"/>
      <c r="Q538" s="107"/>
      <c r="R538" s="108">
        <f t="shared" si="8"/>
        <v>0</v>
      </c>
      <c r="S538" s="109"/>
      <c r="T538" s="110"/>
      <c r="U538" s="110"/>
      <c r="V538" s="110"/>
      <c r="W538" s="111"/>
      <c r="X538" s="111"/>
      <c r="Y538" s="112"/>
      <c r="Z538" s="113">
        <v>0</v>
      </c>
      <c r="AA538" s="113"/>
      <c r="AB538" s="114">
        <v>0</v>
      </c>
      <c r="AC538" s="114">
        <v>0</v>
      </c>
      <c r="AD538" s="114">
        <v>0</v>
      </c>
      <c r="AE538" s="114" t="e">
        <v>#DIV/0!</v>
      </c>
      <c r="AF538" s="115">
        <v>0</v>
      </c>
      <c r="AG538" s="116">
        <v>528</v>
      </c>
      <c r="AH538" s="117">
        <v>528</v>
      </c>
      <c r="AI538" s="118">
        <v>0</v>
      </c>
      <c r="AJ538" s="119"/>
    </row>
    <row r="539" spans="1:36" x14ac:dyDescent="0.25">
      <c r="A539" s="98"/>
      <c r="B539" s="99"/>
      <c r="C539" s="100"/>
      <c r="D539" s="101"/>
      <c r="E539" s="102"/>
      <c r="F539" s="103">
        <v>15</v>
      </c>
      <c r="G539" s="103"/>
      <c r="H539" s="104"/>
      <c r="I539" s="105"/>
      <c r="J539" s="105">
        <v>0</v>
      </c>
      <c r="K539" s="106">
        <v>0</v>
      </c>
      <c r="L539" s="107">
        <v>0</v>
      </c>
      <c r="M539" s="142"/>
      <c r="N539" s="108"/>
      <c r="O539" s="108"/>
      <c r="P539" s="107"/>
      <c r="Q539" s="107"/>
      <c r="R539" s="108">
        <f t="shared" si="8"/>
        <v>0</v>
      </c>
      <c r="S539" s="109"/>
      <c r="T539" s="110"/>
      <c r="U539" s="110"/>
      <c r="V539" s="110"/>
      <c r="W539" s="111"/>
      <c r="X539" s="111"/>
      <c r="Y539" s="112"/>
      <c r="Z539" s="113">
        <v>0</v>
      </c>
      <c r="AA539" s="113"/>
      <c r="AB539" s="114">
        <v>0</v>
      </c>
      <c r="AC539" s="114">
        <v>0</v>
      </c>
      <c r="AD539" s="114">
        <v>0</v>
      </c>
      <c r="AE539" s="114" t="e">
        <v>#DIV/0!</v>
      </c>
      <c r="AF539" s="115">
        <v>0</v>
      </c>
      <c r="AG539" s="116">
        <v>529</v>
      </c>
      <c r="AH539" s="117">
        <v>529</v>
      </c>
      <c r="AI539" s="118">
        <v>0</v>
      </c>
      <c r="AJ539" s="119"/>
    </row>
    <row r="540" spans="1:36" x14ac:dyDescent="0.25">
      <c r="A540" s="98"/>
      <c r="B540" s="99"/>
      <c r="C540" s="100"/>
      <c r="D540" s="101"/>
      <c r="E540" s="102"/>
      <c r="F540" s="103">
        <v>15</v>
      </c>
      <c r="G540" s="103"/>
      <c r="H540" s="104"/>
      <c r="I540" s="105"/>
      <c r="J540" s="105">
        <v>0</v>
      </c>
      <c r="K540" s="106">
        <v>0</v>
      </c>
      <c r="L540" s="107">
        <v>0</v>
      </c>
      <c r="M540" s="142"/>
      <c r="N540" s="108"/>
      <c r="O540" s="108"/>
      <c r="P540" s="107"/>
      <c r="Q540" s="107"/>
      <c r="R540" s="108">
        <f t="shared" si="8"/>
        <v>0</v>
      </c>
      <c r="S540" s="109"/>
      <c r="T540" s="110"/>
      <c r="U540" s="110"/>
      <c r="V540" s="110"/>
      <c r="W540" s="111"/>
      <c r="X540" s="111"/>
      <c r="Y540" s="112"/>
      <c r="Z540" s="113">
        <v>0</v>
      </c>
      <c r="AA540" s="113"/>
      <c r="AB540" s="114">
        <v>0</v>
      </c>
      <c r="AC540" s="114">
        <v>0</v>
      </c>
      <c r="AD540" s="114">
        <v>0</v>
      </c>
      <c r="AE540" s="114" t="e">
        <v>#DIV/0!</v>
      </c>
      <c r="AF540" s="115">
        <v>0</v>
      </c>
      <c r="AG540" s="116">
        <v>530</v>
      </c>
      <c r="AH540" s="117">
        <v>530</v>
      </c>
      <c r="AI540" s="118">
        <v>0</v>
      </c>
      <c r="AJ540" s="119"/>
    </row>
    <row r="541" spans="1:36" x14ac:dyDescent="0.25">
      <c r="A541" s="98"/>
      <c r="B541" s="99"/>
      <c r="C541" s="100"/>
      <c r="D541" s="101"/>
      <c r="E541" s="102"/>
      <c r="F541" s="103">
        <v>15</v>
      </c>
      <c r="G541" s="103"/>
      <c r="H541" s="104"/>
      <c r="I541" s="105"/>
      <c r="J541" s="105">
        <v>0</v>
      </c>
      <c r="K541" s="106">
        <v>0</v>
      </c>
      <c r="L541" s="107">
        <v>0</v>
      </c>
      <c r="M541" s="142"/>
      <c r="N541" s="108"/>
      <c r="O541" s="108"/>
      <c r="P541" s="107"/>
      <c r="Q541" s="107"/>
      <c r="R541" s="108">
        <f t="shared" si="8"/>
        <v>0</v>
      </c>
      <c r="S541" s="109"/>
      <c r="T541" s="110"/>
      <c r="U541" s="110"/>
      <c r="V541" s="110"/>
      <c r="W541" s="111"/>
      <c r="X541" s="111"/>
      <c r="Y541" s="112"/>
      <c r="Z541" s="113">
        <v>0</v>
      </c>
      <c r="AA541" s="113"/>
      <c r="AB541" s="114">
        <v>0</v>
      </c>
      <c r="AC541" s="114">
        <v>0</v>
      </c>
      <c r="AD541" s="114">
        <v>0</v>
      </c>
      <c r="AE541" s="114" t="e">
        <v>#DIV/0!</v>
      </c>
      <c r="AF541" s="115">
        <v>0</v>
      </c>
      <c r="AG541" s="116">
        <v>531</v>
      </c>
      <c r="AH541" s="117">
        <v>531</v>
      </c>
      <c r="AI541" s="118">
        <v>0</v>
      </c>
      <c r="AJ541" s="119"/>
    </row>
    <row r="542" spans="1:36" x14ac:dyDescent="0.25">
      <c r="A542" s="98"/>
      <c r="B542" s="99"/>
      <c r="C542" s="100"/>
      <c r="D542" s="101"/>
      <c r="E542" s="102"/>
      <c r="F542" s="103">
        <v>15</v>
      </c>
      <c r="G542" s="103"/>
      <c r="H542" s="104"/>
      <c r="I542" s="105"/>
      <c r="J542" s="105">
        <v>0</v>
      </c>
      <c r="K542" s="106">
        <v>0</v>
      </c>
      <c r="L542" s="107">
        <v>0</v>
      </c>
      <c r="M542" s="142"/>
      <c r="N542" s="108"/>
      <c r="O542" s="108"/>
      <c r="P542" s="107"/>
      <c r="Q542" s="107"/>
      <c r="R542" s="108">
        <f t="shared" si="8"/>
        <v>0</v>
      </c>
      <c r="S542" s="109"/>
      <c r="T542" s="110"/>
      <c r="U542" s="110"/>
      <c r="V542" s="110"/>
      <c r="W542" s="111"/>
      <c r="X542" s="111"/>
      <c r="Y542" s="112"/>
      <c r="Z542" s="113">
        <v>0</v>
      </c>
      <c r="AA542" s="113"/>
      <c r="AB542" s="114">
        <v>0</v>
      </c>
      <c r="AC542" s="114">
        <v>0</v>
      </c>
      <c r="AD542" s="114">
        <v>0</v>
      </c>
      <c r="AE542" s="114" t="e">
        <v>#DIV/0!</v>
      </c>
      <c r="AF542" s="115">
        <v>0</v>
      </c>
      <c r="AG542" s="116">
        <v>532</v>
      </c>
      <c r="AH542" s="117">
        <v>532</v>
      </c>
      <c r="AI542" s="118">
        <v>0</v>
      </c>
      <c r="AJ542" s="119"/>
    </row>
    <row r="543" spans="1:36" x14ac:dyDescent="0.25">
      <c r="A543" s="98"/>
      <c r="B543" s="99"/>
      <c r="C543" s="100"/>
      <c r="D543" s="101"/>
      <c r="E543" s="102"/>
      <c r="F543" s="103">
        <v>15</v>
      </c>
      <c r="G543" s="103"/>
      <c r="H543" s="104"/>
      <c r="I543" s="105"/>
      <c r="J543" s="105">
        <v>0</v>
      </c>
      <c r="K543" s="106">
        <v>0</v>
      </c>
      <c r="L543" s="107">
        <v>0</v>
      </c>
      <c r="M543" s="142"/>
      <c r="N543" s="108"/>
      <c r="O543" s="108"/>
      <c r="P543" s="107"/>
      <c r="Q543" s="107"/>
      <c r="R543" s="108">
        <f t="shared" si="8"/>
        <v>0</v>
      </c>
      <c r="S543" s="109"/>
      <c r="T543" s="110"/>
      <c r="U543" s="110"/>
      <c r="V543" s="110"/>
      <c r="W543" s="111"/>
      <c r="X543" s="111"/>
      <c r="Y543" s="112"/>
      <c r="Z543" s="113">
        <v>0</v>
      </c>
      <c r="AA543" s="113"/>
      <c r="AB543" s="114">
        <v>0</v>
      </c>
      <c r="AC543" s="114">
        <v>0</v>
      </c>
      <c r="AD543" s="114">
        <v>0</v>
      </c>
      <c r="AE543" s="114" t="e">
        <v>#DIV/0!</v>
      </c>
      <c r="AF543" s="115">
        <v>0</v>
      </c>
      <c r="AG543" s="116">
        <v>533</v>
      </c>
      <c r="AH543" s="117">
        <v>533</v>
      </c>
      <c r="AI543" s="118">
        <v>0</v>
      </c>
      <c r="AJ543" s="119"/>
    </row>
    <row r="544" spans="1:36" x14ac:dyDescent="0.25">
      <c r="A544" s="98"/>
      <c r="B544" s="99"/>
      <c r="C544" s="100"/>
      <c r="D544" s="101"/>
      <c r="E544" s="102"/>
      <c r="F544" s="103">
        <v>15</v>
      </c>
      <c r="G544" s="103"/>
      <c r="H544" s="104"/>
      <c r="I544" s="105"/>
      <c r="J544" s="105">
        <v>0</v>
      </c>
      <c r="K544" s="106">
        <v>0</v>
      </c>
      <c r="L544" s="107">
        <v>0</v>
      </c>
      <c r="M544" s="142"/>
      <c r="N544" s="108"/>
      <c r="O544" s="108"/>
      <c r="P544" s="107"/>
      <c r="Q544" s="107"/>
      <c r="R544" s="108">
        <f t="shared" si="8"/>
        <v>0</v>
      </c>
      <c r="S544" s="109"/>
      <c r="T544" s="110"/>
      <c r="U544" s="110"/>
      <c r="V544" s="110"/>
      <c r="W544" s="111"/>
      <c r="X544" s="111"/>
      <c r="Y544" s="112"/>
      <c r="Z544" s="113">
        <v>0</v>
      </c>
      <c r="AA544" s="113"/>
      <c r="AB544" s="114">
        <v>0</v>
      </c>
      <c r="AC544" s="114">
        <v>0</v>
      </c>
      <c r="AD544" s="114">
        <v>0</v>
      </c>
      <c r="AE544" s="114" t="e">
        <v>#DIV/0!</v>
      </c>
      <c r="AF544" s="115">
        <v>0</v>
      </c>
      <c r="AG544" s="116">
        <v>534</v>
      </c>
      <c r="AH544" s="117">
        <v>534</v>
      </c>
      <c r="AI544" s="118">
        <v>0</v>
      </c>
      <c r="AJ544" s="119"/>
    </row>
    <row r="545" spans="1:36" x14ac:dyDescent="0.25">
      <c r="A545" s="98"/>
      <c r="B545" s="99"/>
      <c r="C545" s="100"/>
      <c r="D545" s="101"/>
      <c r="E545" s="102"/>
      <c r="F545" s="103">
        <v>15</v>
      </c>
      <c r="G545" s="103"/>
      <c r="H545" s="104"/>
      <c r="I545" s="105"/>
      <c r="J545" s="105">
        <v>0</v>
      </c>
      <c r="K545" s="106">
        <v>0</v>
      </c>
      <c r="L545" s="107">
        <v>0</v>
      </c>
      <c r="M545" s="142"/>
      <c r="N545" s="108"/>
      <c r="O545" s="108"/>
      <c r="P545" s="107"/>
      <c r="Q545" s="107"/>
      <c r="R545" s="108">
        <f t="shared" si="8"/>
        <v>0</v>
      </c>
      <c r="S545" s="109"/>
      <c r="T545" s="110"/>
      <c r="U545" s="110"/>
      <c r="V545" s="110"/>
      <c r="W545" s="111"/>
      <c r="X545" s="111"/>
      <c r="Y545" s="112"/>
      <c r="Z545" s="113">
        <v>0</v>
      </c>
      <c r="AA545" s="113"/>
      <c r="AB545" s="114">
        <v>0</v>
      </c>
      <c r="AC545" s="114">
        <v>0</v>
      </c>
      <c r="AD545" s="114">
        <v>0</v>
      </c>
      <c r="AE545" s="114" t="e">
        <v>#DIV/0!</v>
      </c>
      <c r="AF545" s="115">
        <v>0</v>
      </c>
      <c r="AG545" s="116">
        <v>535</v>
      </c>
      <c r="AH545" s="117">
        <v>535</v>
      </c>
      <c r="AI545" s="118">
        <v>0</v>
      </c>
      <c r="AJ545" s="119"/>
    </row>
    <row r="546" spans="1:36" x14ac:dyDescent="0.25">
      <c r="A546" s="98"/>
      <c r="B546" s="99"/>
      <c r="C546" s="100"/>
      <c r="D546" s="101"/>
      <c r="E546" s="102"/>
      <c r="F546" s="103">
        <v>15</v>
      </c>
      <c r="G546" s="103"/>
      <c r="H546" s="104"/>
      <c r="I546" s="105"/>
      <c r="J546" s="105">
        <v>0</v>
      </c>
      <c r="K546" s="106">
        <v>0</v>
      </c>
      <c r="L546" s="107">
        <v>0</v>
      </c>
      <c r="M546" s="142"/>
      <c r="N546" s="108"/>
      <c r="O546" s="108"/>
      <c r="P546" s="107"/>
      <c r="Q546" s="107"/>
      <c r="R546" s="108">
        <f t="shared" si="8"/>
        <v>0</v>
      </c>
      <c r="S546" s="109"/>
      <c r="T546" s="110"/>
      <c r="U546" s="110"/>
      <c r="V546" s="110"/>
      <c r="W546" s="111"/>
      <c r="X546" s="111"/>
      <c r="Y546" s="112"/>
      <c r="Z546" s="113">
        <v>0</v>
      </c>
      <c r="AA546" s="113"/>
      <c r="AB546" s="114">
        <v>0</v>
      </c>
      <c r="AC546" s="114">
        <v>0</v>
      </c>
      <c r="AD546" s="114">
        <v>0</v>
      </c>
      <c r="AE546" s="114" t="e">
        <v>#DIV/0!</v>
      </c>
      <c r="AF546" s="115">
        <v>0</v>
      </c>
      <c r="AG546" s="116">
        <v>536</v>
      </c>
      <c r="AH546" s="117">
        <v>536</v>
      </c>
      <c r="AI546" s="118">
        <v>0</v>
      </c>
      <c r="AJ546" s="119"/>
    </row>
    <row r="547" spans="1:36" x14ac:dyDescent="0.25">
      <c r="A547" s="98"/>
      <c r="B547" s="99"/>
      <c r="C547" s="100"/>
      <c r="D547" s="101"/>
      <c r="E547" s="102"/>
      <c r="F547" s="103">
        <v>15</v>
      </c>
      <c r="G547" s="103"/>
      <c r="H547" s="104"/>
      <c r="I547" s="105"/>
      <c r="J547" s="105">
        <v>0</v>
      </c>
      <c r="K547" s="106">
        <v>0</v>
      </c>
      <c r="L547" s="107">
        <v>0</v>
      </c>
      <c r="M547" s="142"/>
      <c r="N547" s="108"/>
      <c r="O547" s="108"/>
      <c r="P547" s="107"/>
      <c r="Q547" s="107"/>
      <c r="R547" s="108">
        <f t="shared" si="8"/>
        <v>0</v>
      </c>
      <c r="S547" s="109"/>
      <c r="T547" s="110"/>
      <c r="U547" s="110"/>
      <c r="V547" s="110"/>
      <c r="W547" s="111"/>
      <c r="X547" s="111"/>
      <c r="Y547" s="112"/>
      <c r="Z547" s="113">
        <v>0</v>
      </c>
      <c r="AA547" s="113"/>
      <c r="AB547" s="114">
        <v>0</v>
      </c>
      <c r="AC547" s="114">
        <v>0</v>
      </c>
      <c r="AD547" s="114">
        <v>0</v>
      </c>
      <c r="AE547" s="114" t="e">
        <v>#DIV/0!</v>
      </c>
      <c r="AF547" s="115">
        <v>0</v>
      </c>
      <c r="AG547" s="116">
        <v>537</v>
      </c>
      <c r="AH547" s="117">
        <v>537</v>
      </c>
      <c r="AI547" s="118">
        <v>0</v>
      </c>
      <c r="AJ547" s="119"/>
    </row>
    <row r="548" spans="1:36" x14ac:dyDescent="0.25">
      <c r="A548" s="98"/>
      <c r="B548" s="99"/>
      <c r="C548" s="100"/>
      <c r="D548" s="101"/>
      <c r="E548" s="102"/>
      <c r="F548" s="103">
        <v>15</v>
      </c>
      <c r="G548" s="103"/>
      <c r="H548" s="104"/>
      <c r="I548" s="105"/>
      <c r="J548" s="105">
        <v>0</v>
      </c>
      <c r="K548" s="106">
        <v>0</v>
      </c>
      <c r="L548" s="107">
        <v>0</v>
      </c>
      <c r="M548" s="142"/>
      <c r="N548" s="108"/>
      <c r="O548" s="108"/>
      <c r="P548" s="107"/>
      <c r="Q548" s="107"/>
      <c r="R548" s="108">
        <f t="shared" si="8"/>
        <v>0</v>
      </c>
      <c r="S548" s="109"/>
      <c r="T548" s="110"/>
      <c r="U548" s="110"/>
      <c r="V548" s="110"/>
      <c r="W548" s="111"/>
      <c r="X548" s="111"/>
      <c r="Y548" s="112"/>
      <c r="Z548" s="113">
        <v>0</v>
      </c>
      <c r="AA548" s="113"/>
      <c r="AB548" s="114">
        <v>0</v>
      </c>
      <c r="AC548" s="114">
        <v>0</v>
      </c>
      <c r="AD548" s="114">
        <v>0</v>
      </c>
      <c r="AE548" s="114" t="e">
        <v>#DIV/0!</v>
      </c>
      <c r="AF548" s="115">
        <v>0</v>
      </c>
      <c r="AG548" s="116">
        <v>538</v>
      </c>
      <c r="AH548" s="117">
        <v>538</v>
      </c>
      <c r="AI548" s="118">
        <v>0</v>
      </c>
      <c r="AJ548" s="119"/>
    </row>
    <row r="549" spans="1:36" x14ac:dyDescent="0.25">
      <c r="A549" s="98"/>
      <c r="B549" s="99"/>
      <c r="C549" s="100"/>
      <c r="D549" s="101"/>
      <c r="E549" s="102"/>
      <c r="F549" s="103">
        <v>15</v>
      </c>
      <c r="G549" s="103"/>
      <c r="H549" s="104"/>
      <c r="I549" s="105"/>
      <c r="J549" s="105">
        <v>0</v>
      </c>
      <c r="K549" s="106">
        <v>0</v>
      </c>
      <c r="L549" s="107">
        <v>0</v>
      </c>
      <c r="M549" s="142"/>
      <c r="N549" s="108"/>
      <c r="O549" s="108"/>
      <c r="P549" s="107"/>
      <c r="Q549" s="107"/>
      <c r="R549" s="108">
        <f t="shared" si="8"/>
        <v>0</v>
      </c>
      <c r="S549" s="109"/>
      <c r="T549" s="110"/>
      <c r="U549" s="110"/>
      <c r="V549" s="110"/>
      <c r="W549" s="111"/>
      <c r="X549" s="111"/>
      <c r="Y549" s="112"/>
      <c r="Z549" s="113">
        <v>0</v>
      </c>
      <c r="AA549" s="113"/>
      <c r="AB549" s="114">
        <v>0</v>
      </c>
      <c r="AC549" s="114">
        <v>0</v>
      </c>
      <c r="AD549" s="114">
        <v>0</v>
      </c>
      <c r="AE549" s="114" t="e">
        <v>#DIV/0!</v>
      </c>
      <c r="AF549" s="115">
        <v>0</v>
      </c>
      <c r="AG549" s="116">
        <v>539</v>
      </c>
      <c r="AH549" s="117">
        <v>539</v>
      </c>
      <c r="AI549" s="118">
        <v>0</v>
      </c>
      <c r="AJ549" s="119"/>
    </row>
    <row r="550" spans="1:36" x14ac:dyDescent="0.25">
      <c r="A550" s="98"/>
      <c r="B550" s="99"/>
      <c r="C550" s="100"/>
      <c r="D550" s="101"/>
      <c r="E550" s="102"/>
      <c r="F550" s="103">
        <v>15</v>
      </c>
      <c r="G550" s="103"/>
      <c r="H550" s="104"/>
      <c r="I550" s="105"/>
      <c r="J550" s="105">
        <v>0</v>
      </c>
      <c r="K550" s="106">
        <v>0</v>
      </c>
      <c r="L550" s="107">
        <v>0</v>
      </c>
      <c r="M550" s="142"/>
      <c r="N550" s="108"/>
      <c r="O550" s="108"/>
      <c r="P550" s="107"/>
      <c r="Q550" s="107"/>
      <c r="R550" s="108">
        <f t="shared" si="8"/>
        <v>0</v>
      </c>
      <c r="S550" s="109"/>
      <c r="T550" s="110"/>
      <c r="U550" s="110"/>
      <c r="V550" s="110"/>
      <c r="W550" s="111"/>
      <c r="X550" s="111"/>
      <c r="Y550" s="112"/>
      <c r="Z550" s="113">
        <v>0</v>
      </c>
      <c r="AA550" s="113"/>
      <c r="AB550" s="114">
        <v>0</v>
      </c>
      <c r="AC550" s="114">
        <v>0</v>
      </c>
      <c r="AD550" s="114">
        <v>0</v>
      </c>
      <c r="AE550" s="114" t="e">
        <v>#DIV/0!</v>
      </c>
      <c r="AF550" s="115">
        <v>0</v>
      </c>
      <c r="AG550" s="116">
        <v>540</v>
      </c>
      <c r="AH550" s="117">
        <v>540</v>
      </c>
      <c r="AI550" s="118">
        <v>0</v>
      </c>
      <c r="AJ550" s="119"/>
    </row>
    <row r="551" spans="1:36" x14ac:dyDescent="0.25">
      <c r="A551" s="98"/>
      <c r="B551" s="99"/>
      <c r="C551" s="100"/>
      <c r="D551" s="101"/>
      <c r="E551" s="102"/>
      <c r="F551" s="103">
        <v>15</v>
      </c>
      <c r="G551" s="103"/>
      <c r="H551" s="104"/>
      <c r="I551" s="105"/>
      <c r="J551" s="105">
        <v>0</v>
      </c>
      <c r="K551" s="106">
        <v>0</v>
      </c>
      <c r="L551" s="107">
        <v>0</v>
      </c>
      <c r="M551" s="142"/>
      <c r="N551" s="108"/>
      <c r="O551" s="108"/>
      <c r="P551" s="107"/>
      <c r="Q551" s="107"/>
      <c r="R551" s="108">
        <f t="shared" si="8"/>
        <v>0</v>
      </c>
      <c r="S551" s="109"/>
      <c r="T551" s="110"/>
      <c r="U551" s="110"/>
      <c r="V551" s="110"/>
      <c r="W551" s="111"/>
      <c r="X551" s="111"/>
      <c r="Y551" s="112"/>
      <c r="Z551" s="113">
        <v>0</v>
      </c>
      <c r="AA551" s="113"/>
      <c r="AB551" s="114">
        <v>0</v>
      </c>
      <c r="AC551" s="114">
        <v>0</v>
      </c>
      <c r="AD551" s="114">
        <v>0</v>
      </c>
      <c r="AE551" s="114" t="e">
        <v>#DIV/0!</v>
      </c>
      <c r="AF551" s="115">
        <v>0</v>
      </c>
      <c r="AG551" s="116">
        <v>541</v>
      </c>
      <c r="AH551" s="117">
        <v>541</v>
      </c>
      <c r="AI551" s="118">
        <v>0</v>
      </c>
      <c r="AJ551" s="119"/>
    </row>
    <row r="552" spans="1:36" x14ac:dyDescent="0.25">
      <c r="A552" s="98"/>
      <c r="B552" s="99"/>
      <c r="C552" s="100"/>
      <c r="D552" s="101"/>
      <c r="E552" s="102"/>
      <c r="F552" s="103">
        <v>15</v>
      </c>
      <c r="G552" s="103"/>
      <c r="H552" s="104"/>
      <c r="I552" s="105"/>
      <c r="J552" s="105">
        <v>0</v>
      </c>
      <c r="K552" s="106">
        <v>0</v>
      </c>
      <c r="L552" s="107">
        <v>0</v>
      </c>
      <c r="M552" s="142"/>
      <c r="N552" s="108"/>
      <c r="O552" s="108"/>
      <c r="P552" s="107"/>
      <c r="Q552" s="107"/>
      <c r="R552" s="108">
        <f t="shared" si="8"/>
        <v>0</v>
      </c>
      <c r="S552" s="109"/>
      <c r="T552" s="110"/>
      <c r="U552" s="110"/>
      <c r="V552" s="110"/>
      <c r="W552" s="111"/>
      <c r="X552" s="111"/>
      <c r="Y552" s="112"/>
      <c r="Z552" s="113">
        <v>0</v>
      </c>
      <c r="AA552" s="113"/>
      <c r="AB552" s="114">
        <v>0</v>
      </c>
      <c r="AC552" s="114">
        <v>0</v>
      </c>
      <c r="AD552" s="114">
        <v>0</v>
      </c>
      <c r="AE552" s="114" t="e">
        <v>#DIV/0!</v>
      </c>
      <c r="AF552" s="115">
        <v>0</v>
      </c>
      <c r="AG552" s="116">
        <v>542</v>
      </c>
      <c r="AH552" s="117">
        <v>542</v>
      </c>
      <c r="AI552" s="118">
        <v>0</v>
      </c>
      <c r="AJ552" s="119"/>
    </row>
    <row r="553" spans="1:36" x14ac:dyDescent="0.25">
      <c r="A553" s="98"/>
      <c r="B553" s="99"/>
      <c r="C553" s="100"/>
      <c r="D553" s="101"/>
      <c r="E553" s="102"/>
      <c r="F553" s="103">
        <v>15</v>
      </c>
      <c r="G553" s="103"/>
      <c r="H553" s="104"/>
      <c r="I553" s="105"/>
      <c r="J553" s="105">
        <v>0</v>
      </c>
      <c r="K553" s="106">
        <v>0</v>
      </c>
      <c r="L553" s="107">
        <v>0</v>
      </c>
      <c r="M553" s="142"/>
      <c r="N553" s="108"/>
      <c r="O553" s="108"/>
      <c r="P553" s="107"/>
      <c r="Q553" s="107"/>
      <c r="R553" s="108">
        <f t="shared" si="8"/>
        <v>0</v>
      </c>
      <c r="S553" s="109"/>
      <c r="T553" s="110"/>
      <c r="U553" s="110"/>
      <c r="V553" s="110"/>
      <c r="W553" s="111"/>
      <c r="X553" s="111"/>
      <c r="Y553" s="112"/>
      <c r="Z553" s="113">
        <v>0</v>
      </c>
      <c r="AA553" s="113"/>
      <c r="AB553" s="114">
        <v>0</v>
      </c>
      <c r="AC553" s="114">
        <v>0</v>
      </c>
      <c r="AD553" s="114">
        <v>0</v>
      </c>
      <c r="AE553" s="114" t="e">
        <v>#DIV/0!</v>
      </c>
      <c r="AF553" s="115">
        <v>0</v>
      </c>
      <c r="AG553" s="116">
        <v>543</v>
      </c>
      <c r="AH553" s="117">
        <v>543</v>
      </c>
      <c r="AI553" s="118">
        <v>0</v>
      </c>
      <c r="AJ553" s="119"/>
    </row>
    <row r="554" spans="1:36" x14ac:dyDescent="0.25">
      <c r="A554" s="98"/>
      <c r="B554" s="99"/>
      <c r="C554" s="100"/>
      <c r="D554" s="101"/>
      <c r="E554" s="102"/>
      <c r="F554" s="103">
        <v>15</v>
      </c>
      <c r="G554" s="103"/>
      <c r="H554" s="104"/>
      <c r="I554" s="105"/>
      <c r="J554" s="105">
        <v>0</v>
      </c>
      <c r="K554" s="106">
        <v>0</v>
      </c>
      <c r="L554" s="107">
        <v>0</v>
      </c>
      <c r="M554" s="142"/>
      <c r="N554" s="108"/>
      <c r="O554" s="108"/>
      <c r="P554" s="107"/>
      <c r="Q554" s="107"/>
      <c r="R554" s="108">
        <f t="shared" si="8"/>
        <v>0</v>
      </c>
      <c r="S554" s="109"/>
      <c r="T554" s="110"/>
      <c r="U554" s="110"/>
      <c r="V554" s="110"/>
      <c r="W554" s="111"/>
      <c r="X554" s="111"/>
      <c r="Y554" s="112"/>
      <c r="Z554" s="113">
        <v>0</v>
      </c>
      <c r="AA554" s="113"/>
      <c r="AB554" s="114">
        <v>0</v>
      </c>
      <c r="AC554" s="114">
        <v>0</v>
      </c>
      <c r="AD554" s="114">
        <v>0</v>
      </c>
      <c r="AE554" s="114" t="e">
        <v>#DIV/0!</v>
      </c>
      <c r="AF554" s="115">
        <v>0</v>
      </c>
      <c r="AG554" s="116">
        <v>544</v>
      </c>
      <c r="AH554" s="117">
        <v>544</v>
      </c>
      <c r="AI554" s="118">
        <v>0</v>
      </c>
      <c r="AJ554" s="119"/>
    </row>
    <row r="555" spans="1:36" x14ac:dyDescent="0.25">
      <c r="A555" s="98"/>
      <c r="B555" s="99"/>
      <c r="C555" s="100"/>
      <c r="D555" s="101"/>
      <c r="E555" s="102"/>
      <c r="F555" s="103">
        <v>15</v>
      </c>
      <c r="G555" s="103"/>
      <c r="H555" s="104"/>
      <c r="I555" s="105"/>
      <c r="J555" s="105">
        <v>0</v>
      </c>
      <c r="K555" s="106">
        <v>0</v>
      </c>
      <c r="L555" s="107">
        <v>0</v>
      </c>
      <c r="M555" s="142"/>
      <c r="N555" s="108"/>
      <c r="O555" s="108"/>
      <c r="P555" s="107"/>
      <c r="Q555" s="107"/>
      <c r="R555" s="108">
        <f t="shared" si="8"/>
        <v>0</v>
      </c>
      <c r="S555" s="109"/>
      <c r="T555" s="110"/>
      <c r="U555" s="110"/>
      <c r="V555" s="110"/>
      <c r="W555" s="111"/>
      <c r="X555" s="111"/>
      <c r="Y555" s="112"/>
      <c r="Z555" s="113">
        <v>0</v>
      </c>
      <c r="AA555" s="113"/>
      <c r="AB555" s="114">
        <v>0</v>
      </c>
      <c r="AC555" s="114">
        <v>0</v>
      </c>
      <c r="AD555" s="114">
        <v>0</v>
      </c>
      <c r="AE555" s="114" t="e">
        <v>#DIV/0!</v>
      </c>
      <c r="AF555" s="115">
        <v>0</v>
      </c>
      <c r="AG555" s="116">
        <v>545</v>
      </c>
      <c r="AH555" s="117">
        <v>545</v>
      </c>
      <c r="AI555" s="118">
        <v>0</v>
      </c>
      <c r="AJ555" s="119"/>
    </row>
    <row r="556" spans="1:36" x14ac:dyDescent="0.25">
      <c r="A556" s="98"/>
      <c r="B556" s="99"/>
      <c r="C556" s="100"/>
      <c r="D556" s="101"/>
      <c r="E556" s="102"/>
      <c r="F556" s="103">
        <v>15</v>
      </c>
      <c r="G556" s="103"/>
      <c r="H556" s="104"/>
      <c r="I556" s="105"/>
      <c r="J556" s="105">
        <v>0</v>
      </c>
      <c r="K556" s="106">
        <v>0</v>
      </c>
      <c r="L556" s="107">
        <v>0</v>
      </c>
      <c r="M556" s="142"/>
      <c r="N556" s="108"/>
      <c r="O556" s="108"/>
      <c r="P556" s="107"/>
      <c r="Q556" s="107"/>
      <c r="R556" s="108">
        <f t="shared" si="8"/>
        <v>0</v>
      </c>
      <c r="S556" s="109"/>
      <c r="T556" s="110"/>
      <c r="U556" s="110"/>
      <c r="V556" s="110"/>
      <c r="W556" s="111"/>
      <c r="X556" s="111"/>
      <c r="Y556" s="112"/>
      <c r="Z556" s="113">
        <v>0</v>
      </c>
      <c r="AA556" s="113"/>
      <c r="AB556" s="114">
        <v>0</v>
      </c>
      <c r="AC556" s="114">
        <v>0</v>
      </c>
      <c r="AD556" s="114">
        <v>0</v>
      </c>
      <c r="AE556" s="114" t="e">
        <v>#DIV/0!</v>
      </c>
      <c r="AF556" s="115">
        <v>0</v>
      </c>
      <c r="AG556" s="116">
        <v>546</v>
      </c>
      <c r="AH556" s="117">
        <v>546</v>
      </c>
      <c r="AI556" s="118">
        <v>0</v>
      </c>
      <c r="AJ556" s="119"/>
    </row>
    <row r="557" spans="1:36" x14ac:dyDescent="0.25">
      <c r="A557" s="98"/>
      <c r="B557" s="99"/>
      <c r="C557" s="100"/>
      <c r="D557" s="101"/>
      <c r="E557" s="102"/>
      <c r="F557" s="103">
        <v>15</v>
      </c>
      <c r="G557" s="103"/>
      <c r="H557" s="104"/>
      <c r="I557" s="105"/>
      <c r="J557" s="105">
        <v>0</v>
      </c>
      <c r="K557" s="106">
        <v>0</v>
      </c>
      <c r="L557" s="107">
        <v>0</v>
      </c>
      <c r="M557" s="142"/>
      <c r="N557" s="108"/>
      <c r="O557" s="108"/>
      <c r="P557" s="107"/>
      <c r="Q557" s="107"/>
      <c r="R557" s="108">
        <f t="shared" si="8"/>
        <v>0</v>
      </c>
      <c r="S557" s="109"/>
      <c r="T557" s="110"/>
      <c r="U557" s="110"/>
      <c r="V557" s="110"/>
      <c r="W557" s="111"/>
      <c r="X557" s="111"/>
      <c r="Y557" s="112"/>
      <c r="Z557" s="113">
        <v>0</v>
      </c>
      <c r="AA557" s="113"/>
      <c r="AB557" s="114">
        <v>0</v>
      </c>
      <c r="AC557" s="114">
        <v>0</v>
      </c>
      <c r="AD557" s="114">
        <v>0</v>
      </c>
      <c r="AE557" s="114" t="e">
        <v>#DIV/0!</v>
      </c>
      <c r="AF557" s="115">
        <v>0</v>
      </c>
      <c r="AG557" s="116">
        <v>547</v>
      </c>
      <c r="AH557" s="117">
        <v>547</v>
      </c>
      <c r="AI557" s="118">
        <v>0</v>
      </c>
      <c r="AJ557" s="119"/>
    </row>
    <row r="558" spans="1:36" x14ac:dyDescent="0.25">
      <c r="A558" s="98"/>
      <c r="B558" s="99"/>
      <c r="C558" s="100"/>
      <c r="D558" s="101"/>
      <c r="E558" s="102"/>
      <c r="F558" s="103">
        <v>15</v>
      </c>
      <c r="G558" s="103"/>
      <c r="H558" s="104"/>
      <c r="I558" s="105"/>
      <c r="J558" s="105">
        <v>0</v>
      </c>
      <c r="K558" s="106">
        <v>0</v>
      </c>
      <c r="L558" s="107">
        <v>0</v>
      </c>
      <c r="M558" s="142"/>
      <c r="N558" s="108"/>
      <c r="O558" s="108"/>
      <c r="P558" s="107"/>
      <c r="Q558" s="107"/>
      <c r="R558" s="108">
        <f t="shared" si="8"/>
        <v>0</v>
      </c>
      <c r="S558" s="109"/>
      <c r="T558" s="110"/>
      <c r="U558" s="110"/>
      <c r="V558" s="110"/>
      <c r="W558" s="111"/>
      <c r="X558" s="111"/>
      <c r="Y558" s="112"/>
      <c r="Z558" s="113">
        <v>0</v>
      </c>
      <c r="AA558" s="113"/>
      <c r="AB558" s="114">
        <v>0</v>
      </c>
      <c r="AC558" s="114">
        <v>0</v>
      </c>
      <c r="AD558" s="114">
        <v>0</v>
      </c>
      <c r="AE558" s="114" t="e">
        <v>#DIV/0!</v>
      </c>
      <c r="AF558" s="115">
        <v>0</v>
      </c>
      <c r="AG558" s="116">
        <v>548</v>
      </c>
      <c r="AH558" s="117">
        <v>548</v>
      </c>
      <c r="AI558" s="118">
        <v>0</v>
      </c>
      <c r="AJ558" s="119"/>
    </row>
    <row r="559" spans="1:36" x14ac:dyDescent="0.25">
      <c r="A559" s="98"/>
      <c r="B559" s="99"/>
      <c r="C559" s="100"/>
      <c r="D559" s="101"/>
      <c r="E559" s="102"/>
      <c r="F559" s="103">
        <v>15</v>
      </c>
      <c r="G559" s="103"/>
      <c r="H559" s="104"/>
      <c r="I559" s="105"/>
      <c r="J559" s="105">
        <v>0</v>
      </c>
      <c r="K559" s="106">
        <v>0</v>
      </c>
      <c r="L559" s="107">
        <v>0</v>
      </c>
      <c r="M559" s="142"/>
      <c r="N559" s="108"/>
      <c r="O559" s="108"/>
      <c r="P559" s="107"/>
      <c r="Q559" s="107"/>
      <c r="R559" s="108">
        <f t="shared" si="8"/>
        <v>0</v>
      </c>
      <c r="S559" s="109"/>
      <c r="T559" s="110"/>
      <c r="U559" s="110"/>
      <c r="V559" s="110"/>
      <c r="W559" s="111"/>
      <c r="X559" s="111"/>
      <c r="Y559" s="112"/>
      <c r="Z559" s="113">
        <v>0</v>
      </c>
      <c r="AA559" s="113"/>
      <c r="AB559" s="114">
        <v>0</v>
      </c>
      <c r="AC559" s="114">
        <v>0</v>
      </c>
      <c r="AD559" s="114">
        <v>0</v>
      </c>
      <c r="AE559" s="114" t="e">
        <v>#DIV/0!</v>
      </c>
      <c r="AF559" s="115">
        <v>0</v>
      </c>
      <c r="AG559" s="116">
        <v>549</v>
      </c>
      <c r="AH559" s="117">
        <v>549</v>
      </c>
      <c r="AI559" s="118">
        <v>0</v>
      </c>
      <c r="AJ559" s="119"/>
    </row>
    <row r="560" spans="1:36" x14ac:dyDescent="0.25">
      <c r="A560" s="98"/>
      <c r="B560" s="99"/>
      <c r="C560" s="100"/>
      <c r="D560" s="101"/>
      <c r="E560" s="102"/>
      <c r="F560" s="103">
        <v>15</v>
      </c>
      <c r="G560" s="103"/>
      <c r="H560" s="104"/>
      <c r="I560" s="105"/>
      <c r="J560" s="105">
        <v>0</v>
      </c>
      <c r="K560" s="106">
        <v>0</v>
      </c>
      <c r="L560" s="107">
        <v>0</v>
      </c>
      <c r="M560" s="142"/>
      <c r="N560" s="108"/>
      <c r="O560" s="108"/>
      <c r="P560" s="107"/>
      <c r="Q560" s="107"/>
      <c r="R560" s="108">
        <f t="shared" si="8"/>
        <v>0</v>
      </c>
      <c r="S560" s="109"/>
      <c r="T560" s="110"/>
      <c r="U560" s="110"/>
      <c r="V560" s="110"/>
      <c r="W560" s="111"/>
      <c r="X560" s="111"/>
      <c r="Y560" s="112"/>
      <c r="Z560" s="113">
        <v>0</v>
      </c>
      <c r="AA560" s="113"/>
      <c r="AB560" s="114">
        <v>0</v>
      </c>
      <c r="AC560" s="114">
        <v>0</v>
      </c>
      <c r="AD560" s="114">
        <v>0</v>
      </c>
      <c r="AE560" s="114" t="e">
        <v>#DIV/0!</v>
      </c>
      <c r="AF560" s="115">
        <v>0</v>
      </c>
      <c r="AG560" s="116">
        <v>550</v>
      </c>
      <c r="AH560" s="117">
        <v>550</v>
      </c>
      <c r="AI560" s="118">
        <v>0</v>
      </c>
      <c r="AJ560" s="119"/>
    </row>
    <row r="561" spans="1:36" x14ac:dyDescent="0.25">
      <c r="A561" s="98"/>
      <c r="B561" s="99"/>
      <c r="C561" s="100"/>
      <c r="D561" s="101"/>
      <c r="E561" s="102"/>
      <c r="F561" s="103">
        <v>15</v>
      </c>
      <c r="G561" s="103"/>
      <c r="H561" s="104"/>
      <c r="I561" s="105"/>
      <c r="J561" s="105">
        <v>0</v>
      </c>
      <c r="K561" s="106">
        <v>0</v>
      </c>
      <c r="L561" s="107">
        <v>0</v>
      </c>
      <c r="M561" s="142"/>
      <c r="N561" s="108"/>
      <c r="O561" s="108"/>
      <c r="P561" s="107"/>
      <c r="Q561" s="107"/>
      <c r="R561" s="108">
        <f t="shared" si="8"/>
        <v>0</v>
      </c>
      <c r="S561" s="109"/>
      <c r="T561" s="110"/>
      <c r="U561" s="110"/>
      <c r="V561" s="110"/>
      <c r="W561" s="111"/>
      <c r="X561" s="111"/>
      <c r="Y561" s="112"/>
      <c r="Z561" s="113">
        <v>0</v>
      </c>
      <c r="AA561" s="113"/>
      <c r="AB561" s="114">
        <v>0</v>
      </c>
      <c r="AC561" s="114">
        <v>0</v>
      </c>
      <c r="AD561" s="114">
        <v>0</v>
      </c>
      <c r="AE561" s="114" t="e">
        <v>#DIV/0!</v>
      </c>
      <c r="AF561" s="115">
        <v>0</v>
      </c>
      <c r="AG561" s="116">
        <v>551</v>
      </c>
      <c r="AH561" s="117">
        <v>551</v>
      </c>
      <c r="AI561" s="118">
        <v>0</v>
      </c>
      <c r="AJ561" s="119"/>
    </row>
    <row r="562" spans="1:36" x14ac:dyDescent="0.25">
      <c r="A562" s="98"/>
      <c r="B562" s="99"/>
      <c r="C562" s="100"/>
      <c r="D562" s="101"/>
      <c r="E562" s="102"/>
      <c r="F562" s="103">
        <v>15</v>
      </c>
      <c r="G562" s="103"/>
      <c r="H562" s="104"/>
      <c r="I562" s="105"/>
      <c r="J562" s="105">
        <v>0</v>
      </c>
      <c r="K562" s="106">
        <v>0</v>
      </c>
      <c r="L562" s="107">
        <v>0</v>
      </c>
      <c r="M562" s="142"/>
      <c r="N562" s="108"/>
      <c r="O562" s="108"/>
      <c r="P562" s="107"/>
      <c r="Q562" s="107"/>
      <c r="R562" s="108">
        <f t="shared" si="8"/>
        <v>0</v>
      </c>
      <c r="S562" s="109"/>
      <c r="T562" s="110"/>
      <c r="U562" s="110"/>
      <c r="V562" s="110"/>
      <c r="W562" s="111"/>
      <c r="X562" s="111"/>
      <c r="Y562" s="112"/>
      <c r="Z562" s="113">
        <v>0</v>
      </c>
      <c r="AA562" s="113"/>
      <c r="AB562" s="114">
        <v>0</v>
      </c>
      <c r="AC562" s="114">
        <v>0</v>
      </c>
      <c r="AD562" s="114">
        <v>0</v>
      </c>
      <c r="AE562" s="114" t="e">
        <v>#DIV/0!</v>
      </c>
      <c r="AF562" s="115">
        <v>0</v>
      </c>
      <c r="AG562" s="116">
        <v>552</v>
      </c>
      <c r="AH562" s="117">
        <v>552</v>
      </c>
      <c r="AI562" s="118">
        <v>0</v>
      </c>
      <c r="AJ562" s="119"/>
    </row>
    <row r="563" spans="1:36" x14ac:dyDescent="0.25">
      <c r="A563" s="98"/>
      <c r="B563" s="99"/>
      <c r="C563" s="100"/>
      <c r="D563" s="101"/>
      <c r="E563" s="102"/>
      <c r="F563" s="103">
        <v>15</v>
      </c>
      <c r="G563" s="103"/>
      <c r="H563" s="104"/>
      <c r="I563" s="105"/>
      <c r="J563" s="105">
        <v>0</v>
      </c>
      <c r="K563" s="106">
        <v>0</v>
      </c>
      <c r="L563" s="107">
        <v>0</v>
      </c>
      <c r="M563" s="142"/>
      <c r="N563" s="108"/>
      <c r="O563" s="108"/>
      <c r="P563" s="107"/>
      <c r="Q563" s="107"/>
      <c r="R563" s="108">
        <f t="shared" si="8"/>
        <v>0</v>
      </c>
      <c r="S563" s="109"/>
      <c r="T563" s="110"/>
      <c r="U563" s="110"/>
      <c r="V563" s="110"/>
      <c r="W563" s="111"/>
      <c r="X563" s="111"/>
      <c r="Y563" s="112"/>
      <c r="Z563" s="113">
        <v>0</v>
      </c>
      <c r="AA563" s="113"/>
      <c r="AB563" s="114">
        <v>0</v>
      </c>
      <c r="AC563" s="114">
        <v>0</v>
      </c>
      <c r="AD563" s="114">
        <v>0</v>
      </c>
      <c r="AE563" s="114" t="e">
        <v>#DIV/0!</v>
      </c>
      <c r="AF563" s="115">
        <v>0</v>
      </c>
      <c r="AG563" s="116">
        <v>553</v>
      </c>
      <c r="AH563" s="117">
        <v>553</v>
      </c>
      <c r="AI563" s="118">
        <v>0</v>
      </c>
      <c r="AJ563" s="119"/>
    </row>
    <row r="564" spans="1:36" x14ac:dyDescent="0.25">
      <c r="A564" s="98"/>
      <c r="B564" s="99"/>
      <c r="C564" s="100"/>
      <c r="D564" s="101"/>
      <c r="E564" s="102"/>
      <c r="F564" s="103">
        <v>15</v>
      </c>
      <c r="G564" s="103"/>
      <c r="H564" s="104"/>
      <c r="I564" s="105"/>
      <c r="J564" s="105">
        <v>0</v>
      </c>
      <c r="K564" s="106">
        <v>0</v>
      </c>
      <c r="L564" s="107">
        <v>0</v>
      </c>
      <c r="M564" s="142"/>
      <c r="N564" s="108"/>
      <c r="O564" s="108"/>
      <c r="P564" s="107"/>
      <c r="Q564" s="107"/>
      <c r="R564" s="108">
        <f t="shared" si="8"/>
        <v>0</v>
      </c>
      <c r="S564" s="109"/>
      <c r="T564" s="110"/>
      <c r="U564" s="110"/>
      <c r="V564" s="110"/>
      <c r="W564" s="111"/>
      <c r="X564" s="111"/>
      <c r="Y564" s="112"/>
      <c r="Z564" s="113">
        <v>0</v>
      </c>
      <c r="AA564" s="113"/>
      <c r="AB564" s="114">
        <v>0</v>
      </c>
      <c r="AC564" s="114">
        <v>0</v>
      </c>
      <c r="AD564" s="114">
        <v>0</v>
      </c>
      <c r="AE564" s="114" t="e">
        <v>#DIV/0!</v>
      </c>
      <c r="AF564" s="115">
        <v>0</v>
      </c>
      <c r="AG564" s="116">
        <v>554</v>
      </c>
      <c r="AH564" s="117">
        <v>554</v>
      </c>
      <c r="AI564" s="118">
        <v>0</v>
      </c>
      <c r="AJ564" s="119"/>
    </row>
    <row r="565" spans="1:36" x14ac:dyDescent="0.25">
      <c r="A565" s="98"/>
      <c r="B565" s="99"/>
      <c r="C565" s="100"/>
      <c r="D565" s="101"/>
      <c r="E565" s="102"/>
      <c r="F565" s="103">
        <v>15</v>
      </c>
      <c r="G565" s="103"/>
      <c r="H565" s="104"/>
      <c r="I565" s="105"/>
      <c r="J565" s="105">
        <v>0</v>
      </c>
      <c r="K565" s="106">
        <v>0</v>
      </c>
      <c r="L565" s="107">
        <v>0</v>
      </c>
      <c r="M565" s="142"/>
      <c r="N565" s="108"/>
      <c r="O565" s="108"/>
      <c r="P565" s="107"/>
      <c r="Q565" s="107"/>
      <c r="R565" s="108">
        <f t="shared" si="8"/>
        <v>0</v>
      </c>
      <c r="S565" s="109"/>
      <c r="T565" s="110"/>
      <c r="U565" s="110"/>
      <c r="V565" s="110"/>
      <c r="W565" s="111"/>
      <c r="X565" s="111"/>
      <c r="Y565" s="112"/>
      <c r="Z565" s="113">
        <v>0</v>
      </c>
      <c r="AA565" s="113"/>
      <c r="AB565" s="114">
        <v>0</v>
      </c>
      <c r="AC565" s="114">
        <v>0</v>
      </c>
      <c r="AD565" s="114">
        <v>0</v>
      </c>
      <c r="AE565" s="114" t="e">
        <v>#DIV/0!</v>
      </c>
      <c r="AF565" s="115">
        <v>0</v>
      </c>
      <c r="AG565" s="116">
        <v>555</v>
      </c>
      <c r="AH565" s="117">
        <v>555</v>
      </c>
      <c r="AI565" s="118">
        <v>0</v>
      </c>
      <c r="AJ565" s="119"/>
    </row>
    <row r="566" spans="1:36" x14ac:dyDescent="0.25">
      <c r="A566" s="98"/>
      <c r="B566" s="99"/>
      <c r="C566" s="100"/>
      <c r="D566" s="101"/>
      <c r="E566" s="102"/>
      <c r="F566" s="103">
        <v>15</v>
      </c>
      <c r="G566" s="103"/>
      <c r="H566" s="104"/>
      <c r="I566" s="105"/>
      <c r="J566" s="105">
        <v>0</v>
      </c>
      <c r="K566" s="106">
        <v>0</v>
      </c>
      <c r="L566" s="107">
        <v>0</v>
      </c>
      <c r="M566" s="142"/>
      <c r="N566" s="108"/>
      <c r="O566" s="108"/>
      <c r="P566" s="107"/>
      <c r="Q566" s="107"/>
      <c r="R566" s="108">
        <f t="shared" si="8"/>
        <v>0</v>
      </c>
      <c r="S566" s="109"/>
      <c r="T566" s="110"/>
      <c r="U566" s="110"/>
      <c r="V566" s="110"/>
      <c r="W566" s="111"/>
      <c r="X566" s="111"/>
      <c r="Y566" s="112"/>
      <c r="Z566" s="113">
        <v>0</v>
      </c>
      <c r="AA566" s="113"/>
      <c r="AB566" s="114">
        <v>0</v>
      </c>
      <c r="AC566" s="114">
        <v>0</v>
      </c>
      <c r="AD566" s="114">
        <v>0</v>
      </c>
      <c r="AE566" s="114" t="e">
        <v>#DIV/0!</v>
      </c>
      <c r="AF566" s="115">
        <v>0</v>
      </c>
      <c r="AG566" s="116">
        <v>556</v>
      </c>
      <c r="AH566" s="117">
        <v>556</v>
      </c>
      <c r="AI566" s="118">
        <v>0</v>
      </c>
      <c r="AJ566" s="119"/>
    </row>
    <row r="567" spans="1:36" x14ac:dyDescent="0.25">
      <c r="A567" s="98"/>
      <c r="B567" s="99"/>
      <c r="C567" s="100"/>
      <c r="D567" s="101"/>
      <c r="E567" s="102"/>
      <c r="F567" s="103">
        <v>15</v>
      </c>
      <c r="G567" s="103"/>
      <c r="H567" s="104"/>
      <c r="I567" s="105"/>
      <c r="J567" s="105">
        <v>0</v>
      </c>
      <c r="K567" s="106">
        <v>0</v>
      </c>
      <c r="L567" s="107">
        <v>0</v>
      </c>
      <c r="M567" s="142"/>
      <c r="N567" s="108"/>
      <c r="O567" s="108"/>
      <c r="P567" s="107"/>
      <c r="Q567" s="107"/>
      <c r="R567" s="108">
        <f t="shared" si="8"/>
        <v>0</v>
      </c>
      <c r="S567" s="109"/>
      <c r="T567" s="110"/>
      <c r="U567" s="110"/>
      <c r="V567" s="110"/>
      <c r="W567" s="111"/>
      <c r="X567" s="111"/>
      <c r="Y567" s="112"/>
      <c r="Z567" s="113">
        <v>0</v>
      </c>
      <c r="AA567" s="113"/>
      <c r="AB567" s="114">
        <v>0</v>
      </c>
      <c r="AC567" s="114">
        <v>0</v>
      </c>
      <c r="AD567" s="114">
        <v>0</v>
      </c>
      <c r="AE567" s="114" t="e">
        <v>#DIV/0!</v>
      </c>
      <c r="AF567" s="115">
        <v>0</v>
      </c>
      <c r="AG567" s="116">
        <v>557</v>
      </c>
      <c r="AH567" s="117">
        <v>557</v>
      </c>
      <c r="AI567" s="118">
        <v>0</v>
      </c>
      <c r="AJ567" s="119"/>
    </row>
    <row r="568" spans="1:36" x14ac:dyDescent="0.25">
      <c r="A568" s="98"/>
      <c r="B568" s="99"/>
      <c r="C568" s="100"/>
      <c r="D568" s="101"/>
      <c r="E568" s="102"/>
      <c r="F568" s="103">
        <v>15</v>
      </c>
      <c r="G568" s="103"/>
      <c r="H568" s="104"/>
      <c r="I568" s="105"/>
      <c r="J568" s="105">
        <v>0</v>
      </c>
      <c r="K568" s="106">
        <v>0</v>
      </c>
      <c r="L568" s="107">
        <v>0</v>
      </c>
      <c r="M568" s="142"/>
      <c r="N568" s="108"/>
      <c r="O568" s="108"/>
      <c r="P568" s="107"/>
      <c r="Q568" s="107"/>
      <c r="R568" s="108">
        <f t="shared" si="8"/>
        <v>0</v>
      </c>
      <c r="S568" s="109"/>
      <c r="T568" s="110"/>
      <c r="U568" s="110"/>
      <c r="V568" s="110"/>
      <c r="W568" s="111"/>
      <c r="X568" s="111"/>
      <c r="Y568" s="112"/>
      <c r="Z568" s="113">
        <v>0</v>
      </c>
      <c r="AA568" s="113"/>
      <c r="AB568" s="114">
        <v>0</v>
      </c>
      <c r="AC568" s="114">
        <v>0</v>
      </c>
      <c r="AD568" s="114">
        <v>0</v>
      </c>
      <c r="AE568" s="114" t="e">
        <v>#DIV/0!</v>
      </c>
      <c r="AF568" s="115">
        <v>0</v>
      </c>
      <c r="AG568" s="116">
        <v>558</v>
      </c>
      <c r="AH568" s="117">
        <v>558</v>
      </c>
      <c r="AI568" s="118">
        <v>0</v>
      </c>
      <c r="AJ568" s="119"/>
    </row>
    <row r="569" spans="1:36" x14ac:dyDescent="0.25">
      <c r="A569" s="98"/>
      <c r="B569" s="99"/>
      <c r="C569" s="100"/>
      <c r="D569" s="101"/>
      <c r="E569" s="102"/>
      <c r="F569" s="103">
        <v>15</v>
      </c>
      <c r="G569" s="103"/>
      <c r="H569" s="104"/>
      <c r="I569" s="105"/>
      <c r="J569" s="105">
        <v>0</v>
      </c>
      <c r="K569" s="106">
        <v>0</v>
      </c>
      <c r="L569" s="107">
        <v>0</v>
      </c>
      <c r="M569" s="142"/>
      <c r="N569" s="108"/>
      <c r="O569" s="108"/>
      <c r="P569" s="107"/>
      <c r="Q569" s="107"/>
      <c r="R569" s="108">
        <f t="shared" si="8"/>
        <v>0</v>
      </c>
      <c r="S569" s="109"/>
      <c r="T569" s="110"/>
      <c r="U569" s="110"/>
      <c r="V569" s="110"/>
      <c r="W569" s="111"/>
      <c r="X569" s="111"/>
      <c r="Y569" s="112"/>
      <c r="Z569" s="113">
        <v>0</v>
      </c>
      <c r="AA569" s="113"/>
      <c r="AB569" s="114">
        <v>0</v>
      </c>
      <c r="AC569" s="114">
        <v>0</v>
      </c>
      <c r="AD569" s="114">
        <v>0</v>
      </c>
      <c r="AE569" s="114" t="e">
        <v>#DIV/0!</v>
      </c>
      <c r="AF569" s="115">
        <v>0</v>
      </c>
      <c r="AG569" s="116">
        <v>559</v>
      </c>
      <c r="AH569" s="117">
        <v>559</v>
      </c>
      <c r="AI569" s="118">
        <v>0</v>
      </c>
      <c r="AJ569" s="119"/>
    </row>
    <row r="570" spans="1:36" x14ac:dyDescent="0.25">
      <c r="A570" s="98"/>
      <c r="B570" s="99"/>
      <c r="C570" s="100"/>
      <c r="D570" s="101"/>
      <c r="E570" s="102"/>
      <c r="F570" s="103">
        <v>15</v>
      </c>
      <c r="G570" s="103"/>
      <c r="H570" s="104"/>
      <c r="I570" s="105"/>
      <c r="J570" s="105">
        <v>0</v>
      </c>
      <c r="K570" s="106">
        <v>0</v>
      </c>
      <c r="L570" s="107">
        <v>0</v>
      </c>
      <c r="M570" s="142"/>
      <c r="N570" s="108"/>
      <c r="O570" s="108"/>
      <c r="P570" s="107"/>
      <c r="Q570" s="107"/>
      <c r="R570" s="108">
        <f t="shared" si="8"/>
        <v>0</v>
      </c>
      <c r="S570" s="109"/>
      <c r="T570" s="110"/>
      <c r="U570" s="110"/>
      <c r="V570" s="110"/>
      <c r="W570" s="111"/>
      <c r="X570" s="111"/>
      <c r="Y570" s="112"/>
      <c r="Z570" s="113">
        <v>0</v>
      </c>
      <c r="AA570" s="113"/>
      <c r="AB570" s="114">
        <v>0</v>
      </c>
      <c r="AC570" s="114">
        <v>0</v>
      </c>
      <c r="AD570" s="114">
        <v>0</v>
      </c>
      <c r="AE570" s="114" t="e">
        <v>#DIV/0!</v>
      </c>
      <c r="AF570" s="115">
        <v>0</v>
      </c>
      <c r="AG570" s="116">
        <v>560</v>
      </c>
      <c r="AH570" s="117">
        <v>560</v>
      </c>
      <c r="AI570" s="118">
        <v>0</v>
      </c>
      <c r="AJ570" s="119"/>
    </row>
    <row r="571" spans="1:36" x14ac:dyDescent="0.25">
      <c r="A571" s="98"/>
      <c r="B571" s="99"/>
      <c r="C571" s="100"/>
      <c r="D571" s="101"/>
      <c r="E571" s="102"/>
      <c r="F571" s="103">
        <v>15</v>
      </c>
      <c r="G571" s="103"/>
      <c r="H571" s="104"/>
      <c r="I571" s="105"/>
      <c r="J571" s="105">
        <v>0</v>
      </c>
      <c r="K571" s="106">
        <v>0</v>
      </c>
      <c r="L571" s="107">
        <v>0</v>
      </c>
      <c r="M571" s="142"/>
      <c r="N571" s="108"/>
      <c r="O571" s="108"/>
      <c r="P571" s="107"/>
      <c r="Q571" s="107"/>
      <c r="R571" s="108">
        <f t="shared" si="8"/>
        <v>0</v>
      </c>
      <c r="S571" s="109"/>
      <c r="T571" s="110"/>
      <c r="U571" s="110"/>
      <c r="V571" s="110"/>
      <c r="W571" s="111"/>
      <c r="X571" s="111"/>
      <c r="Y571" s="112"/>
      <c r="Z571" s="113">
        <v>0</v>
      </c>
      <c r="AA571" s="113"/>
      <c r="AB571" s="114">
        <v>0</v>
      </c>
      <c r="AC571" s="114">
        <v>0</v>
      </c>
      <c r="AD571" s="114">
        <v>0</v>
      </c>
      <c r="AE571" s="114" t="e">
        <v>#DIV/0!</v>
      </c>
      <c r="AF571" s="115">
        <v>0</v>
      </c>
      <c r="AG571" s="116">
        <v>561</v>
      </c>
      <c r="AH571" s="117">
        <v>561</v>
      </c>
      <c r="AI571" s="118">
        <v>0</v>
      </c>
      <c r="AJ571" s="119"/>
    </row>
    <row r="572" spans="1:36" x14ac:dyDescent="0.25">
      <c r="A572" s="98"/>
      <c r="B572" s="99"/>
      <c r="C572" s="100"/>
      <c r="D572" s="101"/>
      <c r="E572" s="102"/>
      <c r="F572" s="103">
        <v>15</v>
      </c>
      <c r="G572" s="103"/>
      <c r="H572" s="104"/>
      <c r="I572" s="105"/>
      <c r="J572" s="105">
        <v>0</v>
      </c>
      <c r="K572" s="106">
        <v>0</v>
      </c>
      <c r="L572" s="107">
        <v>0</v>
      </c>
      <c r="M572" s="142"/>
      <c r="N572" s="108"/>
      <c r="O572" s="108"/>
      <c r="P572" s="107"/>
      <c r="Q572" s="107"/>
      <c r="R572" s="108">
        <f t="shared" si="8"/>
        <v>0</v>
      </c>
      <c r="S572" s="109"/>
      <c r="T572" s="110"/>
      <c r="U572" s="110"/>
      <c r="V572" s="110"/>
      <c r="W572" s="111"/>
      <c r="X572" s="111"/>
      <c r="Y572" s="112"/>
      <c r="Z572" s="113">
        <v>0</v>
      </c>
      <c r="AA572" s="113"/>
      <c r="AB572" s="114">
        <v>0</v>
      </c>
      <c r="AC572" s="114">
        <v>0</v>
      </c>
      <c r="AD572" s="114">
        <v>0</v>
      </c>
      <c r="AE572" s="114" t="e">
        <v>#DIV/0!</v>
      </c>
      <c r="AF572" s="115">
        <v>0</v>
      </c>
      <c r="AG572" s="116">
        <v>562</v>
      </c>
      <c r="AH572" s="117">
        <v>562</v>
      </c>
      <c r="AI572" s="118">
        <v>0</v>
      </c>
      <c r="AJ572" s="119"/>
    </row>
    <row r="573" spans="1:36" x14ac:dyDescent="0.25">
      <c r="A573" s="98"/>
      <c r="B573" s="99"/>
      <c r="C573" s="100"/>
      <c r="D573" s="101"/>
      <c r="E573" s="102"/>
      <c r="F573" s="103">
        <v>15</v>
      </c>
      <c r="G573" s="103"/>
      <c r="H573" s="104"/>
      <c r="I573" s="105"/>
      <c r="J573" s="105">
        <v>0</v>
      </c>
      <c r="K573" s="106">
        <v>0</v>
      </c>
      <c r="L573" s="107">
        <v>0</v>
      </c>
      <c r="M573" s="142"/>
      <c r="N573" s="108"/>
      <c r="O573" s="108"/>
      <c r="P573" s="107"/>
      <c r="Q573" s="107"/>
      <c r="R573" s="108">
        <f t="shared" si="8"/>
        <v>0</v>
      </c>
      <c r="S573" s="109"/>
      <c r="T573" s="110"/>
      <c r="U573" s="110"/>
      <c r="V573" s="110"/>
      <c r="W573" s="111"/>
      <c r="X573" s="111"/>
      <c r="Y573" s="112"/>
      <c r="Z573" s="113">
        <v>0</v>
      </c>
      <c r="AA573" s="113"/>
      <c r="AB573" s="114">
        <v>0</v>
      </c>
      <c r="AC573" s="114">
        <v>0</v>
      </c>
      <c r="AD573" s="114">
        <v>0</v>
      </c>
      <c r="AE573" s="114" t="e">
        <v>#DIV/0!</v>
      </c>
      <c r="AF573" s="115">
        <v>0</v>
      </c>
      <c r="AG573" s="116">
        <v>563</v>
      </c>
      <c r="AH573" s="117">
        <v>563</v>
      </c>
      <c r="AI573" s="118">
        <v>0</v>
      </c>
      <c r="AJ573" s="119"/>
    </row>
    <row r="574" spans="1:36" x14ac:dyDescent="0.25">
      <c r="A574" s="98"/>
      <c r="B574" s="99"/>
      <c r="C574" s="100"/>
      <c r="D574" s="101"/>
      <c r="E574" s="102"/>
      <c r="F574" s="103">
        <v>15</v>
      </c>
      <c r="G574" s="103"/>
      <c r="H574" s="104"/>
      <c r="I574" s="105"/>
      <c r="J574" s="105">
        <v>0</v>
      </c>
      <c r="K574" s="106">
        <v>0</v>
      </c>
      <c r="L574" s="107">
        <v>0</v>
      </c>
      <c r="M574" s="142"/>
      <c r="N574" s="108"/>
      <c r="O574" s="108"/>
      <c r="P574" s="107"/>
      <c r="Q574" s="107"/>
      <c r="R574" s="108">
        <f t="shared" si="8"/>
        <v>0</v>
      </c>
      <c r="S574" s="109"/>
      <c r="T574" s="110"/>
      <c r="U574" s="110"/>
      <c r="V574" s="110"/>
      <c r="W574" s="111"/>
      <c r="X574" s="111"/>
      <c r="Y574" s="112"/>
      <c r="Z574" s="113">
        <v>0</v>
      </c>
      <c r="AA574" s="113"/>
      <c r="AB574" s="114">
        <v>0</v>
      </c>
      <c r="AC574" s="114">
        <v>0</v>
      </c>
      <c r="AD574" s="114">
        <v>0</v>
      </c>
      <c r="AE574" s="114" t="e">
        <v>#DIV/0!</v>
      </c>
      <c r="AF574" s="115">
        <v>0</v>
      </c>
      <c r="AG574" s="116">
        <v>564</v>
      </c>
      <c r="AH574" s="117">
        <v>564</v>
      </c>
      <c r="AI574" s="118">
        <v>0</v>
      </c>
      <c r="AJ574" s="119"/>
    </row>
    <row r="575" spans="1:36" x14ac:dyDescent="0.25">
      <c r="A575" s="98"/>
      <c r="B575" s="99"/>
      <c r="C575" s="100"/>
      <c r="D575" s="101"/>
      <c r="E575" s="102"/>
      <c r="F575" s="103">
        <v>15</v>
      </c>
      <c r="G575" s="103"/>
      <c r="H575" s="104"/>
      <c r="I575" s="105"/>
      <c r="J575" s="105">
        <v>0</v>
      </c>
      <c r="K575" s="106">
        <v>0</v>
      </c>
      <c r="L575" s="107">
        <v>0</v>
      </c>
      <c r="M575" s="142"/>
      <c r="N575" s="108"/>
      <c r="O575" s="108"/>
      <c r="P575" s="107"/>
      <c r="Q575" s="107"/>
      <c r="R575" s="108">
        <f t="shared" si="8"/>
        <v>0</v>
      </c>
      <c r="S575" s="109"/>
      <c r="T575" s="110"/>
      <c r="U575" s="110"/>
      <c r="V575" s="110"/>
      <c r="W575" s="111"/>
      <c r="X575" s="111"/>
      <c r="Y575" s="112"/>
      <c r="Z575" s="113">
        <v>0</v>
      </c>
      <c r="AA575" s="113"/>
      <c r="AB575" s="114">
        <v>0</v>
      </c>
      <c r="AC575" s="114">
        <v>0</v>
      </c>
      <c r="AD575" s="114">
        <v>0</v>
      </c>
      <c r="AE575" s="114" t="e">
        <v>#DIV/0!</v>
      </c>
      <c r="AF575" s="115">
        <v>0</v>
      </c>
      <c r="AG575" s="116">
        <v>565</v>
      </c>
      <c r="AH575" s="117">
        <v>565</v>
      </c>
      <c r="AI575" s="118">
        <v>0</v>
      </c>
      <c r="AJ575" s="119"/>
    </row>
    <row r="576" spans="1:36" x14ac:dyDescent="0.25">
      <c r="A576" s="98"/>
      <c r="B576" s="99"/>
      <c r="C576" s="100"/>
      <c r="D576" s="101"/>
      <c r="E576" s="102"/>
      <c r="F576" s="103">
        <v>15</v>
      </c>
      <c r="G576" s="103"/>
      <c r="H576" s="104"/>
      <c r="I576" s="105"/>
      <c r="J576" s="105">
        <v>0</v>
      </c>
      <c r="K576" s="106">
        <v>0</v>
      </c>
      <c r="L576" s="107">
        <v>0</v>
      </c>
      <c r="M576" s="142"/>
      <c r="N576" s="108"/>
      <c r="O576" s="108"/>
      <c r="P576" s="107"/>
      <c r="Q576" s="107"/>
      <c r="R576" s="108">
        <f t="shared" si="8"/>
        <v>0</v>
      </c>
      <c r="S576" s="109"/>
      <c r="T576" s="110"/>
      <c r="U576" s="110"/>
      <c r="V576" s="110"/>
      <c r="W576" s="111"/>
      <c r="X576" s="111"/>
      <c r="Y576" s="112"/>
      <c r="Z576" s="113">
        <v>0</v>
      </c>
      <c r="AA576" s="113"/>
      <c r="AB576" s="114">
        <v>0</v>
      </c>
      <c r="AC576" s="114">
        <v>0</v>
      </c>
      <c r="AD576" s="114">
        <v>0</v>
      </c>
      <c r="AE576" s="114" t="e">
        <v>#DIV/0!</v>
      </c>
      <c r="AF576" s="115">
        <v>0</v>
      </c>
      <c r="AG576" s="116">
        <v>566</v>
      </c>
      <c r="AH576" s="117">
        <v>566</v>
      </c>
      <c r="AI576" s="118">
        <v>0</v>
      </c>
      <c r="AJ576" s="119"/>
    </row>
    <row r="577" spans="1:36" x14ac:dyDescent="0.25">
      <c r="A577" s="98"/>
      <c r="B577" s="99"/>
      <c r="C577" s="100"/>
      <c r="D577" s="101"/>
      <c r="E577" s="102"/>
      <c r="F577" s="103">
        <v>15</v>
      </c>
      <c r="G577" s="103"/>
      <c r="H577" s="104"/>
      <c r="I577" s="105"/>
      <c r="J577" s="105">
        <v>0</v>
      </c>
      <c r="K577" s="106">
        <v>0</v>
      </c>
      <c r="L577" s="107">
        <v>0</v>
      </c>
      <c r="M577" s="142"/>
      <c r="N577" s="108"/>
      <c r="O577" s="108"/>
      <c r="P577" s="107"/>
      <c r="Q577" s="107"/>
      <c r="R577" s="108">
        <f t="shared" si="8"/>
        <v>0</v>
      </c>
      <c r="S577" s="109"/>
      <c r="T577" s="110"/>
      <c r="U577" s="110"/>
      <c r="V577" s="110"/>
      <c r="W577" s="111"/>
      <c r="X577" s="111"/>
      <c r="Y577" s="112"/>
      <c r="Z577" s="113">
        <v>0</v>
      </c>
      <c r="AA577" s="113"/>
      <c r="AB577" s="114">
        <v>0</v>
      </c>
      <c r="AC577" s="114">
        <v>0</v>
      </c>
      <c r="AD577" s="114">
        <v>0</v>
      </c>
      <c r="AE577" s="114" t="e">
        <v>#DIV/0!</v>
      </c>
      <c r="AF577" s="115">
        <v>0</v>
      </c>
      <c r="AG577" s="116">
        <v>567</v>
      </c>
      <c r="AH577" s="117">
        <v>567</v>
      </c>
      <c r="AI577" s="118">
        <v>0</v>
      </c>
      <c r="AJ577" s="119"/>
    </row>
    <row r="578" spans="1:36" x14ac:dyDescent="0.25">
      <c r="A578" s="98"/>
      <c r="B578" s="99"/>
      <c r="C578" s="100"/>
      <c r="D578" s="101"/>
      <c r="E578" s="102"/>
      <c r="F578" s="103">
        <v>15</v>
      </c>
      <c r="G578" s="103"/>
      <c r="H578" s="104"/>
      <c r="I578" s="105"/>
      <c r="J578" s="105">
        <v>0</v>
      </c>
      <c r="K578" s="106">
        <v>0</v>
      </c>
      <c r="L578" s="107">
        <v>0</v>
      </c>
      <c r="M578" s="142"/>
      <c r="N578" s="108"/>
      <c r="O578" s="108"/>
      <c r="P578" s="107"/>
      <c r="Q578" s="107"/>
      <c r="R578" s="108">
        <f t="shared" si="8"/>
        <v>0</v>
      </c>
      <c r="S578" s="109"/>
      <c r="T578" s="110"/>
      <c r="U578" s="110"/>
      <c r="V578" s="110"/>
      <c r="W578" s="111"/>
      <c r="X578" s="111"/>
      <c r="Y578" s="112"/>
      <c r="Z578" s="113">
        <v>0</v>
      </c>
      <c r="AA578" s="113"/>
      <c r="AB578" s="114">
        <v>0</v>
      </c>
      <c r="AC578" s="114">
        <v>0</v>
      </c>
      <c r="AD578" s="114">
        <v>0</v>
      </c>
      <c r="AE578" s="114" t="e">
        <v>#DIV/0!</v>
      </c>
      <c r="AF578" s="115">
        <v>0</v>
      </c>
      <c r="AG578" s="116">
        <v>568</v>
      </c>
      <c r="AH578" s="117">
        <v>568</v>
      </c>
      <c r="AI578" s="118">
        <v>0</v>
      </c>
      <c r="AJ578" s="119"/>
    </row>
    <row r="579" spans="1:36" x14ac:dyDescent="0.25">
      <c r="A579" s="98"/>
      <c r="B579" s="99"/>
      <c r="C579" s="100"/>
      <c r="D579" s="101"/>
      <c r="E579" s="102"/>
      <c r="F579" s="103">
        <v>15</v>
      </c>
      <c r="G579" s="103"/>
      <c r="H579" s="104"/>
      <c r="I579" s="105"/>
      <c r="J579" s="105">
        <v>0</v>
      </c>
      <c r="K579" s="106">
        <v>0</v>
      </c>
      <c r="L579" s="107">
        <v>0</v>
      </c>
      <c r="M579" s="142"/>
      <c r="N579" s="108"/>
      <c r="O579" s="108"/>
      <c r="P579" s="107"/>
      <c r="Q579" s="107"/>
      <c r="R579" s="108">
        <f t="shared" si="8"/>
        <v>0</v>
      </c>
      <c r="S579" s="109"/>
      <c r="T579" s="110"/>
      <c r="U579" s="110"/>
      <c r="V579" s="110"/>
      <c r="W579" s="111"/>
      <c r="X579" s="111"/>
      <c r="Y579" s="112"/>
      <c r="Z579" s="113">
        <v>0</v>
      </c>
      <c r="AA579" s="113"/>
      <c r="AB579" s="114">
        <v>0</v>
      </c>
      <c r="AC579" s="114">
        <v>0</v>
      </c>
      <c r="AD579" s="114">
        <v>0</v>
      </c>
      <c r="AE579" s="114" t="e">
        <v>#DIV/0!</v>
      </c>
      <c r="AF579" s="115">
        <v>0</v>
      </c>
      <c r="AG579" s="116">
        <v>569</v>
      </c>
      <c r="AH579" s="117">
        <v>569</v>
      </c>
      <c r="AI579" s="118">
        <v>0</v>
      </c>
      <c r="AJ579" s="119"/>
    </row>
    <row r="580" spans="1:36" x14ac:dyDescent="0.25">
      <c r="A580" s="98"/>
      <c r="B580" s="99"/>
      <c r="C580" s="100"/>
      <c r="D580" s="101"/>
      <c r="E580" s="102"/>
      <c r="F580" s="103">
        <v>15</v>
      </c>
      <c r="G580" s="103"/>
      <c r="H580" s="104"/>
      <c r="I580" s="105"/>
      <c r="J580" s="105">
        <v>0</v>
      </c>
      <c r="K580" s="106">
        <v>0</v>
      </c>
      <c r="L580" s="107">
        <v>0</v>
      </c>
      <c r="M580" s="142"/>
      <c r="N580" s="108"/>
      <c r="O580" s="108"/>
      <c r="P580" s="107"/>
      <c r="Q580" s="107"/>
      <c r="R580" s="108">
        <f t="shared" si="8"/>
        <v>0</v>
      </c>
      <c r="S580" s="109"/>
      <c r="T580" s="110"/>
      <c r="U580" s="110"/>
      <c r="V580" s="110"/>
      <c r="W580" s="111"/>
      <c r="X580" s="111"/>
      <c r="Y580" s="112"/>
      <c r="Z580" s="113">
        <v>0</v>
      </c>
      <c r="AA580" s="113"/>
      <c r="AB580" s="114">
        <v>0</v>
      </c>
      <c r="AC580" s="114">
        <v>0</v>
      </c>
      <c r="AD580" s="114">
        <v>0</v>
      </c>
      <c r="AE580" s="114" t="e">
        <v>#DIV/0!</v>
      </c>
      <c r="AF580" s="115">
        <v>0</v>
      </c>
      <c r="AG580" s="116">
        <v>570</v>
      </c>
      <c r="AH580" s="117">
        <v>570</v>
      </c>
      <c r="AI580" s="118">
        <v>0</v>
      </c>
      <c r="AJ580" s="119"/>
    </row>
    <row r="581" spans="1:36" x14ac:dyDescent="0.25">
      <c r="A581" s="98"/>
      <c r="B581" s="99"/>
      <c r="C581" s="100"/>
      <c r="D581" s="101"/>
      <c r="E581" s="102"/>
      <c r="F581" s="103">
        <v>15</v>
      </c>
      <c r="G581" s="103"/>
      <c r="H581" s="104"/>
      <c r="I581" s="105"/>
      <c r="J581" s="105">
        <v>0</v>
      </c>
      <c r="K581" s="106">
        <v>0</v>
      </c>
      <c r="L581" s="107">
        <v>0</v>
      </c>
      <c r="M581" s="142"/>
      <c r="N581" s="108"/>
      <c r="O581" s="108"/>
      <c r="P581" s="107"/>
      <c r="Q581" s="107"/>
      <c r="R581" s="108">
        <f t="shared" si="8"/>
        <v>0</v>
      </c>
      <c r="S581" s="109"/>
      <c r="T581" s="110"/>
      <c r="U581" s="110"/>
      <c r="V581" s="110"/>
      <c r="W581" s="111"/>
      <c r="X581" s="111"/>
      <c r="Y581" s="112"/>
      <c r="Z581" s="113">
        <v>0</v>
      </c>
      <c r="AA581" s="113"/>
      <c r="AB581" s="114">
        <v>0</v>
      </c>
      <c r="AC581" s="114">
        <v>0</v>
      </c>
      <c r="AD581" s="114">
        <v>0</v>
      </c>
      <c r="AE581" s="114" t="e">
        <v>#DIV/0!</v>
      </c>
      <c r="AF581" s="115">
        <v>0</v>
      </c>
      <c r="AG581" s="116">
        <v>571</v>
      </c>
      <c r="AH581" s="117">
        <v>571</v>
      </c>
      <c r="AI581" s="118">
        <v>0</v>
      </c>
      <c r="AJ581" s="119"/>
    </row>
    <row r="582" spans="1:36" x14ac:dyDescent="0.25">
      <c r="A582" s="98"/>
      <c r="B582" s="99"/>
      <c r="C582" s="100"/>
      <c r="D582" s="101"/>
      <c r="E582" s="102"/>
      <c r="F582" s="103">
        <v>15</v>
      </c>
      <c r="G582" s="103"/>
      <c r="H582" s="104"/>
      <c r="I582" s="105"/>
      <c r="J582" s="105">
        <v>0</v>
      </c>
      <c r="K582" s="106">
        <v>0</v>
      </c>
      <c r="L582" s="107">
        <v>0</v>
      </c>
      <c r="M582" s="142"/>
      <c r="N582" s="108"/>
      <c r="O582" s="108"/>
      <c r="P582" s="107"/>
      <c r="Q582" s="107"/>
      <c r="R582" s="108">
        <f t="shared" si="8"/>
        <v>0</v>
      </c>
      <c r="S582" s="109"/>
      <c r="T582" s="110"/>
      <c r="U582" s="110"/>
      <c r="V582" s="110"/>
      <c r="W582" s="111"/>
      <c r="X582" s="111"/>
      <c r="Y582" s="112"/>
      <c r="Z582" s="113">
        <v>0</v>
      </c>
      <c r="AA582" s="113"/>
      <c r="AB582" s="114">
        <v>0</v>
      </c>
      <c r="AC582" s="114">
        <v>0</v>
      </c>
      <c r="AD582" s="114">
        <v>0</v>
      </c>
      <c r="AE582" s="114" t="e">
        <v>#DIV/0!</v>
      </c>
      <c r="AF582" s="115">
        <v>0</v>
      </c>
      <c r="AG582" s="116">
        <v>572</v>
      </c>
      <c r="AH582" s="117">
        <v>572</v>
      </c>
      <c r="AI582" s="118">
        <v>0</v>
      </c>
      <c r="AJ582" s="119"/>
    </row>
    <row r="583" spans="1:36" x14ac:dyDescent="0.25">
      <c r="A583" s="98"/>
      <c r="B583" s="99"/>
      <c r="C583" s="100"/>
      <c r="D583" s="101"/>
      <c r="E583" s="102"/>
      <c r="F583" s="103">
        <v>15</v>
      </c>
      <c r="G583" s="103"/>
      <c r="H583" s="104"/>
      <c r="I583" s="105"/>
      <c r="J583" s="105">
        <v>0</v>
      </c>
      <c r="K583" s="106">
        <v>0</v>
      </c>
      <c r="L583" s="107">
        <v>0</v>
      </c>
      <c r="M583" s="142"/>
      <c r="N583" s="108"/>
      <c r="O583" s="108"/>
      <c r="P583" s="107"/>
      <c r="Q583" s="107"/>
      <c r="R583" s="108">
        <f t="shared" si="8"/>
        <v>0</v>
      </c>
      <c r="S583" s="109"/>
      <c r="T583" s="110"/>
      <c r="U583" s="110"/>
      <c r="V583" s="110"/>
      <c r="W583" s="111"/>
      <c r="X583" s="111"/>
      <c r="Y583" s="112"/>
      <c r="Z583" s="113">
        <v>0</v>
      </c>
      <c r="AA583" s="113"/>
      <c r="AB583" s="114">
        <v>0</v>
      </c>
      <c r="AC583" s="114">
        <v>0</v>
      </c>
      <c r="AD583" s="114">
        <v>0</v>
      </c>
      <c r="AE583" s="114" t="e">
        <v>#DIV/0!</v>
      </c>
      <c r="AF583" s="115">
        <v>0</v>
      </c>
      <c r="AG583" s="116">
        <v>573</v>
      </c>
      <c r="AH583" s="117">
        <v>573</v>
      </c>
      <c r="AI583" s="118">
        <v>0</v>
      </c>
      <c r="AJ583" s="119"/>
    </row>
    <row r="584" spans="1:36" x14ac:dyDescent="0.25">
      <c r="A584" s="98"/>
      <c r="B584" s="99"/>
      <c r="C584" s="100"/>
      <c r="D584" s="101"/>
      <c r="E584" s="102"/>
      <c r="F584" s="103">
        <v>15</v>
      </c>
      <c r="G584" s="103"/>
      <c r="H584" s="104"/>
      <c r="I584" s="105"/>
      <c r="J584" s="105">
        <v>0</v>
      </c>
      <c r="K584" s="106">
        <v>0</v>
      </c>
      <c r="L584" s="107">
        <v>0</v>
      </c>
      <c r="M584" s="142"/>
      <c r="N584" s="108"/>
      <c r="O584" s="108"/>
      <c r="P584" s="107"/>
      <c r="Q584" s="107"/>
      <c r="R584" s="108">
        <f t="shared" si="8"/>
        <v>0</v>
      </c>
      <c r="S584" s="109"/>
      <c r="T584" s="110"/>
      <c r="U584" s="110"/>
      <c r="V584" s="110"/>
      <c r="W584" s="111"/>
      <c r="X584" s="111"/>
      <c r="Y584" s="112"/>
      <c r="Z584" s="113">
        <v>0</v>
      </c>
      <c r="AA584" s="113"/>
      <c r="AB584" s="114">
        <v>0</v>
      </c>
      <c r="AC584" s="114">
        <v>0</v>
      </c>
      <c r="AD584" s="114">
        <v>0</v>
      </c>
      <c r="AE584" s="114" t="e">
        <v>#DIV/0!</v>
      </c>
      <c r="AF584" s="115">
        <v>0</v>
      </c>
      <c r="AG584" s="116">
        <v>574</v>
      </c>
      <c r="AH584" s="117">
        <v>574</v>
      </c>
      <c r="AI584" s="118">
        <v>0</v>
      </c>
      <c r="AJ584" s="119"/>
    </row>
    <row r="585" spans="1:36" x14ac:dyDescent="0.25">
      <c r="A585" s="98"/>
      <c r="B585" s="99"/>
      <c r="C585" s="100"/>
      <c r="D585" s="101"/>
      <c r="E585" s="102"/>
      <c r="F585" s="103">
        <v>15</v>
      </c>
      <c r="G585" s="103"/>
      <c r="H585" s="104"/>
      <c r="I585" s="105"/>
      <c r="J585" s="105">
        <v>0</v>
      </c>
      <c r="K585" s="106">
        <v>0</v>
      </c>
      <c r="L585" s="107">
        <v>0</v>
      </c>
      <c r="M585" s="142"/>
      <c r="N585" s="108"/>
      <c r="O585" s="108"/>
      <c r="P585" s="107"/>
      <c r="Q585" s="107"/>
      <c r="R585" s="108">
        <f t="shared" si="8"/>
        <v>0</v>
      </c>
      <c r="S585" s="109"/>
      <c r="T585" s="110"/>
      <c r="U585" s="110"/>
      <c r="V585" s="110"/>
      <c r="W585" s="111"/>
      <c r="X585" s="111"/>
      <c r="Y585" s="112"/>
      <c r="Z585" s="113">
        <v>0</v>
      </c>
      <c r="AA585" s="113"/>
      <c r="AB585" s="114">
        <v>0</v>
      </c>
      <c r="AC585" s="114">
        <v>0</v>
      </c>
      <c r="AD585" s="114">
        <v>0</v>
      </c>
      <c r="AE585" s="114" t="e">
        <v>#DIV/0!</v>
      </c>
      <c r="AF585" s="115">
        <v>0</v>
      </c>
      <c r="AG585" s="116">
        <v>575</v>
      </c>
      <c r="AH585" s="117">
        <v>575</v>
      </c>
      <c r="AI585" s="118">
        <v>0</v>
      </c>
      <c r="AJ585" s="119"/>
    </row>
    <row r="586" spans="1:36" x14ac:dyDescent="0.25">
      <c r="A586" s="98"/>
      <c r="B586" s="99"/>
      <c r="C586" s="100"/>
      <c r="D586" s="101"/>
      <c r="E586" s="102"/>
      <c r="F586" s="103">
        <v>15</v>
      </c>
      <c r="G586" s="103"/>
      <c r="H586" s="104"/>
      <c r="I586" s="105"/>
      <c r="J586" s="105">
        <v>0</v>
      </c>
      <c r="K586" s="106">
        <v>0</v>
      </c>
      <c r="L586" s="107">
        <v>0</v>
      </c>
      <c r="M586" s="142"/>
      <c r="N586" s="108"/>
      <c r="O586" s="108"/>
      <c r="P586" s="107"/>
      <c r="Q586" s="107"/>
      <c r="R586" s="108">
        <f t="shared" si="8"/>
        <v>0</v>
      </c>
      <c r="S586" s="109"/>
      <c r="T586" s="110"/>
      <c r="U586" s="110"/>
      <c r="V586" s="110"/>
      <c r="W586" s="111"/>
      <c r="X586" s="111"/>
      <c r="Y586" s="112"/>
      <c r="Z586" s="113">
        <v>0</v>
      </c>
      <c r="AA586" s="113"/>
      <c r="AB586" s="114">
        <v>0</v>
      </c>
      <c r="AC586" s="114">
        <v>0</v>
      </c>
      <c r="AD586" s="114">
        <v>0</v>
      </c>
      <c r="AE586" s="114" t="e">
        <v>#DIV/0!</v>
      </c>
      <c r="AF586" s="115">
        <v>0</v>
      </c>
      <c r="AG586" s="116">
        <v>576</v>
      </c>
      <c r="AH586" s="117">
        <v>576</v>
      </c>
      <c r="AI586" s="118">
        <v>0</v>
      </c>
      <c r="AJ586" s="119"/>
    </row>
    <row r="587" spans="1:36" x14ac:dyDescent="0.25">
      <c r="A587" s="98"/>
      <c r="B587" s="99"/>
      <c r="C587" s="100"/>
      <c r="D587" s="101"/>
      <c r="E587" s="102"/>
      <c r="F587" s="103">
        <v>15</v>
      </c>
      <c r="G587" s="103"/>
      <c r="H587" s="104"/>
      <c r="I587" s="105"/>
      <c r="J587" s="105">
        <v>0</v>
      </c>
      <c r="K587" s="106">
        <v>0</v>
      </c>
      <c r="L587" s="107">
        <v>0</v>
      </c>
      <c r="M587" s="142"/>
      <c r="N587" s="108"/>
      <c r="O587" s="108"/>
      <c r="P587" s="107"/>
      <c r="Q587" s="107"/>
      <c r="R587" s="108">
        <f t="shared" ref="R587:R650" si="9">I587-L587-N587-P587</f>
        <v>0</v>
      </c>
      <c r="S587" s="109"/>
      <c r="T587" s="110"/>
      <c r="U587" s="110"/>
      <c r="V587" s="110"/>
      <c r="W587" s="111"/>
      <c r="X587" s="111"/>
      <c r="Y587" s="112"/>
      <c r="Z587" s="113">
        <v>0</v>
      </c>
      <c r="AA587" s="113"/>
      <c r="AB587" s="114">
        <v>0</v>
      </c>
      <c r="AC587" s="114">
        <v>0</v>
      </c>
      <c r="AD587" s="114">
        <v>0</v>
      </c>
      <c r="AE587" s="114" t="e">
        <v>#DIV/0!</v>
      </c>
      <c r="AF587" s="115">
        <v>0</v>
      </c>
      <c r="AG587" s="116">
        <v>577</v>
      </c>
      <c r="AH587" s="117">
        <v>577</v>
      </c>
      <c r="AI587" s="118">
        <v>0</v>
      </c>
      <c r="AJ587" s="119"/>
    </row>
    <row r="588" spans="1:36" x14ac:dyDescent="0.25">
      <c r="A588" s="98"/>
      <c r="B588" s="99"/>
      <c r="C588" s="100"/>
      <c r="D588" s="101"/>
      <c r="E588" s="102"/>
      <c r="F588" s="103">
        <v>15</v>
      </c>
      <c r="G588" s="103"/>
      <c r="H588" s="104"/>
      <c r="I588" s="105"/>
      <c r="J588" s="105">
        <v>0</v>
      </c>
      <c r="K588" s="106">
        <v>0</v>
      </c>
      <c r="L588" s="107">
        <v>0</v>
      </c>
      <c r="M588" s="142"/>
      <c r="N588" s="108"/>
      <c r="O588" s="108"/>
      <c r="P588" s="107"/>
      <c r="Q588" s="107"/>
      <c r="R588" s="108">
        <f t="shared" si="9"/>
        <v>0</v>
      </c>
      <c r="S588" s="109"/>
      <c r="T588" s="110"/>
      <c r="U588" s="110"/>
      <c r="V588" s="110"/>
      <c r="W588" s="111"/>
      <c r="X588" s="111"/>
      <c r="Y588" s="112"/>
      <c r="Z588" s="113">
        <v>0</v>
      </c>
      <c r="AA588" s="113"/>
      <c r="AB588" s="114">
        <v>0</v>
      </c>
      <c r="AC588" s="114">
        <v>0</v>
      </c>
      <c r="AD588" s="114">
        <v>0</v>
      </c>
      <c r="AE588" s="114" t="e">
        <v>#DIV/0!</v>
      </c>
      <c r="AF588" s="115">
        <v>0</v>
      </c>
      <c r="AG588" s="116">
        <v>578</v>
      </c>
      <c r="AH588" s="117">
        <v>578</v>
      </c>
      <c r="AI588" s="118">
        <v>0</v>
      </c>
      <c r="AJ588" s="119"/>
    </row>
    <row r="589" spans="1:36" x14ac:dyDescent="0.25">
      <c r="A589" s="98"/>
      <c r="B589" s="99"/>
      <c r="C589" s="100"/>
      <c r="D589" s="101"/>
      <c r="E589" s="102"/>
      <c r="F589" s="103">
        <v>15</v>
      </c>
      <c r="G589" s="103"/>
      <c r="H589" s="104"/>
      <c r="I589" s="105"/>
      <c r="J589" s="105">
        <v>0</v>
      </c>
      <c r="K589" s="106">
        <v>0</v>
      </c>
      <c r="L589" s="107">
        <v>0</v>
      </c>
      <c r="M589" s="142"/>
      <c r="N589" s="108"/>
      <c r="O589" s="108"/>
      <c r="P589" s="107"/>
      <c r="Q589" s="107"/>
      <c r="R589" s="108">
        <f t="shared" si="9"/>
        <v>0</v>
      </c>
      <c r="S589" s="109"/>
      <c r="T589" s="110"/>
      <c r="U589" s="110"/>
      <c r="V589" s="110"/>
      <c r="W589" s="111"/>
      <c r="X589" s="111"/>
      <c r="Y589" s="112"/>
      <c r="Z589" s="113">
        <v>0</v>
      </c>
      <c r="AA589" s="113"/>
      <c r="AB589" s="114">
        <v>0</v>
      </c>
      <c r="AC589" s="114">
        <v>0</v>
      </c>
      <c r="AD589" s="114">
        <v>0</v>
      </c>
      <c r="AE589" s="114" t="e">
        <v>#DIV/0!</v>
      </c>
      <c r="AF589" s="115">
        <v>0</v>
      </c>
      <c r="AG589" s="116">
        <v>579</v>
      </c>
      <c r="AH589" s="117">
        <v>579</v>
      </c>
      <c r="AI589" s="118">
        <v>0</v>
      </c>
      <c r="AJ589" s="119"/>
    </row>
    <row r="590" spans="1:36" x14ac:dyDescent="0.25">
      <c r="A590" s="98"/>
      <c r="B590" s="99"/>
      <c r="C590" s="100"/>
      <c r="D590" s="101"/>
      <c r="E590" s="102"/>
      <c r="F590" s="103">
        <v>15</v>
      </c>
      <c r="G590" s="103"/>
      <c r="H590" s="104"/>
      <c r="I590" s="105"/>
      <c r="J590" s="105">
        <v>0</v>
      </c>
      <c r="K590" s="106">
        <v>0</v>
      </c>
      <c r="L590" s="107">
        <v>0</v>
      </c>
      <c r="M590" s="142"/>
      <c r="N590" s="108"/>
      <c r="O590" s="108"/>
      <c r="P590" s="107"/>
      <c r="Q590" s="107"/>
      <c r="R590" s="108">
        <f t="shared" si="9"/>
        <v>0</v>
      </c>
      <c r="S590" s="109"/>
      <c r="T590" s="110"/>
      <c r="U590" s="110"/>
      <c r="V590" s="110"/>
      <c r="W590" s="111"/>
      <c r="X590" s="111"/>
      <c r="Y590" s="112"/>
      <c r="Z590" s="113">
        <v>0</v>
      </c>
      <c r="AA590" s="113"/>
      <c r="AB590" s="114">
        <v>0</v>
      </c>
      <c r="AC590" s="114">
        <v>0</v>
      </c>
      <c r="AD590" s="114">
        <v>0</v>
      </c>
      <c r="AE590" s="114" t="e">
        <v>#DIV/0!</v>
      </c>
      <c r="AF590" s="115">
        <v>0</v>
      </c>
      <c r="AG590" s="116">
        <v>580</v>
      </c>
      <c r="AH590" s="117">
        <v>580</v>
      </c>
      <c r="AI590" s="118">
        <v>0</v>
      </c>
      <c r="AJ590" s="119"/>
    </row>
    <row r="591" spans="1:36" x14ac:dyDescent="0.25">
      <c r="A591" s="98"/>
      <c r="B591" s="99"/>
      <c r="C591" s="100"/>
      <c r="D591" s="101"/>
      <c r="E591" s="102"/>
      <c r="F591" s="103">
        <v>15</v>
      </c>
      <c r="G591" s="103"/>
      <c r="H591" s="104"/>
      <c r="I591" s="105"/>
      <c r="J591" s="105">
        <v>0</v>
      </c>
      <c r="K591" s="106">
        <v>0</v>
      </c>
      <c r="L591" s="107">
        <v>0</v>
      </c>
      <c r="M591" s="142"/>
      <c r="N591" s="108"/>
      <c r="O591" s="108"/>
      <c r="P591" s="107"/>
      <c r="Q591" s="107"/>
      <c r="R591" s="108">
        <f t="shared" si="9"/>
        <v>0</v>
      </c>
      <c r="S591" s="109"/>
      <c r="T591" s="110"/>
      <c r="U591" s="110"/>
      <c r="V591" s="110"/>
      <c r="W591" s="111"/>
      <c r="X591" s="111"/>
      <c r="Y591" s="112"/>
      <c r="Z591" s="113">
        <v>0</v>
      </c>
      <c r="AA591" s="113"/>
      <c r="AB591" s="114">
        <v>0</v>
      </c>
      <c r="AC591" s="114">
        <v>0</v>
      </c>
      <c r="AD591" s="114">
        <v>0</v>
      </c>
      <c r="AE591" s="114" t="e">
        <v>#DIV/0!</v>
      </c>
      <c r="AF591" s="115">
        <v>0</v>
      </c>
      <c r="AG591" s="116">
        <v>581</v>
      </c>
      <c r="AH591" s="117">
        <v>581</v>
      </c>
      <c r="AI591" s="118">
        <v>0</v>
      </c>
      <c r="AJ591" s="119"/>
    </row>
    <row r="592" spans="1:36" x14ac:dyDescent="0.25">
      <c r="A592" s="98"/>
      <c r="B592" s="99"/>
      <c r="C592" s="100"/>
      <c r="D592" s="101"/>
      <c r="E592" s="102"/>
      <c r="F592" s="103">
        <v>15</v>
      </c>
      <c r="G592" s="103"/>
      <c r="H592" s="104"/>
      <c r="I592" s="105"/>
      <c r="J592" s="105">
        <v>0</v>
      </c>
      <c r="K592" s="106">
        <v>0</v>
      </c>
      <c r="L592" s="107">
        <v>0</v>
      </c>
      <c r="M592" s="142"/>
      <c r="N592" s="108"/>
      <c r="O592" s="108"/>
      <c r="P592" s="107"/>
      <c r="Q592" s="107"/>
      <c r="R592" s="108">
        <f t="shared" si="9"/>
        <v>0</v>
      </c>
      <c r="S592" s="109"/>
      <c r="T592" s="110"/>
      <c r="U592" s="110"/>
      <c r="V592" s="110"/>
      <c r="W592" s="111"/>
      <c r="X592" s="111"/>
      <c r="Y592" s="112"/>
      <c r="Z592" s="113">
        <v>0</v>
      </c>
      <c r="AA592" s="113"/>
      <c r="AB592" s="114">
        <v>0</v>
      </c>
      <c r="AC592" s="114">
        <v>0</v>
      </c>
      <c r="AD592" s="114">
        <v>0</v>
      </c>
      <c r="AE592" s="114" t="e">
        <v>#DIV/0!</v>
      </c>
      <c r="AF592" s="115">
        <v>0</v>
      </c>
      <c r="AG592" s="116">
        <v>582</v>
      </c>
      <c r="AH592" s="117">
        <v>582</v>
      </c>
      <c r="AI592" s="118">
        <v>0</v>
      </c>
      <c r="AJ592" s="119"/>
    </row>
    <row r="593" spans="1:36" x14ac:dyDescent="0.25">
      <c r="A593" s="98"/>
      <c r="B593" s="99"/>
      <c r="C593" s="100"/>
      <c r="D593" s="101"/>
      <c r="E593" s="102"/>
      <c r="F593" s="103">
        <v>15</v>
      </c>
      <c r="G593" s="103"/>
      <c r="H593" s="104"/>
      <c r="I593" s="105"/>
      <c r="J593" s="105">
        <v>0</v>
      </c>
      <c r="K593" s="106">
        <v>0</v>
      </c>
      <c r="L593" s="107">
        <v>0</v>
      </c>
      <c r="M593" s="142"/>
      <c r="N593" s="108"/>
      <c r="O593" s="108"/>
      <c r="P593" s="107"/>
      <c r="Q593" s="107"/>
      <c r="R593" s="108">
        <f t="shared" si="9"/>
        <v>0</v>
      </c>
      <c r="S593" s="109"/>
      <c r="T593" s="110"/>
      <c r="U593" s="110"/>
      <c r="V593" s="110"/>
      <c r="W593" s="111"/>
      <c r="X593" s="111"/>
      <c r="Y593" s="112"/>
      <c r="Z593" s="113">
        <v>0</v>
      </c>
      <c r="AA593" s="113"/>
      <c r="AB593" s="114">
        <v>0</v>
      </c>
      <c r="AC593" s="114">
        <v>0</v>
      </c>
      <c r="AD593" s="114">
        <v>0</v>
      </c>
      <c r="AE593" s="114" t="e">
        <v>#DIV/0!</v>
      </c>
      <c r="AF593" s="115">
        <v>0</v>
      </c>
      <c r="AG593" s="116">
        <v>583</v>
      </c>
      <c r="AH593" s="117">
        <v>583</v>
      </c>
      <c r="AI593" s="118">
        <v>0</v>
      </c>
      <c r="AJ593" s="119"/>
    </row>
    <row r="594" spans="1:36" x14ac:dyDescent="0.25">
      <c r="A594" s="98"/>
      <c r="B594" s="99"/>
      <c r="C594" s="100"/>
      <c r="D594" s="101"/>
      <c r="E594" s="102"/>
      <c r="F594" s="103">
        <v>15</v>
      </c>
      <c r="G594" s="103"/>
      <c r="H594" s="104"/>
      <c r="I594" s="105"/>
      <c r="J594" s="105">
        <v>0</v>
      </c>
      <c r="K594" s="106">
        <v>0</v>
      </c>
      <c r="L594" s="107">
        <v>0</v>
      </c>
      <c r="M594" s="142"/>
      <c r="N594" s="108"/>
      <c r="O594" s="108"/>
      <c r="P594" s="107"/>
      <c r="Q594" s="107"/>
      <c r="R594" s="108">
        <f t="shared" si="9"/>
        <v>0</v>
      </c>
      <c r="S594" s="109"/>
      <c r="T594" s="110"/>
      <c r="U594" s="110"/>
      <c r="V594" s="110"/>
      <c r="W594" s="111"/>
      <c r="X594" s="111"/>
      <c r="Y594" s="112"/>
      <c r="Z594" s="113">
        <v>0</v>
      </c>
      <c r="AA594" s="113"/>
      <c r="AB594" s="114">
        <v>0</v>
      </c>
      <c r="AC594" s="114">
        <v>0</v>
      </c>
      <c r="AD594" s="114">
        <v>0</v>
      </c>
      <c r="AE594" s="114" t="e">
        <v>#DIV/0!</v>
      </c>
      <c r="AF594" s="115">
        <v>0</v>
      </c>
      <c r="AG594" s="116">
        <v>584</v>
      </c>
      <c r="AH594" s="117">
        <v>584</v>
      </c>
      <c r="AI594" s="118">
        <v>0</v>
      </c>
      <c r="AJ594" s="119"/>
    </row>
    <row r="595" spans="1:36" x14ac:dyDescent="0.25">
      <c r="A595" s="98"/>
      <c r="B595" s="99"/>
      <c r="C595" s="100"/>
      <c r="D595" s="101"/>
      <c r="E595" s="102"/>
      <c r="F595" s="103">
        <v>15</v>
      </c>
      <c r="G595" s="103"/>
      <c r="H595" s="104"/>
      <c r="I595" s="105"/>
      <c r="J595" s="105">
        <v>0</v>
      </c>
      <c r="K595" s="106">
        <v>0</v>
      </c>
      <c r="L595" s="107">
        <v>0</v>
      </c>
      <c r="M595" s="142"/>
      <c r="N595" s="108"/>
      <c r="O595" s="108"/>
      <c r="P595" s="107"/>
      <c r="Q595" s="107"/>
      <c r="R595" s="108">
        <f t="shared" si="9"/>
        <v>0</v>
      </c>
      <c r="S595" s="109"/>
      <c r="T595" s="110"/>
      <c r="U595" s="110"/>
      <c r="V595" s="110"/>
      <c r="W595" s="111"/>
      <c r="X595" s="111"/>
      <c r="Y595" s="112"/>
      <c r="Z595" s="113">
        <v>0</v>
      </c>
      <c r="AA595" s="113"/>
      <c r="AB595" s="114">
        <v>0</v>
      </c>
      <c r="AC595" s="114">
        <v>0</v>
      </c>
      <c r="AD595" s="114">
        <v>0</v>
      </c>
      <c r="AE595" s="114" t="e">
        <v>#DIV/0!</v>
      </c>
      <c r="AF595" s="115">
        <v>0</v>
      </c>
      <c r="AG595" s="116">
        <v>585</v>
      </c>
      <c r="AH595" s="117">
        <v>585</v>
      </c>
      <c r="AI595" s="118">
        <v>0</v>
      </c>
      <c r="AJ595" s="119"/>
    </row>
    <row r="596" spans="1:36" x14ac:dyDescent="0.25">
      <c r="A596" s="98"/>
      <c r="B596" s="99"/>
      <c r="C596" s="100"/>
      <c r="D596" s="101"/>
      <c r="E596" s="102"/>
      <c r="F596" s="103">
        <v>15</v>
      </c>
      <c r="G596" s="103"/>
      <c r="H596" s="104"/>
      <c r="I596" s="105"/>
      <c r="J596" s="105">
        <v>0</v>
      </c>
      <c r="K596" s="106">
        <v>0</v>
      </c>
      <c r="L596" s="107">
        <v>0</v>
      </c>
      <c r="M596" s="142"/>
      <c r="N596" s="108"/>
      <c r="O596" s="108"/>
      <c r="P596" s="107"/>
      <c r="Q596" s="107"/>
      <c r="R596" s="108">
        <f t="shared" si="9"/>
        <v>0</v>
      </c>
      <c r="S596" s="109"/>
      <c r="T596" s="110"/>
      <c r="U596" s="110"/>
      <c r="V596" s="110"/>
      <c r="W596" s="111"/>
      <c r="X596" s="111"/>
      <c r="Y596" s="112"/>
      <c r="Z596" s="113">
        <v>0</v>
      </c>
      <c r="AA596" s="113"/>
      <c r="AB596" s="114">
        <v>0</v>
      </c>
      <c r="AC596" s="114">
        <v>0</v>
      </c>
      <c r="AD596" s="114">
        <v>0</v>
      </c>
      <c r="AE596" s="114" t="e">
        <v>#DIV/0!</v>
      </c>
      <c r="AF596" s="115">
        <v>0</v>
      </c>
      <c r="AG596" s="116">
        <v>586</v>
      </c>
      <c r="AH596" s="117">
        <v>586</v>
      </c>
      <c r="AI596" s="118">
        <v>0</v>
      </c>
      <c r="AJ596" s="119"/>
    </row>
    <row r="597" spans="1:36" x14ac:dyDescent="0.25">
      <c r="A597" s="98"/>
      <c r="B597" s="99"/>
      <c r="C597" s="100"/>
      <c r="D597" s="101"/>
      <c r="E597" s="102"/>
      <c r="F597" s="103">
        <v>15</v>
      </c>
      <c r="G597" s="103"/>
      <c r="H597" s="104"/>
      <c r="I597" s="105"/>
      <c r="J597" s="105">
        <v>0</v>
      </c>
      <c r="K597" s="106">
        <v>0</v>
      </c>
      <c r="L597" s="107">
        <v>0</v>
      </c>
      <c r="M597" s="142"/>
      <c r="N597" s="108"/>
      <c r="O597" s="108"/>
      <c r="P597" s="107"/>
      <c r="Q597" s="107"/>
      <c r="R597" s="108">
        <f t="shared" si="9"/>
        <v>0</v>
      </c>
      <c r="S597" s="109"/>
      <c r="T597" s="110"/>
      <c r="U597" s="110"/>
      <c r="V597" s="110"/>
      <c r="W597" s="111"/>
      <c r="X597" s="111"/>
      <c r="Y597" s="112"/>
      <c r="Z597" s="113">
        <v>0</v>
      </c>
      <c r="AA597" s="113"/>
      <c r="AB597" s="114">
        <v>0</v>
      </c>
      <c r="AC597" s="114">
        <v>0</v>
      </c>
      <c r="AD597" s="114">
        <v>0</v>
      </c>
      <c r="AE597" s="114" t="e">
        <v>#DIV/0!</v>
      </c>
      <c r="AF597" s="115">
        <v>0</v>
      </c>
      <c r="AG597" s="116">
        <v>587</v>
      </c>
      <c r="AH597" s="117">
        <v>587</v>
      </c>
      <c r="AI597" s="118">
        <v>0</v>
      </c>
      <c r="AJ597" s="119"/>
    </row>
    <row r="598" spans="1:36" x14ac:dyDescent="0.25">
      <c r="A598" s="98"/>
      <c r="B598" s="99"/>
      <c r="C598" s="100"/>
      <c r="D598" s="101"/>
      <c r="E598" s="102"/>
      <c r="F598" s="103">
        <v>15</v>
      </c>
      <c r="G598" s="103"/>
      <c r="H598" s="104"/>
      <c r="I598" s="105"/>
      <c r="J598" s="105">
        <v>0</v>
      </c>
      <c r="K598" s="106">
        <v>0</v>
      </c>
      <c r="L598" s="107">
        <v>0</v>
      </c>
      <c r="M598" s="142"/>
      <c r="N598" s="108"/>
      <c r="O598" s="108"/>
      <c r="P598" s="107"/>
      <c r="Q598" s="107"/>
      <c r="R598" s="108">
        <f t="shared" si="9"/>
        <v>0</v>
      </c>
      <c r="S598" s="109"/>
      <c r="T598" s="110"/>
      <c r="U598" s="110"/>
      <c r="V598" s="110"/>
      <c r="W598" s="111"/>
      <c r="X598" s="111"/>
      <c r="Y598" s="112"/>
      <c r="Z598" s="113">
        <v>0</v>
      </c>
      <c r="AA598" s="113"/>
      <c r="AB598" s="114">
        <v>0</v>
      </c>
      <c r="AC598" s="114">
        <v>0</v>
      </c>
      <c r="AD598" s="114">
        <v>0</v>
      </c>
      <c r="AE598" s="114" t="e">
        <v>#DIV/0!</v>
      </c>
      <c r="AF598" s="115">
        <v>0</v>
      </c>
      <c r="AG598" s="116">
        <v>588</v>
      </c>
      <c r="AH598" s="117">
        <v>588</v>
      </c>
      <c r="AI598" s="118">
        <v>0</v>
      </c>
      <c r="AJ598" s="119"/>
    </row>
    <row r="599" spans="1:36" x14ac:dyDescent="0.25">
      <c r="A599" s="98"/>
      <c r="B599" s="99"/>
      <c r="C599" s="100"/>
      <c r="D599" s="101"/>
      <c r="E599" s="102"/>
      <c r="F599" s="103">
        <v>15</v>
      </c>
      <c r="G599" s="103"/>
      <c r="H599" s="104"/>
      <c r="I599" s="105"/>
      <c r="J599" s="105">
        <v>0</v>
      </c>
      <c r="K599" s="106">
        <v>0</v>
      </c>
      <c r="L599" s="107">
        <v>0</v>
      </c>
      <c r="M599" s="142"/>
      <c r="N599" s="108"/>
      <c r="O599" s="108"/>
      <c r="P599" s="107"/>
      <c r="Q599" s="107"/>
      <c r="R599" s="108">
        <f t="shared" si="9"/>
        <v>0</v>
      </c>
      <c r="S599" s="109"/>
      <c r="T599" s="110"/>
      <c r="U599" s="110"/>
      <c r="V599" s="110"/>
      <c r="W599" s="111"/>
      <c r="X599" s="111"/>
      <c r="Y599" s="112"/>
      <c r="Z599" s="113">
        <v>0</v>
      </c>
      <c r="AA599" s="113"/>
      <c r="AB599" s="114">
        <v>0</v>
      </c>
      <c r="AC599" s="114">
        <v>0</v>
      </c>
      <c r="AD599" s="114">
        <v>0</v>
      </c>
      <c r="AE599" s="114" t="e">
        <v>#DIV/0!</v>
      </c>
      <c r="AF599" s="115">
        <v>0</v>
      </c>
      <c r="AG599" s="116">
        <v>589</v>
      </c>
      <c r="AH599" s="117">
        <v>589</v>
      </c>
      <c r="AI599" s="118">
        <v>0</v>
      </c>
      <c r="AJ599" s="119"/>
    </row>
    <row r="600" spans="1:36" x14ac:dyDescent="0.25">
      <c r="A600" s="98"/>
      <c r="B600" s="99"/>
      <c r="C600" s="100"/>
      <c r="D600" s="101"/>
      <c r="E600" s="102"/>
      <c r="F600" s="103">
        <v>15</v>
      </c>
      <c r="G600" s="103"/>
      <c r="H600" s="104"/>
      <c r="I600" s="105"/>
      <c r="J600" s="105">
        <v>0</v>
      </c>
      <c r="K600" s="106">
        <v>0</v>
      </c>
      <c r="L600" s="107">
        <v>0</v>
      </c>
      <c r="M600" s="142"/>
      <c r="N600" s="108"/>
      <c r="O600" s="108"/>
      <c r="P600" s="107"/>
      <c r="Q600" s="107"/>
      <c r="R600" s="108">
        <f t="shared" si="9"/>
        <v>0</v>
      </c>
      <c r="S600" s="109"/>
      <c r="T600" s="110"/>
      <c r="U600" s="110"/>
      <c r="V600" s="110"/>
      <c r="W600" s="111"/>
      <c r="X600" s="111"/>
      <c r="Y600" s="112"/>
      <c r="Z600" s="113">
        <v>0</v>
      </c>
      <c r="AA600" s="113"/>
      <c r="AB600" s="114">
        <v>0</v>
      </c>
      <c r="AC600" s="114">
        <v>0</v>
      </c>
      <c r="AD600" s="114">
        <v>0</v>
      </c>
      <c r="AE600" s="114" t="e">
        <v>#DIV/0!</v>
      </c>
      <c r="AF600" s="115">
        <v>0</v>
      </c>
      <c r="AG600" s="116">
        <v>590</v>
      </c>
      <c r="AH600" s="117">
        <v>590</v>
      </c>
      <c r="AI600" s="118">
        <v>0</v>
      </c>
      <c r="AJ600" s="119"/>
    </row>
    <row r="601" spans="1:36" x14ac:dyDescent="0.25">
      <c r="A601" s="98"/>
      <c r="B601" s="99"/>
      <c r="C601" s="100"/>
      <c r="D601" s="101"/>
      <c r="E601" s="102"/>
      <c r="F601" s="103">
        <v>15</v>
      </c>
      <c r="G601" s="103"/>
      <c r="H601" s="104"/>
      <c r="I601" s="105"/>
      <c r="J601" s="105">
        <v>0</v>
      </c>
      <c r="K601" s="106">
        <v>0</v>
      </c>
      <c r="L601" s="107">
        <v>0</v>
      </c>
      <c r="M601" s="142"/>
      <c r="N601" s="108"/>
      <c r="O601" s="108"/>
      <c r="P601" s="107"/>
      <c r="Q601" s="107"/>
      <c r="R601" s="108">
        <f t="shared" si="9"/>
        <v>0</v>
      </c>
      <c r="S601" s="109"/>
      <c r="T601" s="110"/>
      <c r="U601" s="110"/>
      <c r="V601" s="110"/>
      <c r="W601" s="111"/>
      <c r="X601" s="111"/>
      <c r="Y601" s="112"/>
      <c r="Z601" s="113">
        <v>0</v>
      </c>
      <c r="AA601" s="113"/>
      <c r="AB601" s="114">
        <v>0</v>
      </c>
      <c r="AC601" s="114">
        <v>0</v>
      </c>
      <c r="AD601" s="114">
        <v>0</v>
      </c>
      <c r="AE601" s="114" t="e">
        <v>#DIV/0!</v>
      </c>
      <c r="AF601" s="115">
        <v>0</v>
      </c>
      <c r="AG601" s="116">
        <v>591</v>
      </c>
      <c r="AH601" s="117">
        <v>591</v>
      </c>
      <c r="AI601" s="118">
        <v>0</v>
      </c>
      <c r="AJ601" s="119"/>
    </row>
    <row r="602" spans="1:36" x14ac:dyDescent="0.25">
      <c r="A602" s="98"/>
      <c r="B602" s="99"/>
      <c r="C602" s="100"/>
      <c r="D602" s="101"/>
      <c r="E602" s="102"/>
      <c r="F602" s="103">
        <v>15</v>
      </c>
      <c r="G602" s="103"/>
      <c r="H602" s="104"/>
      <c r="I602" s="105"/>
      <c r="J602" s="105">
        <v>0</v>
      </c>
      <c r="K602" s="106">
        <v>0</v>
      </c>
      <c r="L602" s="107">
        <v>0</v>
      </c>
      <c r="M602" s="142"/>
      <c r="N602" s="108"/>
      <c r="O602" s="108"/>
      <c r="P602" s="107"/>
      <c r="Q602" s="107"/>
      <c r="R602" s="108">
        <f t="shared" si="9"/>
        <v>0</v>
      </c>
      <c r="S602" s="109"/>
      <c r="T602" s="110"/>
      <c r="U602" s="110"/>
      <c r="V602" s="110"/>
      <c r="W602" s="111"/>
      <c r="X602" s="111"/>
      <c r="Y602" s="112"/>
      <c r="Z602" s="113">
        <v>0</v>
      </c>
      <c r="AA602" s="113"/>
      <c r="AB602" s="114">
        <v>0</v>
      </c>
      <c r="AC602" s="114">
        <v>0</v>
      </c>
      <c r="AD602" s="114">
        <v>0</v>
      </c>
      <c r="AE602" s="114" t="e">
        <v>#DIV/0!</v>
      </c>
      <c r="AF602" s="115">
        <v>0</v>
      </c>
      <c r="AG602" s="116">
        <v>592</v>
      </c>
      <c r="AH602" s="117">
        <v>592</v>
      </c>
      <c r="AI602" s="118">
        <v>0</v>
      </c>
      <c r="AJ602" s="119"/>
    </row>
    <row r="603" spans="1:36" x14ac:dyDescent="0.25">
      <c r="A603" s="98"/>
      <c r="B603" s="99"/>
      <c r="C603" s="100"/>
      <c r="D603" s="101"/>
      <c r="E603" s="102"/>
      <c r="F603" s="103">
        <v>15</v>
      </c>
      <c r="G603" s="103"/>
      <c r="H603" s="104"/>
      <c r="I603" s="105"/>
      <c r="J603" s="105">
        <v>0</v>
      </c>
      <c r="K603" s="106">
        <v>0</v>
      </c>
      <c r="L603" s="107">
        <v>0</v>
      </c>
      <c r="M603" s="142"/>
      <c r="N603" s="108"/>
      <c r="O603" s="108"/>
      <c r="P603" s="107"/>
      <c r="Q603" s="107"/>
      <c r="R603" s="108">
        <f t="shared" si="9"/>
        <v>0</v>
      </c>
      <c r="S603" s="109"/>
      <c r="T603" s="110"/>
      <c r="U603" s="110"/>
      <c r="V603" s="110"/>
      <c r="W603" s="111"/>
      <c r="X603" s="111"/>
      <c r="Y603" s="112"/>
      <c r="Z603" s="113">
        <v>0</v>
      </c>
      <c r="AA603" s="113"/>
      <c r="AB603" s="114">
        <v>0</v>
      </c>
      <c r="AC603" s="114">
        <v>0</v>
      </c>
      <c r="AD603" s="114">
        <v>0</v>
      </c>
      <c r="AE603" s="114" t="e">
        <v>#DIV/0!</v>
      </c>
      <c r="AF603" s="115">
        <v>0</v>
      </c>
      <c r="AG603" s="116">
        <v>593</v>
      </c>
      <c r="AH603" s="117">
        <v>593</v>
      </c>
      <c r="AI603" s="118">
        <v>0</v>
      </c>
      <c r="AJ603" s="119"/>
    </row>
    <row r="604" spans="1:36" x14ac:dyDescent="0.25">
      <c r="A604" s="98"/>
      <c r="B604" s="99"/>
      <c r="C604" s="100"/>
      <c r="D604" s="101"/>
      <c r="E604" s="102"/>
      <c r="F604" s="103">
        <v>15</v>
      </c>
      <c r="G604" s="103"/>
      <c r="H604" s="104"/>
      <c r="I604" s="105"/>
      <c r="J604" s="105">
        <v>0</v>
      </c>
      <c r="K604" s="106">
        <v>0</v>
      </c>
      <c r="L604" s="107">
        <v>0</v>
      </c>
      <c r="M604" s="142"/>
      <c r="N604" s="108"/>
      <c r="O604" s="108"/>
      <c r="P604" s="107"/>
      <c r="Q604" s="107"/>
      <c r="R604" s="108">
        <f t="shared" si="9"/>
        <v>0</v>
      </c>
      <c r="S604" s="109"/>
      <c r="T604" s="110"/>
      <c r="U604" s="110"/>
      <c r="V604" s="110"/>
      <c r="W604" s="111"/>
      <c r="X604" s="111"/>
      <c r="Y604" s="112"/>
      <c r="Z604" s="113">
        <v>0</v>
      </c>
      <c r="AA604" s="113"/>
      <c r="AB604" s="114">
        <v>0</v>
      </c>
      <c r="AC604" s="114">
        <v>0</v>
      </c>
      <c r="AD604" s="114">
        <v>0</v>
      </c>
      <c r="AE604" s="114" t="e">
        <v>#DIV/0!</v>
      </c>
      <c r="AF604" s="115">
        <v>0</v>
      </c>
      <c r="AG604" s="116">
        <v>594</v>
      </c>
      <c r="AH604" s="117">
        <v>594</v>
      </c>
      <c r="AI604" s="118">
        <v>0</v>
      </c>
      <c r="AJ604" s="119"/>
    </row>
    <row r="605" spans="1:36" x14ac:dyDescent="0.25">
      <c r="A605" s="98"/>
      <c r="B605" s="99"/>
      <c r="C605" s="100"/>
      <c r="D605" s="101"/>
      <c r="E605" s="102"/>
      <c r="F605" s="103">
        <v>15</v>
      </c>
      <c r="G605" s="103"/>
      <c r="H605" s="104"/>
      <c r="I605" s="105"/>
      <c r="J605" s="105">
        <v>0</v>
      </c>
      <c r="K605" s="106">
        <v>0</v>
      </c>
      <c r="L605" s="107">
        <v>0</v>
      </c>
      <c r="M605" s="142"/>
      <c r="N605" s="108"/>
      <c r="O605" s="108"/>
      <c r="P605" s="107"/>
      <c r="Q605" s="107"/>
      <c r="R605" s="108">
        <f t="shared" si="9"/>
        <v>0</v>
      </c>
      <c r="S605" s="109"/>
      <c r="T605" s="110"/>
      <c r="U605" s="110"/>
      <c r="V605" s="110"/>
      <c r="W605" s="111"/>
      <c r="X605" s="111"/>
      <c r="Y605" s="112"/>
      <c r="Z605" s="113">
        <v>0</v>
      </c>
      <c r="AA605" s="113"/>
      <c r="AB605" s="114">
        <v>0</v>
      </c>
      <c r="AC605" s="114">
        <v>0</v>
      </c>
      <c r="AD605" s="114">
        <v>0</v>
      </c>
      <c r="AE605" s="114" t="e">
        <v>#DIV/0!</v>
      </c>
      <c r="AF605" s="115">
        <v>0</v>
      </c>
      <c r="AG605" s="116">
        <v>595</v>
      </c>
      <c r="AH605" s="117">
        <v>595</v>
      </c>
      <c r="AI605" s="118">
        <v>0</v>
      </c>
      <c r="AJ605" s="119"/>
    </row>
    <row r="606" spans="1:36" x14ac:dyDescent="0.25">
      <c r="A606" s="98"/>
      <c r="B606" s="99"/>
      <c r="C606" s="100"/>
      <c r="D606" s="101"/>
      <c r="E606" s="102"/>
      <c r="F606" s="103">
        <v>15</v>
      </c>
      <c r="G606" s="103"/>
      <c r="H606" s="104"/>
      <c r="I606" s="105"/>
      <c r="J606" s="105">
        <v>0</v>
      </c>
      <c r="K606" s="106">
        <v>0</v>
      </c>
      <c r="L606" s="107">
        <v>0</v>
      </c>
      <c r="M606" s="142"/>
      <c r="N606" s="108"/>
      <c r="O606" s="108"/>
      <c r="P606" s="107"/>
      <c r="Q606" s="107"/>
      <c r="R606" s="108">
        <f t="shared" si="9"/>
        <v>0</v>
      </c>
      <c r="S606" s="109"/>
      <c r="T606" s="110"/>
      <c r="U606" s="110"/>
      <c r="V606" s="110"/>
      <c r="W606" s="111"/>
      <c r="X606" s="111"/>
      <c r="Y606" s="112"/>
      <c r="Z606" s="113">
        <v>0</v>
      </c>
      <c r="AA606" s="113"/>
      <c r="AB606" s="114">
        <v>0</v>
      </c>
      <c r="AC606" s="114">
        <v>0</v>
      </c>
      <c r="AD606" s="114">
        <v>0</v>
      </c>
      <c r="AE606" s="114" t="e">
        <v>#DIV/0!</v>
      </c>
      <c r="AF606" s="115">
        <v>0</v>
      </c>
      <c r="AG606" s="116">
        <v>596</v>
      </c>
      <c r="AH606" s="117">
        <v>596</v>
      </c>
      <c r="AI606" s="118">
        <v>0</v>
      </c>
      <c r="AJ606" s="119"/>
    </row>
    <row r="607" spans="1:36" x14ac:dyDescent="0.25">
      <c r="A607" s="98"/>
      <c r="B607" s="99"/>
      <c r="C607" s="100"/>
      <c r="D607" s="101"/>
      <c r="E607" s="102"/>
      <c r="F607" s="103">
        <v>15</v>
      </c>
      <c r="G607" s="103"/>
      <c r="H607" s="104"/>
      <c r="I607" s="105"/>
      <c r="J607" s="105">
        <v>0</v>
      </c>
      <c r="K607" s="106">
        <v>0</v>
      </c>
      <c r="L607" s="107">
        <v>0</v>
      </c>
      <c r="M607" s="142"/>
      <c r="N607" s="108"/>
      <c r="O607" s="108"/>
      <c r="P607" s="107"/>
      <c r="Q607" s="107"/>
      <c r="R607" s="108">
        <f t="shared" si="9"/>
        <v>0</v>
      </c>
      <c r="S607" s="109"/>
      <c r="T607" s="110"/>
      <c r="U607" s="110"/>
      <c r="V607" s="110"/>
      <c r="W607" s="111"/>
      <c r="X607" s="111"/>
      <c r="Y607" s="112"/>
      <c r="Z607" s="113">
        <v>0</v>
      </c>
      <c r="AA607" s="113"/>
      <c r="AB607" s="114">
        <v>0</v>
      </c>
      <c r="AC607" s="114">
        <v>0</v>
      </c>
      <c r="AD607" s="114">
        <v>0</v>
      </c>
      <c r="AE607" s="114" t="e">
        <v>#DIV/0!</v>
      </c>
      <c r="AF607" s="115">
        <v>0</v>
      </c>
      <c r="AG607" s="116">
        <v>597</v>
      </c>
      <c r="AH607" s="117">
        <v>597</v>
      </c>
      <c r="AI607" s="118">
        <v>0</v>
      </c>
      <c r="AJ607" s="119"/>
    </row>
    <row r="608" spans="1:36" x14ac:dyDescent="0.25">
      <c r="A608" s="98"/>
      <c r="B608" s="99"/>
      <c r="C608" s="100"/>
      <c r="D608" s="101"/>
      <c r="E608" s="102"/>
      <c r="F608" s="103">
        <v>15</v>
      </c>
      <c r="G608" s="103"/>
      <c r="H608" s="104"/>
      <c r="I608" s="105"/>
      <c r="J608" s="105">
        <v>0</v>
      </c>
      <c r="K608" s="106">
        <v>0</v>
      </c>
      <c r="L608" s="107">
        <v>0</v>
      </c>
      <c r="M608" s="142"/>
      <c r="N608" s="108"/>
      <c r="O608" s="108"/>
      <c r="P608" s="107"/>
      <c r="Q608" s="107"/>
      <c r="R608" s="108">
        <f t="shared" si="9"/>
        <v>0</v>
      </c>
      <c r="S608" s="109"/>
      <c r="T608" s="110"/>
      <c r="U608" s="110"/>
      <c r="V608" s="110"/>
      <c r="W608" s="111"/>
      <c r="X608" s="111"/>
      <c r="Y608" s="112"/>
      <c r="Z608" s="113">
        <v>0</v>
      </c>
      <c r="AA608" s="113"/>
      <c r="AB608" s="114">
        <v>0</v>
      </c>
      <c r="AC608" s="114">
        <v>0</v>
      </c>
      <c r="AD608" s="114">
        <v>0</v>
      </c>
      <c r="AE608" s="114" t="e">
        <v>#DIV/0!</v>
      </c>
      <c r="AF608" s="115">
        <v>0</v>
      </c>
      <c r="AG608" s="116">
        <v>598</v>
      </c>
      <c r="AH608" s="117">
        <v>598</v>
      </c>
      <c r="AI608" s="118">
        <v>0</v>
      </c>
      <c r="AJ608" s="119"/>
    </row>
    <row r="609" spans="1:36" x14ac:dyDescent="0.25">
      <c r="A609" s="98"/>
      <c r="B609" s="99"/>
      <c r="C609" s="100"/>
      <c r="D609" s="101"/>
      <c r="E609" s="102"/>
      <c r="F609" s="103">
        <v>15</v>
      </c>
      <c r="G609" s="103"/>
      <c r="H609" s="104"/>
      <c r="I609" s="105"/>
      <c r="J609" s="105">
        <v>0</v>
      </c>
      <c r="K609" s="106">
        <v>0</v>
      </c>
      <c r="L609" s="107">
        <v>0</v>
      </c>
      <c r="M609" s="142"/>
      <c r="N609" s="108"/>
      <c r="O609" s="108"/>
      <c r="P609" s="107"/>
      <c r="Q609" s="107"/>
      <c r="R609" s="108">
        <f t="shared" si="9"/>
        <v>0</v>
      </c>
      <c r="S609" s="109"/>
      <c r="T609" s="110"/>
      <c r="U609" s="110"/>
      <c r="V609" s="110"/>
      <c r="W609" s="111"/>
      <c r="X609" s="111"/>
      <c r="Y609" s="112"/>
      <c r="Z609" s="113">
        <v>0</v>
      </c>
      <c r="AA609" s="113"/>
      <c r="AB609" s="114">
        <v>0</v>
      </c>
      <c r="AC609" s="114">
        <v>0</v>
      </c>
      <c r="AD609" s="114">
        <v>0</v>
      </c>
      <c r="AE609" s="114" t="e">
        <v>#DIV/0!</v>
      </c>
      <c r="AF609" s="115">
        <v>0</v>
      </c>
      <c r="AG609" s="116">
        <v>599</v>
      </c>
      <c r="AH609" s="117">
        <v>599</v>
      </c>
      <c r="AI609" s="118">
        <v>0</v>
      </c>
      <c r="AJ609" s="119"/>
    </row>
    <row r="610" spans="1:36" x14ac:dyDescent="0.25">
      <c r="A610" s="98"/>
      <c r="B610" s="99"/>
      <c r="C610" s="100"/>
      <c r="D610" s="101"/>
      <c r="E610" s="102"/>
      <c r="F610" s="103">
        <v>15</v>
      </c>
      <c r="G610" s="103"/>
      <c r="H610" s="104"/>
      <c r="I610" s="105"/>
      <c r="J610" s="105">
        <v>0</v>
      </c>
      <c r="K610" s="106">
        <v>0</v>
      </c>
      <c r="L610" s="107">
        <v>0</v>
      </c>
      <c r="M610" s="142"/>
      <c r="N610" s="108"/>
      <c r="O610" s="108"/>
      <c r="P610" s="107"/>
      <c r="Q610" s="107"/>
      <c r="R610" s="108">
        <f t="shared" si="9"/>
        <v>0</v>
      </c>
      <c r="S610" s="109"/>
      <c r="T610" s="110"/>
      <c r="U610" s="110"/>
      <c r="V610" s="110"/>
      <c r="W610" s="111"/>
      <c r="X610" s="111"/>
      <c r="Y610" s="112"/>
      <c r="Z610" s="113">
        <v>0</v>
      </c>
      <c r="AA610" s="113"/>
      <c r="AB610" s="114">
        <v>0</v>
      </c>
      <c r="AC610" s="114">
        <v>0</v>
      </c>
      <c r="AD610" s="114">
        <v>0</v>
      </c>
      <c r="AE610" s="114" t="e">
        <v>#DIV/0!</v>
      </c>
      <c r="AF610" s="115">
        <v>0</v>
      </c>
      <c r="AG610" s="116">
        <v>600</v>
      </c>
      <c r="AH610" s="117">
        <v>600</v>
      </c>
      <c r="AI610" s="118">
        <v>0</v>
      </c>
      <c r="AJ610" s="119"/>
    </row>
    <row r="611" spans="1:36" x14ac:dyDescent="0.25">
      <c r="A611" s="98"/>
      <c r="B611" s="99"/>
      <c r="C611" s="100"/>
      <c r="D611" s="101"/>
      <c r="E611" s="102"/>
      <c r="F611" s="103">
        <v>15</v>
      </c>
      <c r="G611" s="103"/>
      <c r="H611" s="104"/>
      <c r="I611" s="105"/>
      <c r="J611" s="105">
        <v>0</v>
      </c>
      <c r="K611" s="106">
        <v>0</v>
      </c>
      <c r="L611" s="107">
        <v>0</v>
      </c>
      <c r="M611" s="142"/>
      <c r="N611" s="108"/>
      <c r="O611" s="108"/>
      <c r="P611" s="107"/>
      <c r="Q611" s="107"/>
      <c r="R611" s="108">
        <f t="shared" si="9"/>
        <v>0</v>
      </c>
      <c r="S611" s="109"/>
      <c r="T611" s="110"/>
      <c r="U611" s="110"/>
      <c r="V611" s="110"/>
      <c r="W611" s="111"/>
      <c r="X611" s="111"/>
      <c r="Y611" s="112"/>
      <c r="Z611" s="113">
        <v>0</v>
      </c>
      <c r="AA611" s="113"/>
      <c r="AB611" s="114">
        <v>0</v>
      </c>
      <c r="AC611" s="114">
        <v>0</v>
      </c>
      <c r="AD611" s="114">
        <v>0</v>
      </c>
      <c r="AE611" s="114" t="e">
        <v>#DIV/0!</v>
      </c>
      <c r="AF611" s="115">
        <v>0</v>
      </c>
      <c r="AG611" s="116">
        <v>601</v>
      </c>
      <c r="AH611" s="117">
        <v>601</v>
      </c>
      <c r="AI611" s="118">
        <v>0</v>
      </c>
      <c r="AJ611" s="119"/>
    </row>
    <row r="612" spans="1:36" x14ac:dyDescent="0.25">
      <c r="A612" s="98"/>
      <c r="B612" s="99"/>
      <c r="C612" s="100"/>
      <c r="D612" s="101"/>
      <c r="E612" s="102"/>
      <c r="F612" s="103">
        <v>15</v>
      </c>
      <c r="G612" s="103"/>
      <c r="H612" s="104"/>
      <c r="I612" s="105"/>
      <c r="J612" s="105">
        <v>0</v>
      </c>
      <c r="K612" s="106">
        <v>0</v>
      </c>
      <c r="L612" s="107">
        <v>0</v>
      </c>
      <c r="M612" s="142"/>
      <c r="N612" s="108"/>
      <c r="O612" s="108"/>
      <c r="P612" s="107"/>
      <c r="Q612" s="107"/>
      <c r="R612" s="108">
        <f t="shared" si="9"/>
        <v>0</v>
      </c>
      <c r="S612" s="109"/>
      <c r="T612" s="110"/>
      <c r="U612" s="110"/>
      <c r="V612" s="110"/>
      <c r="W612" s="111"/>
      <c r="X612" s="111"/>
      <c r="Y612" s="112"/>
      <c r="Z612" s="113">
        <v>0</v>
      </c>
      <c r="AA612" s="113"/>
      <c r="AB612" s="114">
        <v>0</v>
      </c>
      <c r="AC612" s="114">
        <v>0</v>
      </c>
      <c r="AD612" s="114">
        <v>0</v>
      </c>
      <c r="AE612" s="114" t="e">
        <v>#DIV/0!</v>
      </c>
      <c r="AF612" s="115">
        <v>0</v>
      </c>
      <c r="AG612" s="116">
        <v>602</v>
      </c>
      <c r="AH612" s="117">
        <v>602</v>
      </c>
      <c r="AI612" s="118">
        <v>0</v>
      </c>
      <c r="AJ612" s="119"/>
    </row>
    <row r="613" spans="1:36" x14ac:dyDescent="0.25">
      <c r="A613" s="98"/>
      <c r="B613" s="99"/>
      <c r="C613" s="100"/>
      <c r="D613" s="101"/>
      <c r="E613" s="102"/>
      <c r="F613" s="103">
        <v>15</v>
      </c>
      <c r="G613" s="103"/>
      <c r="H613" s="104"/>
      <c r="I613" s="105"/>
      <c r="J613" s="105">
        <v>0</v>
      </c>
      <c r="K613" s="106">
        <v>0</v>
      </c>
      <c r="L613" s="107">
        <v>0</v>
      </c>
      <c r="M613" s="142"/>
      <c r="N613" s="108"/>
      <c r="O613" s="108"/>
      <c r="P613" s="107"/>
      <c r="Q613" s="107"/>
      <c r="R613" s="108">
        <f t="shared" si="9"/>
        <v>0</v>
      </c>
      <c r="S613" s="109"/>
      <c r="T613" s="110"/>
      <c r="U613" s="110"/>
      <c r="V613" s="110"/>
      <c r="W613" s="111"/>
      <c r="X613" s="111"/>
      <c r="Y613" s="112"/>
      <c r="Z613" s="113">
        <v>0</v>
      </c>
      <c r="AA613" s="113"/>
      <c r="AB613" s="114">
        <v>0</v>
      </c>
      <c r="AC613" s="114">
        <v>0</v>
      </c>
      <c r="AD613" s="114">
        <v>0</v>
      </c>
      <c r="AE613" s="114" t="e">
        <v>#DIV/0!</v>
      </c>
      <c r="AF613" s="115">
        <v>0</v>
      </c>
      <c r="AG613" s="116">
        <v>603</v>
      </c>
      <c r="AH613" s="117">
        <v>603</v>
      </c>
      <c r="AI613" s="118">
        <v>0</v>
      </c>
      <c r="AJ613" s="119"/>
    </row>
    <row r="614" spans="1:36" x14ac:dyDescent="0.25">
      <c r="A614" s="98"/>
      <c r="B614" s="99"/>
      <c r="C614" s="100"/>
      <c r="D614" s="101"/>
      <c r="E614" s="102"/>
      <c r="F614" s="103">
        <v>15</v>
      </c>
      <c r="G614" s="103"/>
      <c r="H614" s="104"/>
      <c r="I614" s="105"/>
      <c r="J614" s="105">
        <v>0</v>
      </c>
      <c r="K614" s="106">
        <v>0</v>
      </c>
      <c r="L614" s="107">
        <v>0</v>
      </c>
      <c r="M614" s="142"/>
      <c r="N614" s="108"/>
      <c r="O614" s="108"/>
      <c r="P614" s="107"/>
      <c r="Q614" s="107"/>
      <c r="R614" s="108">
        <f t="shared" si="9"/>
        <v>0</v>
      </c>
      <c r="S614" s="109"/>
      <c r="T614" s="110"/>
      <c r="U614" s="110"/>
      <c r="V614" s="110"/>
      <c r="W614" s="111"/>
      <c r="X614" s="111"/>
      <c r="Y614" s="112"/>
      <c r="Z614" s="113">
        <v>0</v>
      </c>
      <c r="AA614" s="113"/>
      <c r="AB614" s="114">
        <v>0</v>
      </c>
      <c r="AC614" s="114">
        <v>0</v>
      </c>
      <c r="AD614" s="114">
        <v>0</v>
      </c>
      <c r="AE614" s="114" t="e">
        <v>#DIV/0!</v>
      </c>
      <c r="AF614" s="115">
        <v>0</v>
      </c>
      <c r="AG614" s="116">
        <v>604</v>
      </c>
      <c r="AH614" s="117">
        <v>604</v>
      </c>
      <c r="AI614" s="118">
        <v>0</v>
      </c>
      <c r="AJ614" s="119"/>
    </row>
    <row r="615" spans="1:36" x14ac:dyDescent="0.25">
      <c r="A615" s="98"/>
      <c r="B615" s="99"/>
      <c r="C615" s="100"/>
      <c r="D615" s="101"/>
      <c r="E615" s="102"/>
      <c r="F615" s="103">
        <v>15</v>
      </c>
      <c r="G615" s="103"/>
      <c r="H615" s="104"/>
      <c r="I615" s="105"/>
      <c r="J615" s="105">
        <v>0</v>
      </c>
      <c r="K615" s="106">
        <v>0</v>
      </c>
      <c r="L615" s="107">
        <v>0</v>
      </c>
      <c r="M615" s="142"/>
      <c r="N615" s="108"/>
      <c r="O615" s="108"/>
      <c r="P615" s="107"/>
      <c r="Q615" s="107"/>
      <c r="R615" s="108">
        <f t="shared" si="9"/>
        <v>0</v>
      </c>
      <c r="S615" s="109"/>
      <c r="T615" s="110"/>
      <c r="U615" s="110"/>
      <c r="V615" s="110"/>
      <c r="W615" s="111"/>
      <c r="X615" s="111"/>
      <c r="Y615" s="112"/>
      <c r="Z615" s="113">
        <v>0</v>
      </c>
      <c r="AA615" s="113"/>
      <c r="AB615" s="114">
        <v>0</v>
      </c>
      <c r="AC615" s="114">
        <v>0</v>
      </c>
      <c r="AD615" s="114">
        <v>0</v>
      </c>
      <c r="AE615" s="114" t="e">
        <v>#DIV/0!</v>
      </c>
      <c r="AF615" s="115">
        <v>0</v>
      </c>
      <c r="AG615" s="116">
        <v>605</v>
      </c>
      <c r="AH615" s="117">
        <v>605</v>
      </c>
      <c r="AI615" s="118">
        <v>0</v>
      </c>
      <c r="AJ615" s="119"/>
    </row>
    <row r="616" spans="1:36" x14ac:dyDescent="0.25">
      <c r="A616" s="98"/>
      <c r="B616" s="99"/>
      <c r="C616" s="100"/>
      <c r="D616" s="101"/>
      <c r="E616" s="102"/>
      <c r="F616" s="103">
        <v>15</v>
      </c>
      <c r="G616" s="103"/>
      <c r="H616" s="104"/>
      <c r="I616" s="105"/>
      <c r="J616" s="105">
        <v>0</v>
      </c>
      <c r="K616" s="106">
        <v>0</v>
      </c>
      <c r="L616" s="107">
        <v>0</v>
      </c>
      <c r="M616" s="142"/>
      <c r="N616" s="108"/>
      <c r="O616" s="108"/>
      <c r="P616" s="107"/>
      <c r="Q616" s="107"/>
      <c r="R616" s="108">
        <f t="shared" si="9"/>
        <v>0</v>
      </c>
      <c r="S616" s="109"/>
      <c r="T616" s="110"/>
      <c r="U616" s="110"/>
      <c r="V616" s="110"/>
      <c r="W616" s="111"/>
      <c r="X616" s="111"/>
      <c r="Y616" s="112"/>
      <c r="Z616" s="113">
        <v>0</v>
      </c>
      <c r="AA616" s="113"/>
      <c r="AB616" s="114">
        <v>0</v>
      </c>
      <c r="AC616" s="114">
        <v>0</v>
      </c>
      <c r="AD616" s="114">
        <v>0</v>
      </c>
      <c r="AE616" s="114" t="e">
        <v>#DIV/0!</v>
      </c>
      <c r="AF616" s="115">
        <v>0</v>
      </c>
      <c r="AG616" s="116">
        <v>606</v>
      </c>
      <c r="AH616" s="117">
        <v>606</v>
      </c>
      <c r="AI616" s="118">
        <v>0</v>
      </c>
      <c r="AJ616" s="119"/>
    </row>
    <row r="617" spans="1:36" x14ac:dyDescent="0.25">
      <c r="A617" s="98"/>
      <c r="B617" s="99"/>
      <c r="C617" s="100"/>
      <c r="D617" s="101"/>
      <c r="E617" s="102"/>
      <c r="F617" s="103">
        <v>15</v>
      </c>
      <c r="G617" s="103"/>
      <c r="H617" s="104"/>
      <c r="I617" s="105"/>
      <c r="J617" s="105">
        <v>0</v>
      </c>
      <c r="K617" s="106">
        <v>0</v>
      </c>
      <c r="L617" s="107">
        <v>0</v>
      </c>
      <c r="M617" s="142"/>
      <c r="N617" s="108"/>
      <c r="O617" s="108"/>
      <c r="P617" s="107"/>
      <c r="Q617" s="107"/>
      <c r="R617" s="108">
        <f t="shared" si="9"/>
        <v>0</v>
      </c>
      <c r="S617" s="109"/>
      <c r="T617" s="110"/>
      <c r="U617" s="110"/>
      <c r="V617" s="110"/>
      <c r="W617" s="111"/>
      <c r="X617" s="111"/>
      <c r="Y617" s="112"/>
      <c r="Z617" s="113">
        <v>0</v>
      </c>
      <c r="AA617" s="113"/>
      <c r="AB617" s="114">
        <v>0</v>
      </c>
      <c r="AC617" s="114">
        <v>0</v>
      </c>
      <c r="AD617" s="114">
        <v>0</v>
      </c>
      <c r="AE617" s="114" t="e">
        <v>#DIV/0!</v>
      </c>
      <c r="AF617" s="115">
        <v>0</v>
      </c>
      <c r="AG617" s="116">
        <v>607</v>
      </c>
      <c r="AH617" s="117">
        <v>607</v>
      </c>
      <c r="AI617" s="118">
        <v>0</v>
      </c>
      <c r="AJ617" s="119"/>
    </row>
    <row r="618" spans="1:36" x14ac:dyDescent="0.25">
      <c r="A618" s="98"/>
      <c r="B618" s="99"/>
      <c r="C618" s="100"/>
      <c r="D618" s="101"/>
      <c r="E618" s="102"/>
      <c r="F618" s="103">
        <v>15</v>
      </c>
      <c r="G618" s="103"/>
      <c r="H618" s="104"/>
      <c r="I618" s="105"/>
      <c r="J618" s="105">
        <v>0</v>
      </c>
      <c r="K618" s="106">
        <v>0</v>
      </c>
      <c r="L618" s="107">
        <v>0</v>
      </c>
      <c r="M618" s="142"/>
      <c r="N618" s="108"/>
      <c r="O618" s="108"/>
      <c r="P618" s="107"/>
      <c r="Q618" s="107"/>
      <c r="R618" s="108">
        <f t="shared" si="9"/>
        <v>0</v>
      </c>
      <c r="S618" s="109"/>
      <c r="T618" s="110"/>
      <c r="U618" s="110"/>
      <c r="V618" s="110"/>
      <c r="W618" s="111"/>
      <c r="X618" s="111"/>
      <c r="Y618" s="112"/>
      <c r="Z618" s="113">
        <v>0</v>
      </c>
      <c r="AA618" s="113"/>
      <c r="AB618" s="114">
        <v>0</v>
      </c>
      <c r="AC618" s="114">
        <v>0</v>
      </c>
      <c r="AD618" s="114">
        <v>0</v>
      </c>
      <c r="AE618" s="114" t="e">
        <v>#DIV/0!</v>
      </c>
      <c r="AF618" s="115">
        <v>0</v>
      </c>
      <c r="AG618" s="116">
        <v>608</v>
      </c>
      <c r="AH618" s="117">
        <v>608</v>
      </c>
      <c r="AI618" s="118">
        <v>0</v>
      </c>
      <c r="AJ618" s="119"/>
    </row>
    <row r="619" spans="1:36" x14ac:dyDescent="0.25">
      <c r="A619" s="98"/>
      <c r="B619" s="99"/>
      <c r="C619" s="100"/>
      <c r="D619" s="101"/>
      <c r="E619" s="102"/>
      <c r="F619" s="103">
        <v>15</v>
      </c>
      <c r="G619" s="103"/>
      <c r="H619" s="104"/>
      <c r="I619" s="105"/>
      <c r="J619" s="105">
        <v>0</v>
      </c>
      <c r="K619" s="106">
        <v>0</v>
      </c>
      <c r="L619" s="107">
        <v>0</v>
      </c>
      <c r="M619" s="142"/>
      <c r="N619" s="108"/>
      <c r="O619" s="108"/>
      <c r="P619" s="107"/>
      <c r="Q619" s="107"/>
      <c r="R619" s="108">
        <f t="shared" si="9"/>
        <v>0</v>
      </c>
      <c r="S619" s="109"/>
      <c r="T619" s="110"/>
      <c r="U619" s="110"/>
      <c r="V619" s="110"/>
      <c r="W619" s="111"/>
      <c r="X619" s="111"/>
      <c r="Y619" s="112"/>
      <c r="Z619" s="113">
        <v>0</v>
      </c>
      <c r="AA619" s="113"/>
      <c r="AB619" s="114">
        <v>0</v>
      </c>
      <c r="AC619" s="114">
        <v>0</v>
      </c>
      <c r="AD619" s="114">
        <v>0</v>
      </c>
      <c r="AE619" s="114" t="e">
        <v>#DIV/0!</v>
      </c>
      <c r="AF619" s="115">
        <v>0</v>
      </c>
      <c r="AG619" s="116">
        <v>609</v>
      </c>
      <c r="AH619" s="117">
        <v>609</v>
      </c>
      <c r="AI619" s="118">
        <v>0</v>
      </c>
      <c r="AJ619" s="119"/>
    </row>
    <row r="620" spans="1:36" x14ac:dyDescent="0.25">
      <c r="A620" s="98"/>
      <c r="B620" s="99"/>
      <c r="C620" s="100"/>
      <c r="D620" s="101"/>
      <c r="E620" s="102"/>
      <c r="F620" s="103">
        <v>15</v>
      </c>
      <c r="G620" s="103"/>
      <c r="H620" s="104"/>
      <c r="I620" s="105"/>
      <c r="J620" s="105">
        <v>0</v>
      </c>
      <c r="K620" s="106">
        <v>0</v>
      </c>
      <c r="L620" s="107">
        <v>0</v>
      </c>
      <c r="M620" s="142"/>
      <c r="N620" s="108"/>
      <c r="O620" s="108"/>
      <c r="P620" s="107"/>
      <c r="Q620" s="107"/>
      <c r="R620" s="108">
        <f t="shared" si="9"/>
        <v>0</v>
      </c>
      <c r="S620" s="109"/>
      <c r="T620" s="110"/>
      <c r="U620" s="110"/>
      <c r="V620" s="110"/>
      <c r="W620" s="111"/>
      <c r="X620" s="111"/>
      <c r="Y620" s="112"/>
      <c r="Z620" s="113">
        <v>0</v>
      </c>
      <c r="AA620" s="113"/>
      <c r="AB620" s="114">
        <v>0</v>
      </c>
      <c r="AC620" s="114">
        <v>0</v>
      </c>
      <c r="AD620" s="114">
        <v>0</v>
      </c>
      <c r="AE620" s="114" t="e">
        <v>#DIV/0!</v>
      </c>
      <c r="AF620" s="115">
        <v>0</v>
      </c>
      <c r="AG620" s="116">
        <v>610</v>
      </c>
      <c r="AH620" s="117">
        <v>610</v>
      </c>
      <c r="AI620" s="118">
        <v>0</v>
      </c>
      <c r="AJ620" s="119"/>
    </row>
    <row r="621" spans="1:36" x14ac:dyDescent="0.25">
      <c r="A621" s="98"/>
      <c r="B621" s="99"/>
      <c r="C621" s="100"/>
      <c r="D621" s="101"/>
      <c r="E621" s="102"/>
      <c r="F621" s="103">
        <v>15</v>
      </c>
      <c r="G621" s="103"/>
      <c r="H621" s="104"/>
      <c r="I621" s="105"/>
      <c r="J621" s="105">
        <v>0</v>
      </c>
      <c r="K621" s="106">
        <v>0</v>
      </c>
      <c r="L621" s="107">
        <v>0</v>
      </c>
      <c r="M621" s="142"/>
      <c r="N621" s="108"/>
      <c r="O621" s="108"/>
      <c r="P621" s="107"/>
      <c r="Q621" s="107"/>
      <c r="R621" s="108">
        <f t="shared" si="9"/>
        <v>0</v>
      </c>
      <c r="S621" s="109"/>
      <c r="T621" s="110"/>
      <c r="U621" s="110"/>
      <c r="V621" s="110"/>
      <c r="W621" s="111"/>
      <c r="X621" s="111"/>
      <c r="Y621" s="112"/>
      <c r="Z621" s="113">
        <v>0</v>
      </c>
      <c r="AA621" s="113"/>
      <c r="AB621" s="114">
        <v>0</v>
      </c>
      <c r="AC621" s="114">
        <v>0</v>
      </c>
      <c r="AD621" s="114">
        <v>0</v>
      </c>
      <c r="AE621" s="114" t="e">
        <v>#DIV/0!</v>
      </c>
      <c r="AF621" s="115">
        <v>0</v>
      </c>
      <c r="AG621" s="116">
        <v>611</v>
      </c>
      <c r="AH621" s="117">
        <v>611</v>
      </c>
      <c r="AI621" s="118">
        <v>0</v>
      </c>
      <c r="AJ621" s="119"/>
    </row>
    <row r="622" spans="1:36" x14ac:dyDescent="0.25">
      <c r="A622" s="98"/>
      <c r="B622" s="99"/>
      <c r="C622" s="100"/>
      <c r="D622" s="101"/>
      <c r="E622" s="102"/>
      <c r="F622" s="103">
        <v>15</v>
      </c>
      <c r="G622" s="103"/>
      <c r="H622" s="104"/>
      <c r="I622" s="105"/>
      <c r="J622" s="105">
        <v>0</v>
      </c>
      <c r="K622" s="106">
        <v>0</v>
      </c>
      <c r="L622" s="107">
        <v>0</v>
      </c>
      <c r="M622" s="142"/>
      <c r="N622" s="108"/>
      <c r="O622" s="108"/>
      <c r="P622" s="107"/>
      <c r="Q622" s="107"/>
      <c r="R622" s="108">
        <f t="shared" si="9"/>
        <v>0</v>
      </c>
      <c r="S622" s="109"/>
      <c r="T622" s="110"/>
      <c r="U622" s="110"/>
      <c r="V622" s="110"/>
      <c r="W622" s="111"/>
      <c r="X622" s="111"/>
      <c r="Y622" s="112"/>
      <c r="Z622" s="113">
        <v>0</v>
      </c>
      <c r="AA622" s="113"/>
      <c r="AB622" s="114">
        <v>0</v>
      </c>
      <c r="AC622" s="114">
        <v>0</v>
      </c>
      <c r="AD622" s="114">
        <v>0</v>
      </c>
      <c r="AE622" s="114" t="e">
        <v>#DIV/0!</v>
      </c>
      <c r="AF622" s="115">
        <v>0</v>
      </c>
      <c r="AG622" s="116">
        <v>612</v>
      </c>
      <c r="AH622" s="117">
        <v>612</v>
      </c>
      <c r="AI622" s="118">
        <v>0</v>
      </c>
      <c r="AJ622" s="119"/>
    </row>
    <row r="623" spans="1:36" x14ac:dyDescent="0.25">
      <c r="A623" s="98"/>
      <c r="B623" s="99"/>
      <c r="C623" s="100"/>
      <c r="D623" s="101"/>
      <c r="E623" s="102"/>
      <c r="F623" s="103">
        <v>15</v>
      </c>
      <c r="G623" s="103"/>
      <c r="H623" s="104"/>
      <c r="I623" s="105"/>
      <c r="J623" s="105">
        <v>0</v>
      </c>
      <c r="K623" s="106">
        <v>0</v>
      </c>
      <c r="L623" s="107">
        <v>0</v>
      </c>
      <c r="M623" s="142"/>
      <c r="N623" s="108"/>
      <c r="O623" s="108"/>
      <c r="P623" s="107"/>
      <c r="Q623" s="107"/>
      <c r="R623" s="108">
        <f t="shared" si="9"/>
        <v>0</v>
      </c>
      <c r="S623" s="109"/>
      <c r="T623" s="110"/>
      <c r="U623" s="110"/>
      <c r="V623" s="110"/>
      <c r="W623" s="111"/>
      <c r="X623" s="111"/>
      <c r="Y623" s="112"/>
      <c r="Z623" s="113">
        <v>0</v>
      </c>
      <c r="AA623" s="113"/>
      <c r="AB623" s="114">
        <v>0</v>
      </c>
      <c r="AC623" s="114">
        <v>0</v>
      </c>
      <c r="AD623" s="114">
        <v>0</v>
      </c>
      <c r="AE623" s="114" t="e">
        <v>#DIV/0!</v>
      </c>
      <c r="AF623" s="115">
        <v>0</v>
      </c>
      <c r="AG623" s="116">
        <v>613</v>
      </c>
      <c r="AH623" s="117">
        <v>613</v>
      </c>
      <c r="AI623" s="118">
        <v>0</v>
      </c>
      <c r="AJ623" s="119"/>
    </row>
    <row r="624" spans="1:36" x14ac:dyDescent="0.25">
      <c r="A624" s="98"/>
      <c r="B624" s="99"/>
      <c r="C624" s="100"/>
      <c r="D624" s="101"/>
      <c r="E624" s="102"/>
      <c r="F624" s="103">
        <v>15</v>
      </c>
      <c r="G624" s="103"/>
      <c r="H624" s="104"/>
      <c r="I624" s="105"/>
      <c r="J624" s="105">
        <v>0</v>
      </c>
      <c r="K624" s="106">
        <v>0</v>
      </c>
      <c r="L624" s="107">
        <v>0</v>
      </c>
      <c r="M624" s="142"/>
      <c r="N624" s="108"/>
      <c r="O624" s="108"/>
      <c r="P624" s="107"/>
      <c r="Q624" s="107"/>
      <c r="R624" s="108">
        <f t="shared" si="9"/>
        <v>0</v>
      </c>
      <c r="S624" s="109"/>
      <c r="T624" s="110"/>
      <c r="U624" s="110"/>
      <c r="V624" s="110"/>
      <c r="W624" s="111"/>
      <c r="X624" s="111"/>
      <c r="Y624" s="112"/>
      <c r="Z624" s="113">
        <v>0</v>
      </c>
      <c r="AA624" s="113"/>
      <c r="AB624" s="114">
        <v>0</v>
      </c>
      <c r="AC624" s="114">
        <v>0</v>
      </c>
      <c r="AD624" s="114">
        <v>0</v>
      </c>
      <c r="AE624" s="114" t="e">
        <v>#DIV/0!</v>
      </c>
      <c r="AF624" s="115">
        <v>0</v>
      </c>
      <c r="AG624" s="116">
        <v>614</v>
      </c>
      <c r="AH624" s="117">
        <v>614</v>
      </c>
      <c r="AI624" s="118">
        <v>0</v>
      </c>
      <c r="AJ624" s="119"/>
    </row>
    <row r="625" spans="1:36" x14ac:dyDescent="0.25">
      <c r="A625" s="98"/>
      <c r="B625" s="99"/>
      <c r="C625" s="100"/>
      <c r="D625" s="101"/>
      <c r="E625" s="102"/>
      <c r="F625" s="103">
        <v>15</v>
      </c>
      <c r="G625" s="103"/>
      <c r="H625" s="104"/>
      <c r="I625" s="105"/>
      <c r="J625" s="105">
        <v>0</v>
      </c>
      <c r="K625" s="106">
        <v>0</v>
      </c>
      <c r="L625" s="107">
        <v>0</v>
      </c>
      <c r="M625" s="142"/>
      <c r="N625" s="108"/>
      <c r="O625" s="108"/>
      <c r="P625" s="107"/>
      <c r="Q625" s="107"/>
      <c r="R625" s="108">
        <f t="shared" si="9"/>
        <v>0</v>
      </c>
      <c r="S625" s="109"/>
      <c r="T625" s="110"/>
      <c r="U625" s="110"/>
      <c r="V625" s="110"/>
      <c r="W625" s="111"/>
      <c r="X625" s="111"/>
      <c r="Y625" s="112"/>
      <c r="Z625" s="113">
        <v>0</v>
      </c>
      <c r="AA625" s="113"/>
      <c r="AB625" s="114">
        <v>0</v>
      </c>
      <c r="AC625" s="114">
        <v>0</v>
      </c>
      <c r="AD625" s="114">
        <v>0</v>
      </c>
      <c r="AE625" s="114" t="e">
        <v>#DIV/0!</v>
      </c>
      <c r="AF625" s="115">
        <v>0</v>
      </c>
      <c r="AG625" s="116">
        <v>615</v>
      </c>
      <c r="AH625" s="117">
        <v>615</v>
      </c>
      <c r="AI625" s="118">
        <v>0</v>
      </c>
      <c r="AJ625" s="119"/>
    </row>
    <row r="626" spans="1:36" x14ac:dyDescent="0.25">
      <c r="A626" s="98"/>
      <c r="B626" s="99"/>
      <c r="C626" s="100"/>
      <c r="D626" s="101"/>
      <c r="E626" s="102"/>
      <c r="F626" s="103">
        <v>15</v>
      </c>
      <c r="G626" s="103"/>
      <c r="H626" s="104"/>
      <c r="I626" s="105"/>
      <c r="J626" s="105">
        <v>0</v>
      </c>
      <c r="K626" s="106">
        <v>0</v>
      </c>
      <c r="L626" s="107">
        <v>0</v>
      </c>
      <c r="M626" s="142"/>
      <c r="N626" s="108"/>
      <c r="O626" s="108"/>
      <c r="P626" s="107"/>
      <c r="Q626" s="107"/>
      <c r="R626" s="108">
        <f t="shared" si="9"/>
        <v>0</v>
      </c>
      <c r="S626" s="109"/>
      <c r="T626" s="110"/>
      <c r="U626" s="110"/>
      <c r="V626" s="110"/>
      <c r="W626" s="111"/>
      <c r="X626" s="111"/>
      <c r="Y626" s="112"/>
      <c r="Z626" s="113">
        <v>0</v>
      </c>
      <c r="AA626" s="113"/>
      <c r="AB626" s="114">
        <v>0</v>
      </c>
      <c r="AC626" s="114">
        <v>0</v>
      </c>
      <c r="AD626" s="114">
        <v>0</v>
      </c>
      <c r="AE626" s="114" t="e">
        <v>#DIV/0!</v>
      </c>
      <c r="AF626" s="115">
        <v>0</v>
      </c>
      <c r="AG626" s="116">
        <v>616</v>
      </c>
      <c r="AH626" s="117">
        <v>616</v>
      </c>
      <c r="AI626" s="118">
        <v>0</v>
      </c>
      <c r="AJ626" s="119"/>
    </row>
    <row r="627" spans="1:36" x14ac:dyDescent="0.25">
      <c r="A627" s="98"/>
      <c r="B627" s="99"/>
      <c r="C627" s="100"/>
      <c r="D627" s="101"/>
      <c r="E627" s="102"/>
      <c r="F627" s="103">
        <v>15</v>
      </c>
      <c r="G627" s="103"/>
      <c r="H627" s="104"/>
      <c r="I627" s="105"/>
      <c r="J627" s="105">
        <v>0</v>
      </c>
      <c r="K627" s="106">
        <v>0</v>
      </c>
      <c r="L627" s="107">
        <v>0</v>
      </c>
      <c r="M627" s="142"/>
      <c r="N627" s="108"/>
      <c r="O627" s="108"/>
      <c r="P627" s="107"/>
      <c r="Q627" s="107"/>
      <c r="R627" s="108">
        <f t="shared" si="9"/>
        <v>0</v>
      </c>
      <c r="S627" s="109"/>
      <c r="T627" s="110"/>
      <c r="U627" s="110"/>
      <c r="V627" s="110"/>
      <c r="W627" s="111"/>
      <c r="X627" s="111"/>
      <c r="Y627" s="112"/>
      <c r="Z627" s="113">
        <v>0</v>
      </c>
      <c r="AA627" s="113"/>
      <c r="AB627" s="114">
        <v>0</v>
      </c>
      <c r="AC627" s="114">
        <v>0</v>
      </c>
      <c r="AD627" s="114">
        <v>0</v>
      </c>
      <c r="AE627" s="114" t="e">
        <v>#DIV/0!</v>
      </c>
      <c r="AF627" s="115">
        <v>0</v>
      </c>
      <c r="AG627" s="116">
        <v>617</v>
      </c>
      <c r="AH627" s="117">
        <v>617</v>
      </c>
      <c r="AI627" s="118">
        <v>0</v>
      </c>
      <c r="AJ627" s="119"/>
    </row>
    <row r="628" spans="1:36" x14ac:dyDescent="0.25">
      <c r="A628" s="98"/>
      <c r="B628" s="99"/>
      <c r="C628" s="100"/>
      <c r="D628" s="101"/>
      <c r="E628" s="102"/>
      <c r="F628" s="103">
        <v>15</v>
      </c>
      <c r="G628" s="103"/>
      <c r="H628" s="104"/>
      <c r="I628" s="105"/>
      <c r="J628" s="105">
        <v>0</v>
      </c>
      <c r="K628" s="106">
        <v>0</v>
      </c>
      <c r="L628" s="107">
        <v>0</v>
      </c>
      <c r="M628" s="142"/>
      <c r="N628" s="108"/>
      <c r="O628" s="108"/>
      <c r="P628" s="107"/>
      <c r="Q628" s="107"/>
      <c r="R628" s="108">
        <f t="shared" si="9"/>
        <v>0</v>
      </c>
      <c r="S628" s="109"/>
      <c r="T628" s="110"/>
      <c r="U628" s="110"/>
      <c r="V628" s="110"/>
      <c r="W628" s="111"/>
      <c r="X628" s="111"/>
      <c r="Y628" s="112"/>
      <c r="Z628" s="113">
        <v>0</v>
      </c>
      <c r="AA628" s="113"/>
      <c r="AB628" s="114">
        <v>0</v>
      </c>
      <c r="AC628" s="114">
        <v>0</v>
      </c>
      <c r="AD628" s="114">
        <v>0</v>
      </c>
      <c r="AE628" s="114" t="e">
        <v>#DIV/0!</v>
      </c>
      <c r="AF628" s="115">
        <v>0</v>
      </c>
      <c r="AG628" s="116">
        <v>618</v>
      </c>
      <c r="AH628" s="117">
        <v>618</v>
      </c>
      <c r="AI628" s="118">
        <v>0</v>
      </c>
      <c r="AJ628" s="119"/>
    </row>
    <row r="629" spans="1:36" x14ac:dyDescent="0.25">
      <c r="A629" s="98"/>
      <c r="B629" s="99"/>
      <c r="C629" s="100"/>
      <c r="D629" s="101"/>
      <c r="E629" s="102"/>
      <c r="F629" s="103">
        <v>15</v>
      </c>
      <c r="G629" s="103"/>
      <c r="H629" s="104"/>
      <c r="I629" s="105"/>
      <c r="J629" s="105">
        <v>0</v>
      </c>
      <c r="K629" s="106">
        <v>0</v>
      </c>
      <c r="L629" s="107">
        <v>0</v>
      </c>
      <c r="M629" s="142"/>
      <c r="N629" s="108"/>
      <c r="O629" s="108"/>
      <c r="P629" s="107"/>
      <c r="Q629" s="107"/>
      <c r="R629" s="108">
        <f t="shared" si="9"/>
        <v>0</v>
      </c>
      <c r="S629" s="109"/>
      <c r="T629" s="110"/>
      <c r="U629" s="110"/>
      <c r="V629" s="110"/>
      <c r="W629" s="111"/>
      <c r="X629" s="111"/>
      <c r="Y629" s="112"/>
      <c r="Z629" s="113">
        <v>0</v>
      </c>
      <c r="AA629" s="113"/>
      <c r="AB629" s="114">
        <v>0</v>
      </c>
      <c r="AC629" s="114">
        <v>0</v>
      </c>
      <c r="AD629" s="114">
        <v>0</v>
      </c>
      <c r="AE629" s="114" t="e">
        <v>#DIV/0!</v>
      </c>
      <c r="AF629" s="115">
        <v>0</v>
      </c>
      <c r="AG629" s="116">
        <v>619</v>
      </c>
      <c r="AH629" s="117">
        <v>619</v>
      </c>
      <c r="AI629" s="118">
        <v>0</v>
      </c>
      <c r="AJ629" s="119"/>
    </row>
    <row r="630" spans="1:36" x14ac:dyDescent="0.25">
      <c r="A630" s="98"/>
      <c r="B630" s="99"/>
      <c r="C630" s="100"/>
      <c r="D630" s="101"/>
      <c r="E630" s="102"/>
      <c r="F630" s="103">
        <v>15</v>
      </c>
      <c r="G630" s="103"/>
      <c r="H630" s="104"/>
      <c r="I630" s="105"/>
      <c r="J630" s="105">
        <v>0</v>
      </c>
      <c r="K630" s="106">
        <v>0</v>
      </c>
      <c r="L630" s="107">
        <v>0</v>
      </c>
      <c r="M630" s="142"/>
      <c r="N630" s="108"/>
      <c r="O630" s="108"/>
      <c r="P630" s="107"/>
      <c r="Q630" s="107"/>
      <c r="R630" s="108">
        <f t="shared" si="9"/>
        <v>0</v>
      </c>
      <c r="S630" s="109"/>
      <c r="T630" s="110"/>
      <c r="U630" s="110"/>
      <c r="V630" s="110"/>
      <c r="W630" s="111"/>
      <c r="X630" s="111"/>
      <c r="Y630" s="112"/>
      <c r="Z630" s="113">
        <v>0</v>
      </c>
      <c r="AA630" s="113"/>
      <c r="AB630" s="114">
        <v>0</v>
      </c>
      <c r="AC630" s="114">
        <v>0</v>
      </c>
      <c r="AD630" s="114">
        <v>0</v>
      </c>
      <c r="AE630" s="114" t="e">
        <v>#DIV/0!</v>
      </c>
      <c r="AF630" s="115">
        <v>0</v>
      </c>
      <c r="AG630" s="116">
        <v>620</v>
      </c>
      <c r="AH630" s="117">
        <v>620</v>
      </c>
      <c r="AI630" s="118">
        <v>0</v>
      </c>
      <c r="AJ630" s="119"/>
    </row>
    <row r="631" spans="1:36" x14ac:dyDescent="0.25">
      <c r="A631" s="98"/>
      <c r="B631" s="99"/>
      <c r="C631" s="100"/>
      <c r="D631" s="101"/>
      <c r="E631" s="102"/>
      <c r="F631" s="103">
        <v>15</v>
      </c>
      <c r="G631" s="103"/>
      <c r="H631" s="104"/>
      <c r="I631" s="105"/>
      <c r="J631" s="105">
        <v>0</v>
      </c>
      <c r="K631" s="106">
        <v>0</v>
      </c>
      <c r="L631" s="107">
        <v>0</v>
      </c>
      <c r="M631" s="142"/>
      <c r="N631" s="108"/>
      <c r="O631" s="108"/>
      <c r="P631" s="107"/>
      <c r="Q631" s="107"/>
      <c r="R631" s="108">
        <f t="shared" si="9"/>
        <v>0</v>
      </c>
      <c r="S631" s="109"/>
      <c r="T631" s="110"/>
      <c r="U631" s="110"/>
      <c r="V631" s="110"/>
      <c r="W631" s="111"/>
      <c r="X631" s="111"/>
      <c r="Y631" s="112"/>
      <c r="Z631" s="113">
        <v>0</v>
      </c>
      <c r="AA631" s="113"/>
      <c r="AB631" s="114">
        <v>0</v>
      </c>
      <c r="AC631" s="114">
        <v>0</v>
      </c>
      <c r="AD631" s="114">
        <v>0</v>
      </c>
      <c r="AE631" s="114" t="e">
        <v>#DIV/0!</v>
      </c>
      <c r="AF631" s="115">
        <v>0</v>
      </c>
      <c r="AG631" s="116">
        <v>621</v>
      </c>
      <c r="AH631" s="117">
        <v>621</v>
      </c>
      <c r="AI631" s="118">
        <v>0</v>
      </c>
      <c r="AJ631" s="119"/>
    </row>
    <row r="632" spans="1:36" x14ac:dyDescent="0.25">
      <c r="A632" s="98"/>
      <c r="B632" s="99"/>
      <c r="C632" s="100"/>
      <c r="D632" s="101"/>
      <c r="E632" s="102"/>
      <c r="F632" s="103">
        <v>15</v>
      </c>
      <c r="G632" s="103"/>
      <c r="H632" s="104"/>
      <c r="I632" s="105"/>
      <c r="J632" s="105">
        <v>0</v>
      </c>
      <c r="K632" s="106">
        <v>0</v>
      </c>
      <c r="L632" s="107">
        <v>0</v>
      </c>
      <c r="M632" s="142"/>
      <c r="N632" s="108"/>
      <c r="O632" s="108"/>
      <c r="P632" s="107"/>
      <c r="Q632" s="107"/>
      <c r="R632" s="108">
        <f t="shared" si="9"/>
        <v>0</v>
      </c>
      <c r="S632" s="109"/>
      <c r="T632" s="110"/>
      <c r="U632" s="110"/>
      <c r="V632" s="110"/>
      <c r="W632" s="111"/>
      <c r="X632" s="111"/>
      <c r="Y632" s="112"/>
      <c r="Z632" s="113">
        <v>0</v>
      </c>
      <c r="AA632" s="113"/>
      <c r="AB632" s="114">
        <v>0</v>
      </c>
      <c r="AC632" s="114">
        <v>0</v>
      </c>
      <c r="AD632" s="114">
        <v>0</v>
      </c>
      <c r="AE632" s="114" t="e">
        <v>#DIV/0!</v>
      </c>
      <c r="AF632" s="115">
        <v>0</v>
      </c>
      <c r="AG632" s="116">
        <v>622</v>
      </c>
      <c r="AH632" s="117">
        <v>622</v>
      </c>
      <c r="AI632" s="118">
        <v>0</v>
      </c>
      <c r="AJ632" s="119"/>
    </row>
    <row r="633" spans="1:36" x14ac:dyDescent="0.25">
      <c r="A633" s="98"/>
      <c r="B633" s="99"/>
      <c r="C633" s="100"/>
      <c r="D633" s="101"/>
      <c r="E633" s="102"/>
      <c r="F633" s="103">
        <v>15</v>
      </c>
      <c r="G633" s="103"/>
      <c r="H633" s="104"/>
      <c r="I633" s="105"/>
      <c r="J633" s="105">
        <v>0</v>
      </c>
      <c r="K633" s="106">
        <v>0</v>
      </c>
      <c r="L633" s="107">
        <v>0</v>
      </c>
      <c r="M633" s="142"/>
      <c r="N633" s="108"/>
      <c r="O633" s="108"/>
      <c r="P633" s="107"/>
      <c r="Q633" s="107"/>
      <c r="R633" s="108">
        <f t="shared" si="9"/>
        <v>0</v>
      </c>
      <c r="S633" s="109"/>
      <c r="T633" s="110"/>
      <c r="U633" s="110"/>
      <c r="V633" s="110"/>
      <c r="W633" s="111"/>
      <c r="X633" s="111"/>
      <c r="Y633" s="112"/>
      <c r="Z633" s="113">
        <v>0</v>
      </c>
      <c r="AA633" s="113"/>
      <c r="AB633" s="114">
        <v>0</v>
      </c>
      <c r="AC633" s="114">
        <v>0</v>
      </c>
      <c r="AD633" s="114">
        <v>0</v>
      </c>
      <c r="AE633" s="114" t="e">
        <v>#DIV/0!</v>
      </c>
      <c r="AF633" s="115">
        <v>0</v>
      </c>
      <c r="AG633" s="116">
        <v>623</v>
      </c>
      <c r="AH633" s="117">
        <v>623</v>
      </c>
      <c r="AI633" s="118">
        <v>0</v>
      </c>
      <c r="AJ633" s="119"/>
    </row>
    <row r="634" spans="1:36" x14ac:dyDescent="0.25">
      <c r="A634" s="98"/>
      <c r="B634" s="99"/>
      <c r="C634" s="100"/>
      <c r="D634" s="101"/>
      <c r="E634" s="102"/>
      <c r="F634" s="103">
        <v>15</v>
      </c>
      <c r="G634" s="103"/>
      <c r="H634" s="104"/>
      <c r="I634" s="105"/>
      <c r="J634" s="105">
        <v>0</v>
      </c>
      <c r="K634" s="106">
        <v>0</v>
      </c>
      <c r="L634" s="107">
        <v>0</v>
      </c>
      <c r="M634" s="142"/>
      <c r="N634" s="108"/>
      <c r="O634" s="108"/>
      <c r="P634" s="107"/>
      <c r="Q634" s="107"/>
      <c r="R634" s="108">
        <f t="shared" si="9"/>
        <v>0</v>
      </c>
      <c r="S634" s="109"/>
      <c r="T634" s="110"/>
      <c r="U634" s="110"/>
      <c r="V634" s="110"/>
      <c r="W634" s="111"/>
      <c r="X634" s="111"/>
      <c r="Y634" s="112"/>
      <c r="Z634" s="113">
        <v>0</v>
      </c>
      <c r="AA634" s="113"/>
      <c r="AB634" s="114">
        <v>0</v>
      </c>
      <c r="AC634" s="114">
        <v>0</v>
      </c>
      <c r="AD634" s="114">
        <v>0</v>
      </c>
      <c r="AE634" s="114" t="e">
        <v>#DIV/0!</v>
      </c>
      <c r="AF634" s="115">
        <v>0</v>
      </c>
      <c r="AG634" s="116">
        <v>624</v>
      </c>
      <c r="AH634" s="117">
        <v>624</v>
      </c>
      <c r="AI634" s="118">
        <v>0</v>
      </c>
      <c r="AJ634" s="119"/>
    </row>
    <row r="635" spans="1:36" x14ac:dyDescent="0.25">
      <c r="A635" s="98"/>
      <c r="B635" s="99"/>
      <c r="C635" s="100"/>
      <c r="D635" s="101"/>
      <c r="E635" s="102"/>
      <c r="F635" s="103">
        <v>15</v>
      </c>
      <c r="G635" s="103"/>
      <c r="H635" s="104"/>
      <c r="I635" s="105"/>
      <c r="J635" s="105">
        <v>0</v>
      </c>
      <c r="K635" s="106">
        <v>0</v>
      </c>
      <c r="L635" s="107">
        <v>0</v>
      </c>
      <c r="M635" s="142"/>
      <c r="N635" s="108"/>
      <c r="O635" s="108"/>
      <c r="P635" s="107"/>
      <c r="Q635" s="107"/>
      <c r="R635" s="108">
        <f t="shared" si="9"/>
        <v>0</v>
      </c>
      <c r="S635" s="109"/>
      <c r="T635" s="110"/>
      <c r="U635" s="110"/>
      <c r="V635" s="110"/>
      <c r="W635" s="111"/>
      <c r="X635" s="111"/>
      <c r="Y635" s="112"/>
      <c r="Z635" s="113">
        <v>0</v>
      </c>
      <c r="AA635" s="113"/>
      <c r="AB635" s="114">
        <v>0</v>
      </c>
      <c r="AC635" s="114">
        <v>0</v>
      </c>
      <c r="AD635" s="114">
        <v>0</v>
      </c>
      <c r="AE635" s="114" t="e">
        <v>#DIV/0!</v>
      </c>
      <c r="AF635" s="115">
        <v>0</v>
      </c>
      <c r="AG635" s="116">
        <v>625</v>
      </c>
      <c r="AH635" s="117">
        <v>625</v>
      </c>
      <c r="AI635" s="118">
        <v>0</v>
      </c>
      <c r="AJ635" s="119"/>
    </row>
    <row r="636" spans="1:36" x14ac:dyDescent="0.25">
      <c r="A636" s="98"/>
      <c r="B636" s="99"/>
      <c r="C636" s="100"/>
      <c r="D636" s="101"/>
      <c r="E636" s="102"/>
      <c r="F636" s="103">
        <v>15</v>
      </c>
      <c r="G636" s="103"/>
      <c r="H636" s="104"/>
      <c r="I636" s="105"/>
      <c r="J636" s="105">
        <v>0</v>
      </c>
      <c r="K636" s="106">
        <v>0</v>
      </c>
      <c r="L636" s="107">
        <v>0</v>
      </c>
      <c r="M636" s="142"/>
      <c r="N636" s="108"/>
      <c r="O636" s="108"/>
      <c r="P636" s="107"/>
      <c r="Q636" s="107"/>
      <c r="R636" s="108">
        <f t="shared" si="9"/>
        <v>0</v>
      </c>
      <c r="S636" s="109"/>
      <c r="T636" s="110"/>
      <c r="U636" s="110"/>
      <c r="V636" s="110"/>
      <c r="W636" s="111"/>
      <c r="X636" s="111"/>
      <c r="Y636" s="112"/>
      <c r="Z636" s="113">
        <v>0</v>
      </c>
      <c r="AA636" s="113"/>
      <c r="AB636" s="114">
        <v>0</v>
      </c>
      <c r="AC636" s="114">
        <v>0</v>
      </c>
      <c r="AD636" s="114">
        <v>0</v>
      </c>
      <c r="AE636" s="114" t="e">
        <v>#DIV/0!</v>
      </c>
      <c r="AF636" s="115">
        <v>0</v>
      </c>
      <c r="AG636" s="116">
        <v>626</v>
      </c>
      <c r="AH636" s="117">
        <v>626</v>
      </c>
      <c r="AI636" s="118">
        <v>0</v>
      </c>
      <c r="AJ636" s="119"/>
    </row>
    <row r="637" spans="1:36" x14ac:dyDescent="0.25">
      <c r="A637" s="98"/>
      <c r="B637" s="99"/>
      <c r="C637" s="100"/>
      <c r="D637" s="101"/>
      <c r="E637" s="102"/>
      <c r="F637" s="103">
        <v>15</v>
      </c>
      <c r="G637" s="103"/>
      <c r="H637" s="104"/>
      <c r="I637" s="105"/>
      <c r="J637" s="105">
        <v>0</v>
      </c>
      <c r="K637" s="106">
        <v>0</v>
      </c>
      <c r="L637" s="107">
        <v>0</v>
      </c>
      <c r="M637" s="142"/>
      <c r="N637" s="108"/>
      <c r="O637" s="108"/>
      <c r="P637" s="107"/>
      <c r="Q637" s="107"/>
      <c r="R637" s="108">
        <f t="shared" si="9"/>
        <v>0</v>
      </c>
      <c r="S637" s="109"/>
      <c r="T637" s="110"/>
      <c r="U637" s="110"/>
      <c r="V637" s="110"/>
      <c r="W637" s="111"/>
      <c r="X637" s="111"/>
      <c r="Y637" s="112"/>
      <c r="Z637" s="113">
        <v>0</v>
      </c>
      <c r="AA637" s="113"/>
      <c r="AB637" s="114">
        <v>0</v>
      </c>
      <c r="AC637" s="114">
        <v>0</v>
      </c>
      <c r="AD637" s="114">
        <v>0</v>
      </c>
      <c r="AE637" s="114" t="e">
        <v>#DIV/0!</v>
      </c>
      <c r="AF637" s="115">
        <v>0</v>
      </c>
      <c r="AG637" s="116">
        <v>627</v>
      </c>
      <c r="AH637" s="117">
        <v>627</v>
      </c>
      <c r="AI637" s="118">
        <v>0</v>
      </c>
      <c r="AJ637" s="119"/>
    </row>
    <row r="638" spans="1:36" x14ac:dyDescent="0.25">
      <c r="A638" s="98"/>
      <c r="B638" s="99"/>
      <c r="C638" s="100"/>
      <c r="D638" s="101"/>
      <c r="E638" s="102"/>
      <c r="F638" s="103">
        <v>15</v>
      </c>
      <c r="G638" s="103"/>
      <c r="H638" s="104"/>
      <c r="I638" s="105"/>
      <c r="J638" s="105">
        <v>0</v>
      </c>
      <c r="K638" s="106">
        <v>0</v>
      </c>
      <c r="L638" s="107">
        <v>0</v>
      </c>
      <c r="M638" s="142"/>
      <c r="N638" s="108"/>
      <c r="O638" s="108"/>
      <c r="P638" s="107"/>
      <c r="Q638" s="107"/>
      <c r="R638" s="108">
        <f t="shared" si="9"/>
        <v>0</v>
      </c>
      <c r="S638" s="109"/>
      <c r="T638" s="110"/>
      <c r="U638" s="110"/>
      <c r="V638" s="110"/>
      <c r="W638" s="111"/>
      <c r="X638" s="111"/>
      <c r="Y638" s="112"/>
      <c r="Z638" s="113">
        <v>0</v>
      </c>
      <c r="AA638" s="113"/>
      <c r="AB638" s="114">
        <v>0</v>
      </c>
      <c r="AC638" s="114">
        <v>0</v>
      </c>
      <c r="AD638" s="114">
        <v>0</v>
      </c>
      <c r="AE638" s="114" t="e">
        <v>#DIV/0!</v>
      </c>
      <c r="AF638" s="115">
        <v>0</v>
      </c>
      <c r="AG638" s="116">
        <v>628</v>
      </c>
      <c r="AH638" s="117">
        <v>628</v>
      </c>
      <c r="AI638" s="118">
        <v>0</v>
      </c>
      <c r="AJ638" s="119"/>
    </row>
    <row r="639" spans="1:36" x14ac:dyDescent="0.25">
      <c r="A639" s="98"/>
      <c r="B639" s="99"/>
      <c r="C639" s="100"/>
      <c r="D639" s="101"/>
      <c r="E639" s="102"/>
      <c r="F639" s="103">
        <v>15</v>
      </c>
      <c r="G639" s="103"/>
      <c r="H639" s="104"/>
      <c r="I639" s="105"/>
      <c r="J639" s="105">
        <v>0</v>
      </c>
      <c r="K639" s="106">
        <v>0</v>
      </c>
      <c r="L639" s="107">
        <v>0</v>
      </c>
      <c r="M639" s="142"/>
      <c r="N639" s="108"/>
      <c r="O639" s="108"/>
      <c r="P639" s="107"/>
      <c r="Q639" s="107"/>
      <c r="R639" s="108">
        <f t="shared" si="9"/>
        <v>0</v>
      </c>
      <c r="S639" s="109"/>
      <c r="T639" s="110"/>
      <c r="U639" s="110"/>
      <c r="V639" s="110"/>
      <c r="W639" s="111"/>
      <c r="X639" s="111"/>
      <c r="Y639" s="112"/>
      <c r="Z639" s="113">
        <v>0</v>
      </c>
      <c r="AA639" s="113"/>
      <c r="AB639" s="114">
        <v>0</v>
      </c>
      <c r="AC639" s="114">
        <v>0</v>
      </c>
      <c r="AD639" s="114">
        <v>0</v>
      </c>
      <c r="AE639" s="114" t="e">
        <v>#DIV/0!</v>
      </c>
      <c r="AF639" s="115">
        <v>0</v>
      </c>
      <c r="AG639" s="116">
        <v>629</v>
      </c>
      <c r="AH639" s="117">
        <v>629</v>
      </c>
      <c r="AI639" s="118">
        <v>0</v>
      </c>
      <c r="AJ639" s="119"/>
    </row>
    <row r="640" spans="1:36" x14ac:dyDescent="0.25">
      <c r="A640" s="98"/>
      <c r="B640" s="99"/>
      <c r="C640" s="100"/>
      <c r="D640" s="101"/>
      <c r="E640" s="102"/>
      <c r="F640" s="103">
        <v>15</v>
      </c>
      <c r="G640" s="103"/>
      <c r="H640" s="104"/>
      <c r="I640" s="105"/>
      <c r="J640" s="105">
        <v>0</v>
      </c>
      <c r="K640" s="106">
        <v>0</v>
      </c>
      <c r="L640" s="107">
        <v>0</v>
      </c>
      <c r="M640" s="142"/>
      <c r="N640" s="108"/>
      <c r="O640" s="108"/>
      <c r="P640" s="107"/>
      <c r="Q640" s="107"/>
      <c r="R640" s="108">
        <f t="shared" si="9"/>
        <v>0</v>
      </c>
      <c r="S640" s="109"/>
      <c r="T640" s="110"/>
      <c r="U640" s="110"/>
      <c r="V640" s="110"/>
      <c r="W640" s="111"/>
      <c r="X640" s="111"/>
      <c r="Y640" s="112"/>
      <c r="Z640" s="113">
        <v>0</v>
      </c>
      <c r="AA640" s="113"/>
      <c r="AB640" s="114">
        <v>0</v>
      </c>
      <c r="AC640" s="114">
        <v>0</v>
      </c>
      <c r="AD640" s="114">
        <v>0</v>
      </c>
      <c r="AE640" s="114" t="e">
        <v>#DIV/0!</v>
      </c>
      <c r="AF640" s="115">
        <v>0</v>
      </c>
      <c r="AG640" s="116">
        <v>630</v>
      </c>
      <c r="AH640" s="117">
        <v>630</v>
      </c>
      <c r="AI640" s="118">
        <v>0</v>
      </c>
      <c r="AJ640" s="119"/>
    </row>
    <row r="641" spans="1:36" x14ac:dyDescent="0.25">
      <c r="A641" s="98"/>
      <c r="B641" s="99"/>
      <c r="C641" s="100"/>
      <c r="D641" s="101"/>
      <c r="E641" s="102"/>
      <c r="F641" s="103">
        <v>15</v>
      </c>
      <c r="G641" s="103"/>
      <c r="H641" s="104"/>
      <c r="I641" s="105"/>
      <c r="J641" s="105">
        <v>0</v>
      </c>
      <c r="K641" s="106">
        <v>0</v>
      </c>
      <c r="L641" s="107">
        <v>0</v>
      </c>
      <c r="M641" s="142"/>
      <c r="N641" s="108"/>
      <c r="O641" s="108"/>
      <c r="P641" s="107"/>
      <c r="Q641" s="107"/>
      <c r="R641" s="108">
        <f t="shared" si="9"/>
        <v>0</v>
      </c>
      <c r="S641" s="109"/>
      <c r="T641" s="110"/>
      <c r="U641" s="110"/>
      <c r="V641" s="110"/>
      <c r="W641" s="111"/>
      <c r="X641" s="111"/>
      <c r="Y641" s="112"/>
      <c r="Z641" s="113">
        <v>0</v>
      </c>
      <c r="AA641" s="113"/>
      <c r="AB641" s="114">
        <v>0</v>
      </c>
      <c r="AC641" s="114">
        <v>0</v>
      </c>
      <c r="AD641" s="114">
        <v>0</v>
      </c>
      <c r="AE641" s="114" t="e">
        <v>#DIV/0!</v>
      </c>
      <c r="AF641" s="115">
        <v>0</v>
      </c>
      <c r="AG641" s="116">
        <v>631</v>
      </c>
      <c r="AH641" s="117">
        <v>631</v>
      </c>
      <c r="AI641" s="118">
        <v>0</v>
      </c>
      <c r="AJ641" s="119"/>
    </row>
    <row r="642" spans="1:36" x14ac:dyDescent="0.25">
      <c r="A642" s="98"/>
      <c r="B642" s="99"/>
      <c r="C642" s="100"/>
      <c r="D642" s="101"/>
      <c r="E642" s="102"/>
      <c r="F642" s="103">
        <v>15</v>
      </c>
      <c r="G642" s="103"/>
      <c r="H642" s="104"/>
      <c r="I642" s="105"/>
      <c r="J642" s="105">
        <v>0</v>
      </c>
      <c r="K642" s="106">
        <v>0</v>
      </c>
      <c r="L642" s="107">
        <v>0</v>
      </c>
      <c r="M642" s="142"/>
      <c r="N642" s="108"/>
      <c r="O642" s="108"/>
      <c r="P642" s="107"/>
      <c r="Q642" s="107"/>
      <c r="R642" s="108">
        <f t="shared" si="9"/>
        <v>0</v>
      </c>
      <c r="S642" s="109"/>
      <c r="T642" s="110"/>
      <c r="U642" s="110"/>
      <c r="V642" s="110"/>
      <c r="W642" s="111"/>
      <c r="X642" s="111"/>
      <c r="Y642" s="112"/>
      <c r="Z642" s="113">
        <v>0</v>
      </c>
      <c r="AA642" s="113"/>
      <c r="AB642" s="114">
        <v>0</v>
      </c>
      <c r="AC642" s="114">
        <v>0</v>
      </c>
      <c r="AD642" s="114">
        <v>0</v>
      </c>
      <c r="AE642" s="114" t="e">
        <v>#DIV/0!</v>
      </c>
      <c r="AF642" s="115">
        <v>0</v>
      </c>
      <c r="AG642" s="116">
        <v>632</v>
      </c>
      <c r="AH642" s="117">
        <v>632</v>
      </c>
      <c r="AI642" s="118">
        <v>0</v>
      </c>
      <c r="AJ642" s="119"/>
    </row>
    <row r="643" spans="1:36" x14ac:dyDescent="0.25">
      <c r="A643" s="98"/>
      <c r="B643" s="99"/>
      <c r="C643" s="100"/>
      <c r="D643" s="101"/>
      <c r="E643" s="102"/>
      <c r="F643" s="103">
        <v>15</v>
      </c>
      <c r="G643" s="103"/>
      <c r="H643" s="104"/>
      <c r="I643" s="105"/>
      <c r="J643" s="105">
        <v>0</v>
      </c>
      <c r="K643" s="106">
        <v>0</v>
      </c>
      <c r="L643" s="107">
        <v>0</v>
      </c>
      <c r="M643" s="142"/>
      <c r="N643" s="108"/>
      <c r="O643" s="108"/>
      <c r="P643" s="107"/>
      <c r="Q643" s="107"/>
      <c r="R643" s="108">
        <f t="shared" si="9"/>
        <v>0</v>
      </c>
      <c r="S643" s="109"/>
      <c r="T643" s="110"/>
      <c r="U643" s="110"/>
      <c r="V643" s="110"/>
      <c r="W643" s="111"/>
      <c r="X643" s="111"/>
      <c r="Y643" s="112"/>
      <c r="Z643" s="113">
        <v>0</v>
      </c>
      <c r="AA643" s="113"/>
      <c r="AB643" s="114">
        <v>0</v>
      </c>
      <c r="AC643" s="114">
        <v>0</v>
      </c>
      <c r="AD643" s="114">
        <v>0</v>
      </c>
      <c r="AE643" s="114" t="e">
        <v>#DIV/0!</v>
      </c>
      <c r="AF643" s="115">
        <v>0</v>
      </c>
      <c r="AG643" s="116">
        <v>633</v>
      </c>
      <c r="AH643" s="117">
        <v>633</v>
      </c>
      <c r="AI643" s="118">
        <v>0</v>
      </c>
      <c r="AJ643" s="119"/>
    </row>
    <row r="644" spans="1:36" x14ac:dyDescent="0.25">
      <c r="A644" s="98"/>
      <c r="B644" s="99"/>
      <c r="C644" s="100"/>
      <c r="D644" s="101"/>
      <c r="E644" s="102"/>
      <c r="F644" s="103">
        <v>15</v>
      </c>
      <c r="G644" s="103"/>
      <c r="H644" s="104"/>
      <c r="I644" s="105"/>
      <c r="J644" s="105">
        <v>0</v>
      </c>
      <c r="K644" s="106">
        <v>0</v>
      </c>
      <c r="L644" s="107">
        <v>0</v>
      </c>
      <c r="M644" s="142"/>
      <c r="N644" s="108"/>
      <c r="O644" s="108"/>
      <c r="P644" s="107"/>
      <c r="Q644" s="107"/>
      <c r="R644" s="108">
        <f t="shared" si="9"/>
        <v>0</v>
      </c>
      <c r="S644" s="109"/>
      <c r="T644" s="110"/>
      <c r="U644" s="110"/>
      <c r="V644" s="110"/>
      <c r="W644" s="111"/>
      <c r="X644" s="111"/>
      <c r="Y644" s="112"/>
      <c r="Z644" s="113">
        <v>0</v>
      </c>
      <c r="AA644" s="113"/>
      <c r="AB644" s="114">
        <v>0</v>
      </c>
      <c r="AC644" s="114">
        <v>0</v>
      </c>
      <c r="AD644" s="114">
        <v>0</v>
      </c>
      <c r="AE644" s="114" t="e">
        <v>#DIV/0!</v>
      </c>
      <c r="AF644" s="115">
        <v>0</v>
      </c>
      <c r="AG644" s="116">
        <v>634</v>
      </c>
      <c r="AH644" s="117">
        <v>634</v>
      </c>
      <c r="AI644" s="118">
        <v>0</v>
      </c>
      <c r="AJ644" s="119"/>
    </row>
    <row r="645" spans="1:36" x14ac:dyDescent="0.25">
      <c r="A645" s="98"/>
      <c r="B645" s="99"/>
      <c r="C645" s="100"/>
      <c r="D645" s="101"/>
      <c r="E645" s="102"/>
      <c r="F645" s="103">
        <v>15</v>
      </c>
      <c r="G645" s="103"/>
      <c r="H645" s="104"/>
      <c r="I645" s="105"/>
      <c r="J645" s="105">
        <v>0</v>
      </c>
      <c r="K645" s="106">
        <v>0</v>
      </c>
      <c r="L645" s="107">
        <v>0</v>
      </c>
      <c r="M645" s="142"/>
      <c r="N645" s="108"/>
      <c r="O645" s="108"/>
      <c r="P645" s="107"/>
      <c r="Q645" s="107"/>
      <c r="R645" s="108">
        <f t="shared" si="9"/>
        <v>0</v>
      </c>
      <c r="S645" s="109"/>
      <c r="T645" s="110"/>
      <c r="U645" s="110"/>
      <c r="V645" s="110"/>
      <c r="W645" s="111"/>
      <c r="X645" s="111"/>
      <c r="Y645" s="112"/>
      <c r="Z645" s="113">
        <v>0</v>
      </c>
      <c r="AA645" s="113"/>
      <c r="AB645" s="114">
        <v>0</v>
      </c>
      <c r="AC645" s="114">
        <v>0</v>
      </c>
      <c r="AD645" s="114">
        <v>0</v>
      </c>
      <c r="AE645" s="114" t="e">
        <v>#DIV/0!</v>
      </c>
      <c r="AF645" s="115">
        <v>0</v>
      </c>
      <c r="AG645" s="116">
        <v>635</v>
      </c>
      <c r="AH645" s="117">
        <v>635</v>
      </c>
      <c r="AI645" s="118">
        <v>0</v>
      </c>
      <c r="AJ645" s="119"/>
    </row>
    <row r="646" spans="1:36" x14ac:dyDescent="0.25">
      <c r="A646" s="98"/>
      <c r="B646" s="99"/>
      <c r="C646" s="100"/>
      <c r="D646" s="101"/>
      <c r="E646" s="102"/>
      <c r="F646" s="103">
        <v>15</v>
      </c>
      <c r="G646" s="103"/>
      <c r="H646" s="104"/>
      <c r="I646" s="105"/>
      <c r="J646" s="105">
        <v>0</v>
      </c>
      <c r="K646" s="106">
        <v>0</v>
      </c>
      <c r="L646" s="107">
        <v>0</v>
      </c>
      <c r="M646" s="142"/>
      <c r="N646" s="108"/>
      <c r="O646" s="108"/>
      <c r="P646" s="107"/>
      <c r="Q646" s="107"/>
      <c r="R646" s="108">
        <f t="shared" si="9"/>
        <v>0</v>
      </c>
      <c r="S646" s="109"/>
      <c r="T646" s="110"/>
      <c r="U646" s="110"/>
      <c r="V646" s="110"/>
      <c r="W646" s="111"/>
      <c r="X646" s="111"/>
      <c r="Y646" s="112"/>
      <c r="Z646" s="113">
        <v>0</v>
      </c>
      <c r="AA646" s="113"/>
      <c r="AB646" s="114">
        <v>0</v>
      </c>
      <c r="AC646" s="114">
        <v>0</v>
      </c>
      <c r="AD646" s="114">
        <v>0</v>
      </c>
      <c r="AE646" s="114" t="e">
        <v>#DIV/0!</v>
      </c>
      <c r="AF646" s="115">
        <v>0</v>
      </c>
      <c r="AG646" s="116">
        <v>636</v>
      </c>
      <c r="AH646" s="117">
        <v>636</v>
      </c>
      <c r="AI646" s="118">
        <v>0</v>
      </c>
      <c r="AJ646" s="119"/>
    </row>
    <row r="647" spans="1:36" x14ac:dyDescent="0.25">
      <c r="A647" s="98"/>
      <c r="B647" s="99"/>
      <c r="C647" s="100"/>
      <c r="D647" s="101"/>
      <c r="E647" s="102"/>
      <c r="F647" s="103">
        <v>15</v>
      </c>
      <c r="G647" s="103"/>
      <c r="H647" s="104"/>
      <c r="I647" s="105"/>
      <c r="J647" s="105">
        <v>0</v>
      </c>
      <c r="K647" s="106">
        <v>0</v>
      </c>
      <c r="L647" s="107">
        <v>0</v>
      </c>
      <c r="M647" s="142"/>
      <c r="N647" s="108"/>
      <c r="O647" s="108"/>
      <c r="P647" s="107"/>
      <c r="Q647" s="107"/>
      <c r="R647" s="108">
        <f t="shared" si="9"/>
        <v>0</v>
      </c>
      <c r="S647" s="109"/>
      <c r="T647" s="110"/>
      <c r="U647" s="110"/>
      <c r="V647" s="110"/>
      <c r="W647" s="111"/>
      <c r="X647" s="111"/>
      <c r="Y647" s="112"/>
      <c r="Z647" s="113">
        <v>0</v>
      </c>
      <c r="AA647" s="113"/>
      <c r="AB647" s="114">
        <v>0</v>
      </c>
      <c r="AC647" s="114">
        <v>0</v>
      </c>
      <c r="AD647" s="114">
        <v>0</v>
      </c>
      <c r="AE647" s="114" t="e">
        <v>#DIV/0!</v>
      </c>
      <c r="AF647" s="115">
        <v>0</v>
      </c>
      <c r="AG647" s="116">
        <v>637</v>
      </c>
      <c r="AH647" s="117">
        <v>637</v>
      </c>
      <c r="AI647" s="118">
        <v>0</v>
      </c>
      <c r="AJ647" s="119"/>
    </row>
    <row r="648" spans="1:36" x14ac:dyDescent="0.25">
      <c r="A648" s="98"/>
      <c r="B648" s="99"/>
      <c r="C648" s="100"/>
      <c r="D648" s="101"/>
      <c r="E648" s="102"/>
      <c r="F648" s="103">
        <v>15</v>
      </c>
      <c r="G648" s="103"/>
      <c r="H648" s="104"/>
      <c r="I648" s="105"/>
      <c r="J648" s="105">
        <v>0</v>
      </c>
      <c r="K648" s="106">
        <v>0</v>
      </c>
      <c r="L648" s="107">
        <v>0</v>
      </c>
      <c r="M648" s="142"/>
      <c r="N648" s="108"/>
      <c r="O648" s="108"/>
      <c r="P648" s="107"/>
      <c r="Q648" s="107"/>
      <c r="R648" s="108">
        <f t="shared" si="9"/>
        <v>0</v>
      </c>
      <c r="S648" s="109"/>
      <c r="T648" s="110"/>
      <c r="U648" s="110"/>
      <c r="V648" s="110"/>
      <c r="W648" s="111"/>
      <c r="X648" s="111"/>
      <c r="Y648" s="112"/>
      <c r="Z648" s="113">
        <v>0</v>
      </c>
      <c r="AA648" s="113"/>
      <c r="AB648" s="114">
        <v>0</v>
      </c>
      <c r="AC648" s="114">
        <v>0</v>
      </c>
      <c r="AD648" s="114">
        <v>0</v>
      </c>
      <c r="AE648" s="114" t="e">
        <v>#DIV/0!</v>
      </c>
      <c r="AF648" s="115">
        <v>0</v>
      </c>
      <c r="AG648" s="116">
        <v>638</v>
      </c>
      <c r="AH648" s="117">
        <v>638</v>
      </c>
      <c r="AI648" s="118">
        <v>0</v>
      </c>
      <c r="AJ648" s="119"/>
    </row>
    <row r="649" spans="1:36" x14ac:dyDescent="0.25">
      <c r="A649" s="98"/>
      <c r="B649" s="99"/>
      <c r="C649" s="100"/>
      <c r="D649" s="101"/>
      <c r="E649" s="102"/>
      <c r="F649" s="103">
        <v>15</v>
      </c>
      <c r="G649" s="103"/>
      <c r="H649" s="104"/>
      <c r="I649" s="105"/>
      <c r="J649" s="105">
        <v>0</v>
      </c>
      <c r="K649" s="106">
        <v>0</v>
      </c>
      <c r="L649" s="107">
        <v>0</v>
      </c>
      <c r="M649" s="142"/>
      <c r="N649" s="108"/>
      <c r="O649" s="108"/>
      <c r="P649" s="107"/>
      <c r="Q649" s="107"/>
      <c r="R649" s="108">
        <f t="shared" si="9"/>
        <v>0</v>
      </c>
      <c r="S649" s="109"/>
      <c r="T649" s="110"/>
      <c r="U649" s="110"/>
      <c r="V649" s="110"/>
      <c r="W649" s="111"/>
      <c r="X649" s="111"/>
      <c r="Y649" s="112"/>
      <c r="Z649" s="113">
        <v>0</v>
      </c>
      <c r="AA649" s="113"/>
      <c r="AB649" s="114">
        <v>0</v>
      </c>
      <c r="AC649" s="114">
        <v>0</v>
      </c>
      <c r="AD649" s="114">
        <v>0</v>
      </c>
      <c r="AE649" s="114" t="e">
        <v>#DIV/0!</v>
      </c>
      <c r="AF649" s="115">
        <v>0</v>
      </c>
      <c r="AG649" s="116">
        <v>639</v>
      </c>
      <c r="AH649" s="117">
        <v>639</v>
      </c>
      <c r="AI649" s="118">
        <v>0</v>
      </c>
      <c r="AJ649" s="119"/>
    </row>
    <row r="650" spans="1:36" x14ac:dyDescent="0.25">
      <c r="A650" s="98"/>
      <c r="B650" s="99"/>
      <c r="C650" s="100"/>
      <c r="D650" s="101"/>
      <c r="E650" s="102"/>
      <c r="F650" s="103">
        <v>15</v>
      </c>
      <c r="G650" s="103"/>
      <c r="H650" s="104"/>
      <c r="I650" s="105"/>
      <c r="J650" s="105">
        <v>0</v>
      </c>
      <c r="K650" s="106">
        <v>0</v>
      </c>
      <c r="L650" s="107">
        <v>0</v>
      </c>
      <c r="M650" s="142"/>
      <c r="N650" s="108"/>
      <c r="O650" s="108"/>
      <c r="P650" s="107"/>
      <c r="Q650" s="107"/>
      <c r="R650" s="108">
        <f t="shared" si="9"/>
        <v>0</v>
      </c>
      <c r="S650" s="109"/>
      <c r="T650" s="110"/>
      <c r="U650" s="110"/>
      <c r="V650" s="110"/>
      <c r="W650" s="111"/>
      <c r="X650" s="111"/>
      <c r="Y650" s="112"/>
      <c r="Z650" s="113">
        <v>0</v>
      </c>
      <c r="AA650" s="113"/>
      <c r="AB650" s="114">
        <v>0</v>
      </c>
      <c r="AC650" s="114">
        <v>0</v>
      </c>
      <c r="AD650" s="114">
        <v>0</v>
      </c>
      <c r="AE650" s="114" t="e">
        <v>#DIV/0!</v>
      </c>
      <c r="AF650" s="115">
        <v>0</v>
      </c>
      <c r="AG650" s="116">
        <v>640</v>
      </c>
      <c r="AH650" s="117">
        <v>640</v>
      </c>
      <c r="AI650" s="118">
        <v>0</v>
      </c>
      <c r="AJ650" s="119"/>
    </row>
    <row r="651" spans="1:36" x14ac:dyDescent="0.25">
      <c r="A651" s="98"/>
      <c r="B651" s="99"/>
      <c r="C651" s="100"/>
      <c r="D651" s="101"/>
      <c r="E651" s="102"/>
      <c r="F651" s="103">
        <v>15</v>
      </c>
      <c r="G651" s="103"/>
      <c r="H651" s="104"/>
      <c r="I651" s="105"/>
      <c r="J651" s="105">
        <v>0</v>
      </c>
      <c r="K651" s="106">
        <v>0</v>
      </c>
      <c r="L651" s="107">
        <v>0</v>
      </c>
      <c r="M651" s="142"/>
      <c r="N651" s="108"/>
      <c r="O651" s="108"/>
      <c r="P651" s="107"/>
      <c r="Q651" s="107"/>
      <c r="R651" s="108">
        <f t="shared" ref="R651:R673" si="10">I651-L651-N651-P651</f>
        <v>0</v>
      </c>
      <c r="S651" s="109"/>
      <c r="T651" s="110"/>
      <c r="U651" s="110"/>
      <c r="V651" s="110"/>
      <c r="W651" s="111"/>
      <c r="X651" s="111"/>
      <c r="Y651" s="112"/>
      <c r="Z651" s="113">
        <v>0</v>
      </c>
      <c r="AA651" s="113"/>
      <c r="AB651" s="114">
        <v>0</v>
      </c>
      <c r="AC651" s="114">
        <v>0</v>
      </c>
      <c r="AD651" s="114">
        <v>0</v>
      </c>
      <c r="AE651" s="114" t="e">
        <v>#DIV/0!</v>
      </c>
      <c r="AF651" s="115">
        <v>0</v>
      </c>
      <c r="AG651" s="116">
        <v>641</v>
      </c>
      <c r="AH651" s="117">
        <v>641</v>
      </c>
      <c r="AI651" s="118">
        <v>0</v>
      </c>
      <c r="AJ651" s="119"/>
    </row>
    <row r="652" spans="1:36" x14ac:dyDescent="0.25">
      <c r="A652" s="98"/>
      <c r="B652" s="99"/>
      <c r="C652" s="100"/>
      <c r="D652" s="101"/>
      <c r="E652" s="102"/>
      <c r="F652" s="103">
        <v>15</v>
      </c>
      <c r="G652" s="103"/>
      <c r="H652" s="104"/>
      <c r="I652" s="105"/>
      <c r="J652" s="105">
        <v>0</v>
      </c>
      <c r="K652" s="106">
        <v>0</v>
      </c>
      <c r="L652" s="107">
        <v>0</v>
      </c>
      <c r="M652" s="142"/>
      <c r="N652" s="108"/>
      <c r="O652" s="108"/>
      <c r="P652" s="107"/>
      <c r="Q652" s="107"/>
      <c r="R652" s="108">
        <f t="shared" si="10"/>
        <v>0</v>
      </c>
      <c r="S652" s="109"/>
      <c r="T652" s="110"/>
      <c r="U652" s="110"/>
      <c r="V652" s="110"/>
      <c r="W652" s="111"/>
      <c r="X652" s="111"/>
      <c r="Y652" s="112"/>
      <c r="Z652" s="113">
        <v>0</v>
      </c>
      <c r="AA652" s="113"/>
      <c r="AB652" s="114">
        <v>0</v>
      </c>
      <c r="AC652" s="114">
        <v>0</v>
      </c>
      <c r="AD652" s="114">
        <v>0</v>
      </c>
      <c r="AE652" s="114" t="e">
        <v>#DIV/0!</v>
      </c>
      <c r="AF652" s="115">
        <v>0</v>
      </c>
      <c r="AG652" s="116">
        <v>642</v>
      </c>
      <c r="AH652" s="117">
        <v>642</v>
      </c>
      <c r="AI652" s="118">
        <v>0</v>
      </c>
      <c r="AJ652" s="119"/>
    </row>
    <row r="653" spans="1:36" x14ac:dyDescent="0.25">
      <c r="A653" s="98"/>
      <c r="B653" s="99"/>
      <c r="C653" s="100"/>
      <c r="D653" s="101"/>
      <c r="E653" s="102"/>
      <c r="F653" s="103">
        <v>15</v>
      </c>
      <c r="G653" s="103"/>
      <c r="H653" s="104"/>
      <c r="I653" s="105"/>
      <c r="J653" s="105">
        <v>0</v>
      </c>
      <c r="K653" s="106">
        <v>0</v>
      </c>
      <c r="L653" s="107">
        <v>0</v>
      </c>
      <c r="M653" s="142"/>
      <c r="N653" s="108"/>
      <c r="O653" s="108"/>
      <c r="P653" s="107"/>
      <c r="Q653" s="107"/>
      <c r="R653" s="108">
        <f t="shared" si="10"/>
        <v>0</v>
      </c>
      <c r="S653" s="109"/>
      <c r="T653" s="110"/>
      <c r="U653" s="110"/>
      <c r="V653" s="110"/>
      <c r="W653" s="111"/>
      <c r="X653" s="111"/>
      <c r="Y653" s="112"/>
      <c r="Z653" s="113">
        <v>0</v>
      </c>
      <c r="AA653" s="113"/>
      <c r="AB653" s="114">
        <v>0</v>
      </c>
      <c r="AC653" s="114">
        <v>0</v>
      </c>
      <c r="AD653" s="114">
        <v>0</v>
      </c>
      <c r="AE653" s="114" t="e">
        <v>#DIV/0!</v>
      </c>
      <c r="AF653" s="115">
        <v>0</v>
      </c>
      <c r="AG653" s="116">
        <v>643</v>
      </c>
      <c r="AH653" s="117">
        <v>643</v>
      </c>
      <c r="AI653" s="118">
        <v>0</v>
      </c>
      <c r="AJ653" s="119"/>
    </row>
    <row r="654" spans="1:36" x14ac:dyDescent="0.25">
      <c r="A654" s="98"/>
      <c r="B654" s="99"/>
      <c r="C654" s="100"/>
      <c r="D654" s="101"/>
      <c r="E654" s="102"/>
      <c r="F654" s="103">
        <v>15</v>
      </c>
      <c r="G654" s="103"/>
      <c r="H654" s="104"/>
      <c r="I654" s="105"/>
      <c r="J654" s="105">
        <v>0</v>
      </c>
      <c r="K654" s="106">
        <v>0</v>
      </c>
      <c r="L654" s="107">
        <v>0</v>
      </c>
      <c r="M654" s="142"/>
      <c r="N654" s="108"/>
      <c r="O654" s="108"/>
      <c r="P654" s="107"/>
      <c r="Q654" s="107"/>
      <c r="R654" s="108">
        <f t="shared" si="10"/>
        <v>0</v>
      </c>
      <c r="S654" s="109"/>
      <c r="T654" s="110"/>
      <c r="U654" s="110"/>
      <c r="V654" s="110"/>
      <c r="W654" s="111"/>
      <c r="X654" s="111"/>
      <c r="Y654" s="112"/>
      <c r="Z654" s="113">
        <v>0</v>
      </c>
      <c r="AA654" s="113"/>
      <c r="AB654" s="114">
        <v>0</v>
      </c>
      <c r="AC654" s="114">
        <v>0</v>
      </c>
      <c r="AD654" s="114">
        <v>0</v>
      </c>
      <c r="AE654" s="114" t="e">
        <v>#DIV/0!</v>
      </c>
      <c r="AF654" s="115">
        <v>0</v>
      </c>
      <c r="AG654" s="116">
        <v>644</v>
      </c>
      <c r="AH654" s="117">
        <v>644</v>
      </c>
      <c r="AI654" s="118">
        <v>0</v>
      </c>
      <c r="AJ654" s="119"/>
    </row>
    <row r="655" spans="1:36" x14ac:dyDescent="0.25">
      <c r="A655" s="98"/>
      <c r="B655" s="99"/>
      <c r="C655" s="100"/>
      <c r="D655" s="101"/>
      <c r="E655" s="102"/>
      <c r="F655" s="103">
        <v>15</v>
      </c>
      <c r="G655" s="103"/>
      <c r="H655" s="104"/>
      <c r="I655" s="105"/>
      <c r="J655" s="105">
        <v>0</v>
      </c>
      <c r="K655" s="106">
        <v>0</v>
      </c>
      <c r="L655" s="107">
        <v>0</v>
      </c>
      <c r="M655" s="142"/>
      <c r="N655" s="108"/>
      <c r="O655" s="108"/>
      <c r="P655" s="107"/>
      <c r="Q655" s="107"/>
      <c r="R655" s="108">
        <f t="shared" si="10"/>
        <v>0</v>
      </c>
      <c r="S655" s="109"/>
      <c r="T655" s="110"/>
      <c r="U655" s="110"/>
      <c r="V655" s="110"/>
      <c r="W655" s="111"/>
      <c r="X655" s="111"/>
      <c r="Y655" s="112"/>
      <c r="Z655" s="113">
        <v>0</v>
      </c>
      <c r="AA655" s="113"/>
      <c r="AB655" s="114">
        <v>0</v>
      </c>
      <c r="AC655" s="114">
        <v>0</v>
      </c>
      <c r="AD655" s="114">
        <v>0</v>
      </c>
      <c r="AE655" s="114" t="e">
        <v>#DIV/0!</v>
      </c>
      <c r="AF655" s="115">
        <v>0</v>
      </c>
      <c r="AG655" s="116">
        <v>645</v>
      </c>
      <c r="AH655" s="117">
        <v>645</v>
      </c>
      <c r="AI655" s="118">
        <v>0</v>
      </c>
      <c r="AJ655" s="119"/>
    </row>
    <row r="656" spans="1:36" x14ac:dyDescent="0.25">
      <c r="A656" s="98"/>
      <c r="B656" s="99"/>
      <c r="C656" s="100"/>
      <c r="D656" s="101"/>
      <c r="E656" s="102"/>
      <c r="F656" s="103">
        <v>15</v>
      </c>
      <c r="G656" s="103"/>
      <c r="H656" s="104"/>
      <c r="I656" s="105"/>
      <c r="J656" s="105">
        <v>0</v>
      </c>
      <c r="K656" s="106">
        <v>0</v>
      </c>
      <c r="L656" s="107">
        <v>0</v>
      </c>
      <c r="M656" s="142"/>
      <c r="N656" s="108"/>
      <c r="O656" s="108"/>
      <c r="P656" s="107"/>
      <c r="Q656" s="107"/>
      <c r="R656" s="108">
        <f t="shared" si="10"/>
        <v>0</v>
      </c>
      <c r="S656" s="109"/>
      <c r="T656" s="110"/>
      <c r="U656" s="110"/>
      <c r="V656" s="110"/>
      <c r="W656" s="111"/>
      <c r="X656" s="111"/>
      <c r="Y656" s="112"/>
      <c r="Z656" s="113">
        <v>0</v>
      </c>
      <c r="AA656" s="113"/>
      <c r="AB656" s="114">
        <v>0</v>
      </c>
      <c r="AC656" s="114">
        <v>0</v>
      </c>
      <c r="AD656" s="114">
        <v>0</v>
      </c>
      <c r="AE656" s="114" t="e">
        <v>#DIV/0!</v>
      </c>
      <c r="AF656" s="115">
        <v>0</v>
      </c>
      <c r="AG656" s="116">
        <v>646</v>
      </c>
      <c r="AH656" s="117">
        <v>646</v>
      </c>
      <c r="AI656" s="118">
        <v>0</v>
      </c>
      <c r="AJ656" s="119"/>
    </row>
    <row r="657" spans="1:36" x14ac:dyDescent="0.25">
      <c r="A657" s="98"/>
      <c r="B657" s="99"/>
      <c r="C657" s="100"/>
      <c r="D657" s="101"/>
      <c r="E657" s="102"/>
      <c r="F657" s="103">
        <v>15</v>
      </c>
      <c r="G657" s="103"/>
      <c r="H657" s="104"/>
      <c r="I657" s="105"/>
      <c r="J657" s="105">
        <v>0</v>
      </c>
      <c r="K657" s="106">
        <v>0</v>
      </c>
      <c r="L657" s="107">
        <v>0</v>
      </c>
      <c r="M657" s="142"/>
      <c r="N657" s="108"/>
      <c r="O657" s="108"/>
      <c r="P657" s="107"/>
      <c r="Q657" s="107"/>
      <c r="R657" s="108">
        <f t="shared" si="10"/>
        <v>0</v>
      </c>
      <c r="S657" s="109"/>
      <c r="T657" s="110"/>
      <c r="U657" s="110"/>
      <c r="V657" s="110"/>
      <c r="W657" s="111"/>
      <c r="X657" s="111"/>
      <c r="Y657" s="112"/>
      <c r="Z657" s="113">
        <v>0</v>
      </c>
      <c r="AA657" s="113"/>
      <c r="AB657" s="114">
        <v>0</v>
      </c>
      <c r="AC657" s="114">
        <v>0</v>
      </c>
      <c r="AD657" s="114">
        <v>0</v>
      </c>
      <c r="AE657" s="114" t="e">
        <v>#DIV/0!</v>
      </c>
      <c r="AF657" s="115">
        <v>0</v>
      </c>
      <c r="AG657" s="116">
        <v>647</v>
      </c>
      <c r="AH657" s="117">
        <v>647</v>
      </c>
      <c r="AI657" s="118">
        <v>0</v>
      </c>
      <c r="AJ657" s="119"/>
    </row>
    <row r="658" spans="1:36" x14ac:dyDescent="0.25">
      <c r="A658" s="98"/>
      <c r="B658" s="99"/>
      <c r="C658" s="100"/>
      <c r="D658" s="101"/>
      <c r="E658" s="102"/>
      <c r="F658" s="103">
        <v>15</v>
      </c>
      <c r="G658" s="103"/>
      <c r="H658" s="104"/>
      <c r="I658" s="105"/>
      <c r="J658" s="105">
        <v>0</v>
      </c>
      <c r="K658" s="106">
        <v>0</v>
      </c>
      <c r="L658" s="107">
        <v>0</v>
      </c>
      <c r="M658" s="142"/>
      <c r="N658" s="108"/>
      <c r="O658" s="108"/>
      <c r="P658" s="107"/>
      <c r="Q658" s="107"/>
      <c r="R658" s="108">
        <f t="shared" si="10"/>
        <v>0</v>
      </c>
      <c r="S658" s="109"/>
      <c r="T658" s="110"/>
      <c r="U658" s="110"/>
      <c r="V658" s="110"/>
      <c r="W658" s="111"/>
      <c r="X658" s="111"/>
      <c r="Y658" s="112"/>
      <c r="Z658" s="113">
        <v>0</v>
      </c>
      <c r="AA658" s="113"/>
      <c r="AB658" s="114">
        <v>0</v>
      </c>
      <c r="AC658" s="114">
        <v>0</v>
      </c>
      <c r="AD658" s="114">
        <v>0</v>
      </c>
      <c r="AE658" s="114" t="e">
        <v>#DIV/0!</v>
      </c>
      <c r="AF658" s="115">
        <v>0</v>
      </c>
      <c r="AG658" s="116">
        <v>648</v>
      </c>
      <c r="AH658" s="117">
        <v>648</v>
      </c>
      <c r="AI658" s="118">
        <v>0</v>
      </c>
      <c r="AJ658" s="119"/>
    </row>
    <row r="659" spans="1:36" x14ac:dyDescent="0.25">
      <c r="A659" s="98"/>
      <c r="B659" s="99"/>
      <c r="C659" s="100"/>
      <c r="D659" s="101"/>
      <c r="E659" s="102"/>
      <c r="F659" s="103">
        <v>15</v>
      </c>
      <c r="G659" s="103"/>
      <c r="H659" s="104"/>
      <c r="I659" s="105"/>
      <c r="J659" s="105">
        <v>0</v>
      </c>
      <c r="K659" s="106">
        <v>0</v>
      </c>
      <c r="L659" s="107">
        <v>0</v>
      </c>
      <c r="M659" s="142"/>
      <c r="N659" s="108"/>
      <c r="O659" s="108"/>
      <c r="P659" s="107"/>
      <c r="Q659" s="107"/>
      <c r="R659" s="108">
        <f t="shared" si="10"/>
        <v>0</v>
      </c>
      <c r="S659" s="109"/>
      <c r="T659" s="110"/>
      <c r="U659" s="110"/>
      <c r="V659" s="110"/>
      <c r="W659" s="111"/>
      <c r="X659" s="111"/>
      <c r="Y659" s="112"/>
      <c r="Z659" s="113">
        <v>0</v>
      </c>
      <c r="AA659" s="113"/>
      <c r="AB659" s="114">
        <v>0</v>
      </c>
      <c r="AC659" s="114">
        <v>0</v>
      </c>
      <c r="AD659" s="114">
        <v>0</v>
      </c>
      <c r="AE659" s="114" t="e">
        <v>#DIV/0!</v>
      </c>
      <c r="AF659" s="115">
        <v>0</v>
      </c>
      <c r="AG659" s="116">
        <v>649</v>
      </c>
      <c r="AH659" s="117">
        <v>649</v>
      </c>
      <c r="AI659" s="118">
        <v>0</v>
      </c>
      <c r="AJ659" s="119"/>
    </row>
    <row r="660" spans="1:36" x14ac:dyDescent="0.25">
      <c r="A660" s="98"/>
      <c r="B660" s="99"/>
      <c r="C660" s="100"/>
      <c r="D660" s="101"/>
      <c r="E660" s="102"/>
      <c r="F660" s="103">
        <v>15</v>
      </c>
      <c r="G660" s="103"/>
      <c r="H660" s="104"/>
      <c r="I660" s="105"/>
      <c r="J660" s="105">
        <v>0</v>
      </c>
      <c r="K660" s="106">
        <v>0</v>
      </c>
      <c r="L660" s="107">
        <v>0</v>
      </c>
      <c r="M660" s="142"/>
      <c r="N660" s="108"/>
      <c r="O660" s="108"/>
      <c r="P660" s="107"/>
      <c r="Q660" s="107"/>
      <c r="R660" s="108">
        <f t="shared" si="10"/>
        <v>0</v>
      </c>
      <c r="S660" s="109"/>
      <c r="T660" s="110"/>
      <c r="U660" s="110"/>
      <c r="V660" s="110"/>
      <c r="W660" s="111"/>
      <c r="X660" s="111"/>
      <c r="Y660" s="112"/>
      <c r="Z660" s="113">
        <v>0</v>
      </c>
      <c r="AA660" s="113"/>
      <c r="AB660" s="114">
        <v>0</v>
      </c>
      <c r="AC660" s="114">
        <v>0</v>
      </c>
      <c r="AD660" s="114">
        <v>0</v>
      </c>
      <c r="AE660" s="114" t="e">
        <v>#DIV/0!</v>
      </c>
      <c r="AF660" s="115">
        <v>0</v>
      </c>
      <c r="AG660" s="116">
        <v>650</v>
      </c>
      <c r="AH660" s="117">
        <v>650</v>
      </c>
      <c r="AI660" s="118">
        <v>0</v>
      </c>
      <c r="AJ660" s="119"/>
    </row>
    <row r="661" spans="1:36" x14ac:dyDescent="0.25">
      <c r="A661" s="98"/>
      <c r="B661" s="99"/>
      <c r="C661" s="100"/>
      <c r="D661" s="101"/>
      <c r="E661" s="102"/>
      <c r="F661" s="103">
        <v>15</v>
      </c>
      <c r="G661" s="103"/>
      <c r="H661" s="104"/>
      <c r="I661" s="105"/>
      <c r="J661" s="105">
        <v>0</v>
      </c>
      <c r="K661" s="106">
        <v>0</v>
      </c>
      <c r="L661" s="107">
        <v>0</v>
      </c>
      <c r="M661" s="142"/>
      <c r="N661" s="108"/>
      <c r="O661" s="108"/>
      <c r="P661" s="107"/>
      <c r="Q661" s="107"/>
      <c r="R661" s="108">
        <f t="shared" si="10"/>
        <v>0</v>
      </c>
      <c r="S661" s="109"/>
      <c r="T661" s="110"/>
      <c r="U661" s="110"/>
      <c r="V661" s="110"/>
      <c r="W661" s="111"/>
      <c r="X661" s="111"/>
      <c r="Y661" s="112"/>
      <c r="Z661" s="113">
        <v>0</v>
      </c>
      <c r="AA661" s="113"/>
      <c r="AB661" s="114">
        <v>0</v>
      </c>
      <c r="AC661" s="114">
        <v>0</v>
      </c>
      <c r="AD661" s="114">
        <v>0</v>
      </c>
      <c r="AE661" s="114" t="e">
        <v>#DIV/0!</v>
      </c>
      <c r="AF661" s="115">
        <v>0</v>
      </c>
      <c r="AG661" s="116">
        <v>651</v>
      </c>
      <c r="AH661" s="117">
        <v>651</v>
      </c>
      <c r="AI661" s="118">
        <v>0</v>
      </c>
      <c r="AJ661" s="119"/>
    </row>
    <row r="662" spans="1:36" x14ac:dyDescent="0.25">
      <c r="A662" s="98"/>
      <c r="B662" s="99"/>
      <c r="C662" s="100"/>
      <c r="D662" s="101"/>
      <c r="E662" s="102"/>
      <c r="F662" s="103">
        <v>15</v>
      </c>
      <c r="G662" s="103"/>
      <c r="H662" s="104"/>
      <c r="I662" s="105"/>
      <c r="J662" s="105">
        <v>0</v>
      </c>
      <c r="K662" s="106">
        <v>0</v>
      </c>
      <c r="L662" s="107">
        <v>0</v>
      </c>
      <c r="M662" s="142"/>
      <c r="N662" s="108"/>
      <c r="O662" s="108"/>
      <c r="P662" s="107"/>
      <c r="Q662" s="107"/>
      <c r="R662" s="108">
        <f t="shared" si="10"/>
        <v>0</v>
      </c>
      <c r="S662" s="109"/>
      <c r="T662" s="110"/>
      <c r="U662" s="110"/>
      <c r="V662" s="110"/>
      <c r="W662" s="111"/>
      <c r="X662" s="111"/>
      <c r="Y662" s="112"/>
      <c r="Z662" s="113">
        <v>0</v>
      </c>
      <c r="AA662" s="113"/>
      <c r="AB662" s="114">
        <v>0</v>
      </c>
      <c r="AC662" s="114">
        <v>0</v>
      </c>
      <c r="AD662" s="114">
        <v>0</v>
      </c>
      <c r="AE662" s="114" t="e">
        <v>#DIV/0!</v>
      </c>
      <c r="AF662" s="115">
        <v>0</v>
      </c>
      <c r="AG662" s="116">
        <v>652</v>
      </c>
      <c r="AH662" s="117">
        <v>652</v>
      </c>
      <c r="AI662" s="118">
        <v>0</v>
      </c>
      <c r="AJ662" s="119"/>
    </row>
    <row r="663" spans="1:36" x14ac:dyDescent="0.25">
      <c r="A663" s="98"/>
      <c r="B663" s="99"/>
      <c r="C663" s="100"/>
      <c r="D663" s="101"/>
      <c r="E663" s="102"/>
      <c r="F663" s="103">
        <v>15</v>
      </c>
      <c r="G663" s="103"/>
      <c r="H663" s="104"/>
      <c r="I663" s="105"/>
      <c r="J663" s="105">
        <v>0</v>
      </c>
      <c r="K663" s="106">
        <v>0</v>
      </c>
      <c r="L663" s="107">
        <v>0</v>
      </c>
      <c r="M663" s="142"/>
      <c r="N663" s="108"/>
      <c r="O663" s="108"/>
      <c r="P663" s="107"/>
      <c r="Q663" s="107"/>
      <c r="R663" s="108">
        <f t="shared" si="10"/>
        <v>0</v>
      </c>
      <c r="S663" s="109"/>
      <c r="T663" s="110"/>
      <c r="U663" s="110"/>
      <c r="V663" s="110"/>
      <c r="W663" s="111"/>
      <c r="X663" s="111"/>
      <c r="Y663" s="112"/>
      <c r="Z663" s="113">
        <v>0</v>
      </c>
      <c r="AA663" s="113"/>
      <c r="AB663" s="114">
        <v>0</v>
      </c>
      <c r="AC663" s="114">
        <v>0</v>
      </c>
      <c r="AD663" s="114">
        <v>0</v>
      </c>
      <c r="AE663" s="114" t="e">
        <v>#DIV/0!</v>
      </c>
      <c r="AF663" s="115">
        <v>0</v>
      </c>
      <c r="AG663" s="116">
        <v>653</v>
      </c>
      <c r="AH663" s="117">
        <v>653</v>
      </c>
      <c r="AI663" s="118">
        <v>0</v>
      </c>
      <c r="AJ663" s="119"/>
    </row>
    <row r="664" spans="1:36" x14ac:dyDescent="0.25">
      <c r="A664" s="98"/>
      <c r="B664" s="99"/>
      <c r="C664" s="100"/>
      <c r="D664" s="101"/>
      <c r="E664" s="102"/>
      <c r="F664" s="103">
        <v>15</v>
      </c>
      <c r="G664" s="103"/>
      <c r="H664" s="104"/>
      <c r="I664" s="105"/>
      <c r="J664" s="105">
        <v>0</v>
      </c>
      <c r="K664" s="106">
        <v>0</v>
      </c>
      <c r="L664" s="107">
        <v>0</v>
      </c>
      <c r="M664" s="142"/>
      <c r="N664" s="108"/>
      <c r="O664" s="108"/>
      <c r="P664" s="107"/>
      <c r="Q664" s="107"/>
      <c r="R664" s="108">
        <f t="shared" si="10"/>
        <v>0</v>
      </c>
      <c r="S664" s="109"/>
      <c r="T664" s="110"/>
      <c r="U664" s="110"/>
      <c r="V664" s="110"/>
      <c r="W664" s="111"/>
      <c r="X664" s="111"/>
      <c r="Y664" s="112"/>
      <c r="Z664" s="113">
        <v>0</v>
      </c>
      <c r="AA664" s="113"/>
      <c r="AB664" s="114">
        <v>0</v>
      </c>
      <c r="AC664" s="114">
        <v>0</v>
      </c>
      <c r="AD664" s="114">
        <v>0</v>
      </c>
      <c r="AE664" s="114" t="e">
        <v>#DIV/0!</v>
      </c>
      <c r="AF664" s="115">
        <v>0</v>
      </c>
      <c r="AG664" s="116">
        <v>654</v>
      </c>
      <c r="AH664" s="117">
        <v>654</v>
      </c>
      <c r="AI664" s="118">
        <v>0</v>
      </c>
      <c r="AJ664" s="119"/>
    </row>
    <row r="665" spans="1:36" x14ac:dyDescent="0.25">
      <c r="A665" s="98"/>
      <c r="B665" s="99"/>
      <c r="C665" s="100"/>
      <c r="D665" s="101"/>
      <c r="E665" s="102"/>
      <c r="F665" s="103">
        <v>15</v>
      </c>
      <c r="G665" s="103"/>
      <c r="H665" s="104"/>
      <c r="I665" s="105"/>
      <c r="J665" s="105">
        <v>0</v>
      </c>
      <c r="K665" s="106">
        <v>0</v>
      </c>
      <c r="L665" s="107">
        <v>0</v>
      </c>
      <c r="M665" s="142"/>
      <c r="N665" s="108"/>
      <c r="O665" s="108"/>
      <c r="P665" s="107"/>
      <c r="Q665" s="107"/>
      <c r="R665" s="108">
        <f t="shared" si="10"/>
        <v>0</v>
      </c>
      <c r="S665" s="109"/>
      <c r="T665" s="110"/>
      <c r="U665" s="110"/>
      <c r="V665" s="110"/>
      <c r="W665" s="111"/>
      <c r="X665" s="111"/>
      <c r="Y665" s="112"/>
      <c r="Z665" s="113">
        <v>0</v>
      </c>
      <c r="AA665" s="113"/>
      <c r="AB665" s="114">
        <v>0</v>
      </c>
      <c r="AC665" s="114">
        <v>0</v>
      </c>
      <c r="AD665" s="114">
        <v>0</v>
      </c>
      <c r="AE665" s="114" t="e">
        <v>#DIV/0!</v>
      </c>
      <c r="AF665" s="115">
        <v>0</v>
      </c>
      <c r="AG665" s="116">
        <v>655</v>
      </c>
      <c r="AH665" s="117">
        <v>655</v>
      </c>
      <c r="AI665" s="118">
        <v>0</v>
      </c>
      <c r="AJ665" s="119"/>
    </row>
    <row r="666" spans="1:36" x14ac:dyDescent="0.25">
      <c r="A666" s="98"/>
      <c r="B666" s="99"/>
      <c r="C666" s="100"/>
      <c r="D666" s="101"/>
      <c r="E666" s="102"/>
      <c r="F666" s="103">
        <v>15</v>
      </c>
      <c r="G666" s="103"/>
      <c r="H666" s="104"/>
      <c r="I666" s="105"/>
      <c r="J666" s="105">
        <v>0</v>
      </c>
      <c r="K666" s="106">
        <v>0</v>
      </c>
      <c r="L666" s="107">
        <v>0</v>
      </c>
      <c r="M666" s="142"/>
      <c r="N666" s="108"/>
      <c r="O666" s="108"/>
      <c r="P666" s="107"/>
      <c r="Q666" s="107"/>
      <c r="R666" s="108">
        <f t="shared" si="10"/>
        <v>0</v>
      </c>
      <c r="S666" s="109"/>
      <c r="T666" s="110"/>
      <c r="U666" s="110"/>
      <c r="V666" s="110"/>
      <c r="W666" s="111"/>
      <c r="X666" s="111"/>
      <c r="Y666" s="112"/>
      <c r="Z666" s="113">
        <v>0</v>
      </c>
      <c r="AA666" s="113"/>
      <c r="AB666" s="114">
        <v>0</v>
      </c>
      <c r="AC666" s="114">
        <v>0</v>
      </c>
      <c r="AD666" s="114">
        <v>0</v>
      </c>
      <c r="AE666" s="114" t="e">
        <v>#DIV/0!</v>
      </c>
      <c r="AF666" s="115">
        <v>0</v>
      </c>
      <c r="AG666" s="116">
        <v>656</v>
      </c>
      <c r="AH666" s="117">
        <v>656</v>
      </c>
      <c r="AI666" s="118">
        <v>0</v>
      </c>
      <c r="AJ666" s="119"/>
    </row>
    <row r="667" spans="1:36" x14ac:dyDescent="0.25">
      <c r="A667" s="98"/>
      <c r="B667" s="99"/>
      <c r="C667" s="100"/>
      <c r="D667" s="101"/>
      <c r="E667" s="102"/>
      <c r="F667" s="103">
        <v>15</v>
      </c>
      <c r="G667" s="103"/>
      <c r="H667" s="104"/>
      <c r="I667" s="105"/>
      <c r="J667" s="105">
        <v>0</v>
      </c>
      <c r="K667" s="106">
        <v>0</v>
      </c>
      <c r="L667" s="107">
        <v>0</v>
      </c>
      <c r="M667" s="142"/>
      <c r="N667" s="108"/>
      <c r="O667" s="108"/>
      <c r="P667" s="107"/>
      <c r="Q667" s="107"/>
      <c r="R667" s="108">
        <f t="shared" si="10"/>
        <v>0</v>
      </c>
      <c r="S667" s="109"/>
      <c r="T667" s="110"/>
      <c r="U667" s="110"/>
      <c r="V667" s="110"/>
      <c r="W667" s="111"/>
      <c r="X667" s="111"/>
      <c r="Y667" s="112"/>
      <c r="Z667" s="113">
        <v>0</v>
      </c>
      <c r="AA667" s="113"/>
      <c r="AB667" s="114">
        <v>0</v>
      </c>
      <c r="AC667" s="114">
        <v>0</v>
      </c>
      <c r="AD667" s="114">
        <v>0</v>
      </c>
      <c r="AE667" s="114" t="e">
        <v>#DIV/0!</v>
      </c>
      <c r="AF667" s="115">
        <v>0</v>
      </c>
      <c r="AG667" s="116">
        <v>657</v>
      </c>
      <c r="AH667" s="117">
        <v>657</v>
      </c>
      <c r="AI667" s="118">
        <v>0</v>
      </c>
      <c r="AJ667" s="119"/>
    </row>
    <row r="668" spans="1:36" x14ac:dyDescent="0.25">
      <c r="A668" s="98"/>
      <c r="B668" s="99"/>
      <c r="C668" s="100"/>
      <c r="D668" s="101"/>
      <c r="E668" s="102"/>
      <c r="F668" s="103">
        <v>15</v>
      </c>
      <c r="G668" s="103"/>
      <c r="H668" s="104"/>
      <c r="I668" s="105"/>
      <c r="J668" s="105">
        <v>0</v>
      </c>
      <c r="K668" s="106">
        <v>0</v>
      </c>
      <c r="L668" s="107">
        <v>0</v>
      </c>
      <c r="M668" s="142"/>
      <c r="N668" s="108"/>
      <c r="O668" s="108"/>
      <c r="P668" s="107"/>
      <c r="Q668" s="107"/>
      <c r="R668" s="108">
        <f t="shared" si="10"/>
        <v>0</v>
      </c>
      <c r="S668" s="109"/>
      <c r="T668" s="110"/>
      <c r="U668" s="110"/>
      <c r="V668" s="110"/>
      <c r="W668" s="111"/>
      <c r="X668" s="111"/>
      <c r="Y668" s="112"/>
      <c r="Z668" s="113">
        <v>0</v>
      </c>
      <c r="AA668" s="113"/>
      <c r="AB668" s="114">
        <v>0</v>
      </c>
      <c r="AC668" s="114">
        <v>0</v>
      </c>
      <c r="AD668" s="114">
        <v>0</v>
      </c>
      <c r="AE668" s="114" t="e">
        <v>#DIV/0!</v>
      </c>
      <c r="AF668" s="115">
        <v>0</v>
      </c>
      <c r="AG668" s="116">
        <v>658</v>
      </c>
      <c r="AH668" s="117">
        <v>658</v>
      </c>
      <c r="AI668" s="118">
        <v>0</v>
      </c>
      <c r="AJ668" s="119"/>
    </row>
    <row r="669" spans="1:36" x14ac:dyDescent="0.25">
      <c r="A669" s="98"/>
      <c r="B669" s="99"/>
      <c r="C669" s="100"/>
      <c r="D669" s="101"/>
      <c r="E669" s="102"/>
      <c r="F669" s="103">
        <v>15</v>
      </c>
      <c r="G669" s="103"/>
      <c r="H669" s="104"/>
      <c r="I669" s="105"/>
      <c r="J669" s="105">
        <v>0</v>
      </c>
      <c r="K669" s="106">
        <v>0</v>
      </c>
      <c r="L669" s="107">
        <v>0</v>
      </c>
      <c r="M669" s="142"/>
      <c r="N669" s="108"/>
      <c r="O669" s="108"/>
      <c r="P669" s="107"/>
      <c r="Q669" s="107"/>
      <c r="R669" s="108">
        <f t="shared" si="10"/>
        <v>0</v>
      </c>
      <c r="S669" s="109"/>
      <c r="T669" s="110"/>
      <c r="U669" s="110"/>
      <c r="V669" s="110"/>
      <c r="W669" s="111"/>
      <c r="X669" s="111"/>
      <c r="Y669" s="112"/>
      <c r="Z669" s="113">
        <v>0</v>
      </c>
      <c r="AA669" s="113"/>
      <c r="AB669" s="114">
        <v>0</v>
      </c>
      <c r="AC669" s="114">
        <v>0</v>
      </c>
      <c r="AD669" s="114">
        <v>0</v>
      </c>
      <c r="AE669" s="114" t="e">
        <v>#DIV/0!</v>
      </c>
      <c r="AF669" s="115">
        <v>0</v>
      </c>
      <c r="AG669" s="116">
        <v>659</v>
      </c>
      <c r="AH669" s="117">
        <v>659</v>
      </c>
      <c r="AI669" s="118">
        <v>0</v>
      </c>
      <c r="AJ669" s="119"/>
    </row>
    <row r="670" spans="1:36" x14ac:dyDescent="0.25">
      <c r="A670" s="98"/>
      <c r="B670" s="99"/>
      <c r="C670" s="100"/>
      <c r="D670" s="101"/>
      <c r="E670" s="102"/>
      <c r="F670" s="103">
        <v>15</v>
      </c>
      <c r="G670" s="103"/>
      <c r="H670" s="104"/>
      <c r="I670" s="105"/>
      <c r="J670" s="105">
        <v>0</v>
      </c>
      <c r="K670" s="106">
        <v>0</v>
      </c>
      <c r="L670" s="107">
        <v>0</v>
      </c>
      <c r="M670" s="142"/>
      <c r="N670" s="108"/>
      <c r="O670" s="108"/>
      <c r="P670" s="107"/>
      <c r="Q670" s="107"/>
      <c r="R670" s="108">
        <f t="shared" si="10"/>
        <v>0</v>
      </c>
      <c r="S670" s="109"/>
      <c r="T670" s="110"/>
      <c r="U670" s="110"/>
      <c r="V670" s="110"/>
      <c r="W670" s="111"/>
      <c r="X670" s="111"/>
      <c r="Y670" s="112"/>
      <c r="Z670" s="113">
        <v>0</v>
      </c>
      <c r="AA670" s="113"/>
      <c r="AB670" s="114">
        <v>0</v>
      </c>
      <c r="AC670" s="114">
        <v>0</v>
      </c>
      <c r="AD670" s="114">
        <v>0</v>
      </c>
      <c r="AE670" s="114" t="e">
        <v>#DIV/0!</v>
      </c>
      <c r="AF670" s="115">
        <v>0</v>
      </c>
      <c r="AG670" s="116">
        <v>660</v>
      </c>
      <c r="AH670" s="117">
        <v>660</v>
      </c>
      <c r="AI670" s="118">
        <v>0</v>
      </c>
      <c r="AJ670" s="119"/>
    </row>
    <row r="671" spans="1:36" x14ac:dyDescent="0.25">
      <c r="A671" s="98"/>
      <c r="B671" s="99"/>
      <c r="C671" s="100"/>
      <c r="D671" s="101"/>
      <c r="E671" s="102"/>
      <c r="F671" s="103">
        <v>15</v>
      </c>
      <c r="G671" s="103"/>
      <c r="H671" s="104"/>
      <c r="I671" s="105"/>
      <c r="J671" s="105">
        <v>0</v>
      </c>
      <c r="K671" s="106">
        <v>0</v>
      </c>
      <c r="L671" s="107">
        <v>0</v>
      </c>
      <c r="M671" s="142"/>
      <c r="N671" s="108"/>
      <c r="O671" s="108"/>
      <c r="P671" s="107"/>
      <c r="Q671" s="107"/>
      <c r="R671" s="108">
        <f t="shared" si="10"/>
        <v>0</v>
      </c>
      <c r="S671" s="109"/>
      <c r="T671" s="110"/>
      <c r="U671" s="110"/>
      <c r="V671" s="110"/>
      <c r="W671" s="111"/>
      <c r="X671" s="111"/>
      <c r="Y671" s="112"/>
      <c r="Z671" s="113">
        <v>0</v>
      </c>
      <c r="AA671" s="113"/>
      <c r="AB671" s="114">
        <v>0</v>
      </c>
      <c r="AC671" s="114">
        <v>0</v>
      </c>
      <c r="AD671" s="114">
        <v>0</v>
      </c>
      <c r="AE671" s="114" t="e">
        <v>#DIV/0!</v>
      </c>
      <c r="AF671" s="115">
        <v>0</v>
      </c>
      <c r="AG671" s="116">
        <v>661</v>
      </c>
      <c r="AH671" s="117">
        <v>661</v>
      </c>
      <c r="AI671" s="118">
        <v>0</v>
      </c>
      <c r="AJ671" s="119"/>
    </row>
    <row r="672" spans="1:36" x14ac:dyDescent="0.25">
      <c r="A672" s="98"/>
      <c r="B672" s="99"/>
      <c r="C672" s="100"/>
      <c r="D672" s="101"/>
      <c r="E672" s="102"/>
      <c r="F672" s="103">
        <v>15</v>
      </c>
      <c r="G672" s="103"/>
      <c r="H672" s="104"/>
      <c r="I672" s="105"/>
      <c r="J672" s="105">
        <v>0</v>
      </c>
      <c r="K672" s="106">
        <v>0</v>
      </c>
      <c r="L672" s="107">
        <v>0</v>
      </c>
      <c r="M672" s="142"/>
      <c r="N672" s="108"/>
      <c r="O672" s="108"/>
      <c r="P672" s="107"/>
      <c r="Q672" s="107"/>
      <c r="R672" s="108">
        <f t="shared" si="10"/>
        <v>0</v>
      </c>
      <c r="S672" s="109"/>
      <c r="T672" s="110"/>
      <c r="U672" s="110"/>
      <c r="V672" s="110"/>
      <c r="W672" s="111"/>
      <c r="X672" s="111"/>
      <c r="Y672" s="112"/>
      <c r="Z672" s="113">
        <v>0</v>
      </c>
      <c r="AA672" s="113"/>
      <c r="AB672" s="114">
        <v>0</v>
      </c>
      <c r="AC672" s="114">
        <v>0</v>
      </c>
      <c r="AD672" s="114">
        <v>0</v>
      </c>
      <c r="AE672" s="114" t="e">
        <v>#DIV/0!</v>
      </c>
      <c r="AF672" s="115">
        <v>0</v>
      </c>
      <c r="AG672" s="116">
        <v>662</v>
      </c>
      <c r="AH672" s="117">
        <v>662</v>
      </c>
      <c r="AI672" s="118">
        <v>0</v>
      </c>
      <c r="AJ672" s="119"/>
    </row>
    <row r="673" spans="1:36" x14ac:dyDescent="0.25">
      <c r="A673" s="120"/>
      <c r="B673" s="121"/>
      <c r="C673" s="122"/>
      <c r="D673" s="101"/>
      <c r="E673" s="102"/>
      <c r="F673" s="103">
        <v>15</v>
      </c>
      <c r="G673" s="123"/>
      <c r="H673" s="124"/>
      <c r="I673" s="125"/>
      <c r="J673" s="125">
        <v>0</v>
      </c>
      <c r="K673" s="126">
        <v>0</v>
      </c>
      <c r="L673" s="127">
        <v>0</v>
      </c>
      <c r="M673" s="127"/>
      <c r="N673" s="128"/>
      <c r="O673" s="128"/>
      <c r="P673" s="127"/>
      <c r="Q673" s="127"/>
      <c r="R673" s="108">
        <f t="shared" si="10"/>
        <v>0</v>
      </c>
      <c r="S673" s="129"/>
      <c r="T673" s="130"/>
      <c r="U673" s="130"/>
      <c r="V673" s="130"/>
      <c r="W673" s="131"/>
      <c r="X673" s="131"/>
      <c r="Y673" s="132"/>
      <c r="Z673" s="133">
        <v>0</v>
      </c>
      <c r="AA673" s="133"/>
      <c r="AB673" s="134">
        <v>0</v>
      </c>
      <c r="AC673" s="134">
        <v>0</v>
      </c>
      <c r="AD673" s="134">
        <v>0</v>
      </c>
      <c r="AE673" s="134" t="e">
        <v>#DIV/0!</v>
      </c>
      <c r="AF673" s="135">
        <v>0</v>
      </c>
      <c r="AG673" s="136">
        <v>663</v>
      </c>
      <c r="AH673" s="137">
        <v>663</v>
      </c>
      <c r="AI673" s="138">
        <v>0</v>
      </c>
      <c r="AJ673" s="139"/>
    </row>
    <row r="674" spans="1:36" x14ac:dyDescent="0.25">
      <c r="D674" s="101"/>
      <c r="F674" s="103">
        <v>15</v>
      </c>
      <c r="H674" s="2" t="s">
        <v>96</v>
      </c>
    </row>
    <row r="675" spans="1:36" x14ac:dyDescent="0.25">
      <c r="D675" s="101"/>
    </row>
    <row r="679" spans="1:36" x14ac:dyDescent="0.25">
      <c r="A679"/>
      <c r="B679"/>
      <c r="C679"/>
      <c r="D679"/>
      <c r="E679"/>
      <c r="F679"/>
      <c r="H679"/>
      <c r="I679"/>
      <c r="J679"/>
      <c r="AA679"/>
      <c r="AB679"/>
      <c r="AC679"/>
      <c r="AD679"/>
      <c r="AE679"/>
    </row>
    <row r="680" spans="1:36" x14ac:dyDescent="0.25">
      <c r="A680"/>
      <c r="B680"/>
      <c r="C680"/>
      <c r="D680"/>
      <c r="E680"/>
      <c r="F680"/>
      <c r="H680"/>
      <c r="I680"/>
      <c r="J680"/>
      <c r="AA680"/>
      <c r="AB680"/>
      <c r="AC680"/>
      <c r="AD680"/>
      <c r="AE680"/>
    </row>
  </sheetData>
  <autoFilter ref="A9:AN674"/>
  <mergeCells count="7">
    <mergeCell ref="H1:H2"/>
    <mergeCell ref="A3:AI3"/>
    <mergeCell ref="A4:K6"/>
    <mergeCell ref="L4:R6"/>
    <mergeCell ref="S4:V6"/>
    <mergeCell ref="W4:AA6"/>
    <mergeCell ref="AB4:AI6"/>
  </mergeCells>
  <dataValidations count="1">
    <dataValidation type="list" allowBlank="1" showInputMessage="1" showErrorMessage="1" sqref="D10:D675">
      <formula1>Касса_Счет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Справочник!#REF!</xm:f>
          </x14:formula1>
          <xm:sqref>C682:F1048576 W687:Z1048576</xm:sqref>
        </x14:dataValidation>
        <x14:dataValidation type="list" allowBlank="1" showInputMessage="1" showErrorMessage="1">
          <x14:formula1>
            <xm:f>справ.!$A$19:$A$35</xm:f>
          </x14:formula1>
          <xm:sqref>E10:E673</xm:sqref>
        </x14:dataValidation>
        <x14:dataValidation type="list" allowBlank="1" showInputMessage="1" showErrorMessage="1">
          <x14:formula1>
            <xm:f>справ.!$A$56:$A$112</xm:f>
          </x14:formula1>
          <xm:sqref>U11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6"/>
  <sheetViews>
    <sheetView topLeftCell="A55" workbookViewId="0">
      <selection activeCell="A55" sqref="A55:A116"/>
    </sheetView>
  </sheetViews>
  <sheetFormatPr defaultRowHeight="15" x14ac:dyDescent="0.25"/>
  <cols>
    <col min="1" max="1" width="27.140625" customWidth="1"/>
  </cols>
  <sheetData>
    <row r="1" spans="1:1" x14ac:dyDescent="0.25">
      <c r="A1" s="81" t="s">
        <v>329</v>
      </c>
    </row>
    <row r="2" spans="1:1" x14ac:dyDescent="0.25">
      <c r="A2" s="82" t="s">
        <v>133</v>
      </c>
    </row>
    <row r="3" spans="1:1" x14ac:dyDescent="0.25">
      <c r="A3" s="82" t="s">
        <v>134</v>
      </c>
    </row>
    <row r="4" spans="1:1" x14ac:dyDescent="0.25">
      <c r="A4" s="82" t="s">
        <v>135</v>
      </c>
    </row>
    <row r="5" spans="1:1" x14ac:dyDescent="0.25">
      <c r="A5" s="82" t="s">
        <v>136</v>
      </c>
    </row>
    <row r="6" spans="1:1" x14ac:dyDescent="0.25">
      <c r="A6" s="82" t="s">
        <v>137</v>
      </c>
    </row>
    <row r="7" spans="1:1" x14ac:dyDescent="0.25">
      <c r="A7" s="82" t="s">
        <v>126</v>
      </c>
    </row>
    <row r="8" spans="1:1" x14ac:dyDescent="0.25">
      <c r="A8" s="82"/>
    </row>
    <row r="9" spans="1:1" x14ac:dyDescent="0.25">
      <c r="A9" s="82" t="s">
        <v>139</v>
      </c>
    </row>
    <row r="10" spans="1:1" x14ac:dyDescent="0.25">
      <c r="A10" s="82" t="s">
        <v>140</v>
      </c>
    </row>
    <row r="11" spans="1:1" x14ac:dyDescent="0.25">
      <c r="A11" s="82" t="s">
        <v>697</v>
      </c>
    </row>
    <row r="12" spans="1:1" x14ac:dyDescent="0.25">
      <c r="A12" s="197" t="s">
        <v>142</v>
      </c>
    </row>
    <row r="13" spans="1:1" x14ac:dyDescent="0.25">
      <c r="A13" s="159"/>
    </row>
    <row r="14" spans="1:1" x14ac:dyDescent="0.25">
      <c r="A14" s="159"/>
    </row>
    <row r="15" spans="1:1" x14ac:dyDescent="0.25">
      <c r="A15" s="198" t="s">
        <v>498</v>
      </c>
    </row>
    <row r="16" spans="1:1" x14ac:dyDescent="0.25">
      <c r="A16" s="198" t="s">
        <v>441</v>
      </c>
    </row>
    <row r="17" spans="1:1" x14ac:dyDescent="0.25">
      <c r="A17" s="198" t="s">
        <v>403</v>
      </c>
    </row>
    <row r="18" spans="1:1" x14ac:dyDescent="0.25">
      <c r="A18" s="1" t="s">
        <v>381</v>
      </c>
    </row>
    <row r="19" spans="1:1" x14ac:dyDescent="0.25">
      <c r="A19" s="157" t="s">
        <v>127</v>
      </c>
    </row>
    <row r="20" spans="1:1" x14ac:dyDescent="0.25">
      <c r="A20" s="157" t="s">
        <v>150</v>
      </c>
    </row>
    <row r="21" spans="1:1" x14ac:dyDescent="0.25">
      <c r="A21" s="157" t="s">
        <v>145</v>
      </c>
    </row>
    <row r="22" spans="1:1" x14ac:dyDescent="0.25">
      <c r="A22" s="157" t="s">
        <v>146</v>
      </c>
    </row>
    <row r="23" spans="1:1" x14ac:dyDescent="0.25">
      <c r="A23" s="157" t="s">
        <v>151</v>
      </c>
    </row>
    <row r="24" spans="1:1" x14ac:dyDescent="0.25">
      <c r="A24" s="157" t="s">
        <v>147</v>
      </c>
    </row>
    <row r="25" spans="1:1" x14ac:dyDescent="0.25">
      <c r="A25" s="157" t="s">
        <v>152</v>
      </c>
    </row>
    <row r="26" spans="1:1" x14ac:dyDescent="0.25">
      <c r="A26" s="157" t="s">
        <v>154</v>
      </c>
    </row>
    <row r="27" spans="1:1" x14ac:dyDescent="0.25">
      <c r="A27" s="157" t="s">
        <v>153</v>
      </c>
    </row>
    <row r="28" spans="1:1" x14ac:dyDescent="0.25">
      <c r="A28" s="157" t="s">
        <v>148</v>
      </c>
    </row>
    <row r="29" spans="1:1" x14ac:dyDescent="0.25">
      <c r="A29" s="157" t="s">
        <v>155</v>
      </c>
    </row>
    <row r="30" spans="1:1" x14ac:dyDescent="0.25">
      <c r="A30" s="157" t="s">
        <v>336</v>
      </c>
    </row>
    <row r="31" spans="1:1" x14ac:dyDescent="0.25">
      <c r="A31" s="157" t="s">
        <v>158</v>
      </c>
    </row>
    <row r="32" spans="1:1" x14ac:dyDescent="0.25">
      <c r="A32" s="157" t="s">
        <v>159</v>
      </c>
    </row>
    <row r="33" spans="1:1" x14ac:dyDescent="0.25">
      <c r="A33" s="157" t="s">
        <v>157</v>
      </c>
    </row>
    <row r="34" spans="1:1" x14ac:dyDescent="0.25">
      <c r="A34" s="157" t="s">
        <v>156</v>
      </c>
    </row>
    <row r="35" spans="1:1" x14ac:dyDescent="0.25">
      <c r="A35" s="157" t="s">
        <v>149</v>
      </c>
    </row>
    <row r="36" spans="1:1" x14ac:dyDescent="0.25">
      <c r="A36" s="157" t="s">
        <v>335</v>
      </c>
    </row>
    <row r="37" spans="1:1" x14ac:dyDescent="0.25">
      <c r="A37" s="157" t="s">
        <v>363</v>
      </c>
    </row>
    <row r="38" spans="1:1" x14ac:dyDescent="0.25">
      <c r="A38" s="157" t="s">
        <v>362</v>
      </c>
    </row>
    <row r="39" spans="1:1" x14ac:dyDescent="0.25">
      <c r="A39" s="157" t="s">
        <v>375</v>
      </c>
    </row>
    <row r="40" spans="1:1" x14ac:dyDescent="0.25">
      <c r="A40" s="156" t="s">
        <v>510</v>
      </c>
    </row>
    <row r="41" spans="1:1" x14ac:dyDescent="0.25">
      <c r="A41" s="140" t="s">
        <v>617</v>
      </c>
    </row>
    <row r="42" spans="1:1" x14ac:dyDescent="0.25">
      <c r="A42" s="199" t="s">
        <v>670</v>
      </c>
    </row>
    <row r="43" spans="1:1" x14ac:dyDescent="0.25">
      <c r="A43" s="199" t="s">
        <v>675</v>
      </c>
    </row>
    <row r="44" spans="1:1" x14ac:dyDescent="0.25">
      <c r="A44" s="140" t="s">
        <v>686</v>
      </c>
    </row>
    <row r="45" spans="1:1" x14ac:dyDescent="0.25">
      <c r="A45" s="140" t="s">
        <v>727</v>
      </c>
    </row>
    <row r="46" spans="1:1" x14ac:dyDescent="0.25">
      <c r="A46" s="140"/>
    </row>
    <row r="47" spans="1:1" x14ac:dyDescent="0.25">
      <c r="A47" s="140"/>
    </row>
    <row r="48" spans="1:1" x14ac:dyDescent="0.25">
      <c r="A48" s="140"/>
    </row>
    <row r="49" spans="1:1" x14ac:dyDescent="0.25">
      <c r="A49" s="144"/>
    </row>
    <row r="50" spans="1:1" x14ac:dyDescent="0.25">
      <c r="A50" s="144"/>
    </row>
    <row r="54" spans="1:1" x14ac:dyDescent="0.25">
      <c r="A54" s="143" t="s">
        <v>160</v>
      </c>
    </row>
    <row r="55" spans="1:1" x14ac:dyDescent="0.25">
      <c r="A55" s="140" t="s">
        <v>430</v>
      </c>
    </row>
    <row r="56" spans="1:1" x14ac:dyDescent="0.25">
      <c r="A56" s="140" t="s">
        <v>166</v>
      </c>
    </row>
    <row r="57" spans="1:1" x14ac:dyDescent="0.25">
      <c r="A57" s="140" t="s">
        <v>167</v>
      </c>
    </row>
    <row r="58" spans="1:1" x14ac:dyDescent="0.25">
      <c r="A58" s="140" t="s">
        <v>168</v>
      </c>
    </row>
    <row r="59" spans="1:1" x14ac:dyDescent="0.25">
      <c r="A59" s="140" t="s">
        <v>169</v>
      </c>
    </row>
    <row r="60" spans="1:1" x14ac:dyDescent="0.25">
      <c r="A60" s="140" t="s">
        <v>170</v>
      </c>
    </row>
    <row r="61" spans="1:1" x14ac:dyDescent="0.25">
      <c r="A61" s="140" t="s">
        <v>171</v>
      </c>
    </row>
    <row r="62" spans="1:1" x14ac:dyDescent="0.25">
      <c r="A62" s="140" t="s">
        <v>164</v>
      </c>
    </row>
    <row r="63" spans="1:1" x14ac:dyDescent="0.25">
      <c r="A63" s="140" t="s">
        <v>172</v>
      </c>
    </row>
    <row r="64" spans="1:1" x14ac:dyDescent="0.25">
      <c r="A64" s="140" t="s">
        <v>173</v>
      </c>
    </row>
    <row r="65" spans="1:1" x14ac:dyDescent="0.25">
      <c r="A65" s="140" t="s">
        <v>174</v>
      </c>
    </row>
    <row r="66" spans="1:1" x14ac:dyDescent="0.25">
      <c r="A66" s="140" t="s">
        <v>175</v>
      </c>
    </row>
    <row r="67" spans="1:1" x14ac:dyDescent="0.25">
      <c r="A67" s="140" t="s">
        <v>165</v>
      </c>
    </row>
    <row r="68" spans="1:1" x14ac:dyDescent="0.25">
      <c r="A68" s="140" t="s">
        <v>176</v>
      </c>
    </row>
    <row r="69" spans="1:1" x14ac:dyDescent="0.25">
      <c r="A69" s="140" t="s">
        <v>177</v>
      </c>
    </row>
    <row r="70" spans="1:1" x14ac:dyDescent="0.25">
      <c r="A70" s="140" t="s">
        <v>178</v>
      </c>
    </row>
    <row r="71" spans="1:1" x14ac:dyDescent="0.25">
      <c r="A71" s="140" t="s">
        <v>179</v>
      </c>
    </row>
    <row r="72" spans="1:1" x14ac:dyDescent="0.25">
      <c r="A72" s="140" t="s">
        <v>180</v>
      </c>
    </row>
    <row r="73" spans="1:1" x14ac:dyDescent="0.25">
      <c r="A73" s="140" t="s">
        <v>181</v>
      </c>
    </row>
    <row r="74" spans="1:1" x14ac:dyDescent="0.25">
      <c r="A74" s="140" t="s">
        <v>162</v>
      </c>
    </row>
    <row r="75" spans="1:1" x14ac:dyDescent="0.25">
      <c r="A75" s="140" t="s">
        <v>163</v>
      </c>
    </row>
    <row r="76" spans="1:1" x14ac:dyDescent="0.25">
      <c r="A76" s="140" t="s">
        <v>182</v>
      </c>
    </row>
    <row r="77" spans="1:1" x14ac:dyDescent="0.25">
      <c r="A77" s="140" t="s">
        <v>183</v>
      </c>
    </row>
    <row r="78" spans="1:1" x14ac:dyDescent="0.25">
      <c r="A78" s="140" t="s">
        <v>184</v>
      </c>
    </row>
    <row r="79" spans="1:1" x14ac:dyDescent="0.25">
      <c r="A79" s="140" t="s">
        <v>185</v>
      </c>
    </row>
    <row r="80" spans="1:1" x14ac:dyDescent="0.25">
      <c r="A80" s="140" t="s">
        <v>186</v>
      </c>
    </row>
    <row r="81" spans="1:1" x14ac:dyDescent="0.25">
      <c r="A81" s="140" t="s">
        <v>208</v>
      </c>
    </row>
    <row r="82" spans="1:1" x14ac:dyDescent="0.25">
      <c r="A82" s="140" t="s">
        <v>209</v>
      </c>
    </row>
    <row r="83" spans="1:1" x14ac:dyDescent="0.25">
      <c r="A83" s="140" t="s">
        <v>210</v>
      </c>
    </row>
    <row r="84" spans="1:1" x14ac:dyDescent="0.25">
      <c r="A84" s="140" t="s">
        <v>211</v>
      </c>
    </row>
    <row r="85" spans="1:1" x14ac:dyDescent="0.25">
      <c r="A85" s="140" t="s">
        <v>212</v>
      </c>
    </row>
    <row r="86" spans="1:1" x14ac:dyDescent="0.25">
      <c r="A86" s="140" t="s">
        <v>213</v>
      </c>
    </row>
    <row r="87" spans="1:1" x14ac:dyDescent="0.25">
      <c r="A87" s="140" t="s">
        <v>214</v>
      </c>
    </row>
    <row r="88" spans="1:1" x14ac:dyDescent="0.25">
      <c r="A88" s="140" t="s">
        <v>215</v>
      </c>
    </row>
    <row r="89" spans="1:1" x14ac:dyDescent="0.25">
      <c r="A89" s="140" t="s">
        <v>216</v>
      </c>
    </row>
    <row r="90" spans="1:1" x14ac:dyDescent="0.25">
      <c r="A90" s="140" t="s">
        <v>217</v>
      </c>
    </row>
    <row r="91" spans="1:1" x14ac:dyDescent="0.25">
      <c r="A91" s="140" t="s">
        <v>187</v>
      </c>
    </row>
    <row r="92" spans="1:1" x14ac:dyDescent="0.25">
      <c r="A92" s="140" t="s">
        <v>188</v>
      </c>
    </row>
    <row r="93" spans="1:1" x14ac:dyDescent="0.25">
      <c r="A93" s="140" t="s">
        <v>161</v>
      </c>
    </row>
    <row r="94" spans="1:1" x14ac:dyDescent="0.25">
      <c r="A94" s="140" t="s">
        <v>189</v>
      </c>
    </row>
    <row r="95" spans="1:1" x14ac:dyDescent="0.25">
      <c r="A95" s="140" t="s">
        <v>190</v>
      </c>
    </row>
    <row r="96" spans="1:1" x14ac:dyDescent="0.25">
      <c r="A96" s="140" t="s">
        <v>191</v>
      </c>
    </row>
    <row r="97" spans="1:1" x14ac:dyDescent="0.25">
      <c r="A97" s="140" t="s">
        <v>192</v>
      </c>
    </row>
    <row r="98" spans="1:1" x14ac:dyDescent="0.25">
      <c r="A98" s="140" t="s">
        <v>193</v>
      </c>
    </row>
    <row r="99" spans="1:1" x14ac:dyDescent="0.25">
      <c r="A99" s="140" t="s">
        <v>194</v>
      </c>
    </row>
    <row r="100" spans="1:1" x14ac:dyDescent="0.25">
      <c r="A100" s="140" t="s">
        <v>195</v>
      </c>
    </row>
    <row r="101" spans="1:1" x14ac:dyDescent="0.25">
      <c r="A101" s="140" t="s">
        <v>196</v>
      </c>
    </row>
    <row r="102" spans="1:1" x14ac:dyDescent="0.25">
      <c r="A102" s="140" t="s">
        <v>197</v>
      </c>
    </row>
    <row r="103" spans="1:1" x14ac:dyDescent="0.25">
      <c r="A103" s="140" t="s">
        <v>198</v>
      </c>
    </row>
    <row r="104" spans="1:1" x14ac:dyDescent="0.25">
      <c r="A104" s="140" t="s">
        <v>199</v>
      </c>
    </row>
    <row r="105" spans="1:1" x14ac:dyDescent="0.25">
      <c r="A105" s="140" t="s">
        <v>200</v>
      </c>
    </row>
    <row r="106" spans="1:1" x14ac:dyDescent="0.25">
      <c r="A106" s="140" t="s">
        <v>201</v>
      </c>
    </row>
    <row r="107" spans="1:1" x14ac:dyDescent="0.25">
      <c r="A107" s="140" t="s">
        <v>202</v>
      </c>
    </row>
    <row r="108" spans="1:1" x14ac:dyDescent="0.25">
      <c r="A108" s="140" t="s">
        <v>203</v>
      </c>
    </row>
    <row r="109" spans="1:1" x14ac:dyDescent="0.25">
      <c r="A109" s="140" t="s">
        <v>204</v>
      </c>
    </row>
    <row r="110" spans="1:1" x14ac:dyDescent="0.25">
      <c r="A110" s="140" t="s">
        <v>205</v>
      </c>
    </row>
    <row r="111" spans="1:1" x14ac:dyDescent="0.25">
      <c r="A111" s="140" t="s">
        <v>206</v>
      </c>
    </row>
    <row r="112" spans="1:1" x14ac:dyDescent="0.25">
      <c r="A112" s="140" t="s">
        <v>207</v>
      </c>
    </row>
    <row r="113" spans="1:1" x14ac:dyDescent="0.25">
      <c r="A113" s="144" t="s">
        <v>202</v>
      </c>
    </row>
    <row r="114" spans="1:1" x14ac:dyDescent="0.25">
      <c r="A114" s="144" t="s">
        <v>747</v>
      </c>
    </row>
    <row r="115" spans="1:1" x14ac:dyDescent="0.25">
      <c r="A115" s="155" t="s">
        <v>232</v>
      </c>
    </row>
    <row r="116" spans="1:1" x14ac:dyDescent="0.25">
      <c r="A116" s="155" t="s">
        <v>300</v>
      </c>
    </row>
  </sheetData>
  <sortState ref="A52:A221">
    <sortCondition ref="A52"/>
  </sortState>
  <dataValidations count="2">
    <dataValidation type="list" allowBlank="1" showInputMessage="1" showErrorMessage="1" sqref="A19:A39">
      <formula1>$A$18:$A$39</formula1>
    </dataValidation>
    <dataValidation showDropDown="1" showInputMessage="1" showErrorMessage="1" sqref="A15:A18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D13" sqref="D13"/>
    </sheetView>
  </sheetViews>
  <sheetFormatPr defaultRowHeight="15" x14ac:dyDescent="0.25"/>
  <cols>
    <col min="1" max="1" width="15.28515625" customWidth="1"/>
    <col min="3" max="3" width="24.28515625" customWidth="1"/>
    <col min="7" max="7" width="14.7109375" customWidth="1"/>
    <col min="9" max="9" width="17" customWidth="1"/>
    <col min="10" max="10" width="30.7109375" customWidth="1"/>
  </cols>
  <sheetData>
    <row r="1" spans="1:15" x14ac:dyDescent="0.25">
      <c r="A1" s="279" t="s">
        <v>115</v>
      </c>
      <c r="B1" s="279"/>
      <c r="C1" s="279"/>
      <c r="D1" s="279"/>
      <c r="E1" s="279"/>
      <c r="F1" s="279"/>
      <c r="G1" s="279"/>
      <c r="H1" s="279"/>
      <c r="I1" s="279"/>
      <c r="J1" s="279"/>
      <c r="K1" s="4"/>
      <c r="L1" s="4"/>
      <c r="M1" s="4"/>
      <c r="N1" s="6"/>
      <c r="O1" s="6"/>
    </row>
    <row r="2" spans="1:15" x14ac:dyDescent="0.25">
      <c r="A2" s="31" t="s">
        <v>97</v>
      </c>
      <c r="B2" s="31" t="s">
        <v>101</v>
      </c>
      <c r="C2" s="31" t="s">
        <v>116</v>
      </c>
      <c r="D2" s="31"/>
      <c r="E2" s="31" t="s">
        <v>102</v>
      </c>
      <c r="F2" s="31"/>
      <c r="G2" s="31" t="s">
        <v>113</v>
      </c>
      <c r="H2" s="31"/>
      <c r="I2" s="31" t="s">
        <v>100</v>
      </c>
      <c r="J2" s="39" t="s">
        <v>114</v>
      </c>
      <c r="K2" s="4"/>
      <c r="L2" s="4"/>
      <c r="M2" s="4"/>
      <c r="N2" s="6"/>
      <c r="O2" s="6"/>
    </row>
    <row r="3" spans="1:15" x14ac:dyDescent="0.25">
      <c r="A3" s="43" t="s">
        <v>95</v>
      </c>
      <c r="B3" s="43" t="s">
        <v>94</v>
      </c>
      <c r="C3" s="43"/>
      <c r="D3" s="43"/>
      <c r="E3" s="43">
        <v>2551.1999999999998</v>
      </c>
      <c r="F3" s="43"/>
      <c r="G3" s="43"/>
      <c r="H3" s="43"/>
      <c r="I3" s="43" t="s">
        <v>94</v>
      </c>
      <c r="J3" s="75"/>
      <c r="K3" s="4"/>
      <c r="L3" s="4"/>
      <c r="M3" s="4"/>
      <c r="N3" s="6"/>
      <c r="O3" s="6"/>
    </row>
    <row r="4" spans="1:15" x14ac:dyDescent="0.25">
      <c r="A4" s="40" t="s">
        <v>63</v>
      </c>
      <c r="B4" s="40" t="s">
        <v>94</v>
      </c>
      <c r="C4" s="40"/>
      <c r="D4" s="40"/>
      <c r="E4" s="40">
        <v>111.6</v>
      </c>
      <c r="F4" s="40"/>
      <c r="G4" s="46">
        <v>801</v>
      </c>
      <c r="H4" s="46"/>
      <c r="I4" s="40" t="s">
        <v>103</v>
      </c>
      <c r="J4" s="75"/>
      <c r="K4" s="4"/>
      <c r="L4" s="4"/>
      <c r="M4" s="4"/>
      <c r="N4" s="6"/>
      <c r="O4" s="6"/>
    </row>
    <row r="5" spans="1:15" x14ac:dyDescent="0.25">
      <c r="A5" s="43" t="s">
        <v>69</v>
      </c>
      <c r="B5" s="43" t="s">
        <v>94</v>
      </c>
      <c r="C5" s="43"/>
      <c r="D5" s="43"/>
      <c r="E5" s="43">
        <v>1588.63</v>
      </c>
      <c r="F5" s="43"/>
      <c r="G5" s="45" t="s">
        <v>93</v>
      </c>
      <c r="H5" s="45"/>
      <c r="I5" s="43" t="s">
        <v>98</v>
      </c>
      <c r="J5" s="75"/>
    </row>
    <row r="6" spans="1:15" x14ac:dyDescent="0.25">
      <c r="A6" s="40" t="s">
        <v>99</v>
      </c>
      <c r="B6" s="40" t="s">
        <v>94</v>
      </c>
      <c r="C6" s="40"/>
      <c r="D6" s="40"/>
      <c r="E6" s="40">
        <v>165.48</v>
      </c>
      <c r="F6" s="40"/>
      <c r="G6" s="46">
        <v>985</v>
      </c>
      <c r="H6" s="46"/>
      <c r="I6" s="40" t="s">
        <v>103</v>
      </c>
      <c r="J6" s="75"/>
    </row>
    <row r="7" spans="1:15" x14ac:dyDescent="0.25">
      <c r="A7" s="42" t="s">
        <v>91</v>
      </c>
      <c r="B7" s="42" t="s">
        <v>103</v>
      </c>
      <c r="C7" s="42"/>
      <c r="D7" s="42"/>
      <c r="E7" s="42">
        <v>34.5</v>
      </c>
      <c r="F7" s="42"/>
      <c r="G7" s="44" t="s">
        <v>104</v>
      </c>
      <c r="H7" s="44"/>
      <c r="I7" s="42"/>
      <c r="J7" s="75"/>
      <c r="K7" s="4"/>
      <c r="L7" s="4"/>
      <c r="M7" s="4"/>
      <c r="N7" s="6"/>
      <c r="O7" s="6"/>
    </row>
    <row r="8" spans="1:15" x14ac:dyDescent="0.25">
      <c r="A8" s="42" t="s">
        <v>91</v>
      </c>
      <c r="B8" s="42" t="s">
        <v>103</v>
      </c>
      <c r="C8" s="42"/>
      <c r="D8" s="42"/>
      <c r="E8" s="42"/>
      <c r="F8" s="42"/>
      <c r="G8" s="44">
        <v>1498</v>
      </c>
      <c r="H8" s="44"/>
      <c r="I8" s="42"/>
      <c r="J8" s="1"/>
      <c r="K8" s="4"/>
      <c r="L8" s="4"/>
      <c r="M8" s="4"/>
      <c r="N8" s="6"/>
      <c r="O8" s="6"/>
    </row>
    <row r="9" spans="1:15" x14ac:dyDescent="0.25">
      <c r="A9" s="42" t="s">
        <v>69</v>
      </c>
      <c r="B9" s="42"/>
      <c r="C9" s="42"/>
      <c r="D9" s="42"/>
      <c r="E9" s="42">
        <v>1891.29</v>
      </c>
      <c r="F9" s="42"/>
      <c r="G9" s="44">
        <v>1227</v>
      </c>
      <c r="H9" s="44"/>
      <c r="I9" s="42"/>
      <c r="J9" s="1"/>
      <c r="K9" s="4"/>
      <c r="L9" s="4"/>
      <c r="M9" s="4"/>
      <c r="N9" s="6"/>
      <c r="O9" s="6"/>
    </row>
    <row r="10" spans="1:15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75"/>
      <c r="K10" s="4"/>
      <c r="L10" s="4"/>
      <c r="M10" s="4"/>
      <c r="N10" s="6"/>
      <c r="O10" s="6"/>
    </row>
    <row r="11" spans="1:15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75"/>
      <c r="K11" s="4"/>
      <c r="L11" s="4"/>
      <c r="M11" s="4"/>
      <c r="N11" s="6"/>
      <c r="O11" s="6"/>
    </row>
    <row r="12" spans="1:15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75"/>
      <c r="K12" s="4"/>
      <c r="L12" s="4"/>
      <c r="M12" s="4"/>
      <c r="N12" s="6"/>
      <c r="O12" s="6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A1:J1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Справочник!#REF!</xm:f>
          </x14:formula1>
          <xm:sqref>L8:O12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>
      <selection activeCell="C10" sqref="C10"/>
    </sheetView>
  </sheetViews>
  <sheetFormatPr defaultRowHeight="15" x14ac:dyDescent="0.25"/>
  <cols>
    <col min="1" max="1" width="25.7109375" bestFit="1" customWidth="1"/>
    <col min="2" max="2" width="11.5703125" customWidth="1"/>
  </cols>
  <sheetData>
    <row r="1" spans="1:2" x14ac:dyDescent="0.25">
      <c r="A1" t="s">
        <v>8</v>
      </c>
      <c r="B1" t="s">
        <v>60</v>
      </c>
    </row>
    <row r="2" spans="1:2" x14ac:dyDescent="0.25">
      <c r="A2" t="s">
        <v>9</v>
      </c>
      <c r="B2">
        <v>1700</v>
      </c>
    </row>
    <row r="3" spans="1:2" x14ac:dyDescent="0.25">
      <c r="A3" t="s">
        <v>10</v>
      </c>
      <c r="B3">
        <v>500</v>
      </c>
    </row>
    <row r="4" spans="1:2" x14ac:dyDescent="0.25">
      <c r="A4" t="s">
        <v>11</v>
      </c>
      <c r="B4">
        <v>3200</v>
      </c>
    </row>
    <row r="5" spans="1:2" x14ac:dyDescent="0.25">
      <c r="A5" t="s">
        <v>12</v>
      </c>
      <c r="B5">
        <v>1600</v>
      </c>
    </row>
    <row r="6" spans="1:2" x14ac:dyDescent="0.25">
      <c r="A6" t="s">
        <v>59</v>
      </c>
      <c r="B6">
        <v>600</v>
      </c>
    </row>
    <row r="7" spans="1:2" x14ac:dyDescent="0.25">
      <c r="A7" t="s">
        <v>13</v>
      </c>
      <c r="B7">
        <v>1400</v>
      </c>
    </row>
    <row r="8" spans="1:2" x14ac:dyDescent="0.25">
      <c r="A8" t="s">
        <v>14</v>
      </c>
      <c r="B8">
        <v>1300</v>
      </c>
    </row>
    <row r="9" spans="1:2" x14ac:dyDescent="0.25">
      <c r="A9" t="s">
        <v>15</v>
      </c>
      <c r="B9">
        <v>400</v>
      </c>
    </row>
    <row r="10" spans="1:2" x14ac:dyDescent="0.25">
      <c r="A10" t="s">
        <v>57</v>
      </c>
      <c r="B10">
        <v>1700</v>
      </c>
    </row>
    <row r="11" spans="1:2" x14ac:dyDescent="0.25">
      <c r="A11" t="s">
        <v>58</v>
      </c>
      <c r="B11">
        <v>8000</v>
      </c>
    </row>
    <row r="12" spans="1:2" x14ac:dyDescent="0.25">
      <c r="A12" t="s">
        <v>16</v>
      </c>
      <c r="B12">
        <v>500</v>
      </c>
    </row>
    <row r="13" spans="1:2" x14ac:dyDescent="0.25">
      <c r="A13" t="s">
        <v>18</v>
      </c>
      <c r="B13">
        <v>800</v>
      </c>
    </row>
    <row r="14" spans="1:2" x14ac:dyDescent="0.25">
      <c r="A14" t="s">
        <v>19</v>
      </c>
      <c r="B14">
        <v>1300</v>
      </c>
    </row>
    <row r="15" spans="1:2" x14ac:dyDescent="0.25">
      <c r="A15" t="s">
        <v>17</v>
      </c>
      <c r="B15">
        <v>220</v>
      </c>
    </row>
    <row r="16" spans="1:2" x14ac:dyDescent="0.25">
      <c r="A16" t="s">
        <v>46</v>
      </c>
      <c r="B16">
        <v>150</v>
      </c>
    </row>
    <row r="17" spans="1:2" x14ac:dyDescent="0.25">
      <c r="A17" t="s">
        <v>45</v>
      </c>
      <c r="B17">
        <v>190</v>
      </c>
    </row>
    <row r="18" spans="1:2" x14ac:dyDescent="0.25">
      <c r="A18" t="s">
        <v>47</v>
      </c>
      <c r="B18">
        <v>200</v>
      </c>
    </row>
    <row r="19" spans="1:2" x14ac:dyDescent="0.25">
      <c r="A19" t="s">
        <v>48</v>
      </c>
      <c r="B19">
        <v>1</v>
      </c>
    </row>
    <row r="20" spans="1:2" x14ac:dyDescent="0.25">
      <c r="A20" t="s">
        <v>56</v>
      </c>
      <c r="B20">
        <v>1</v>
      </c>
    </row>
    <row r="21" spans="1:2" x14ac:dyDescent="0.25">
      <c r="A21" t="s">
        <v>50</v>
      </c>
      <c r="B21">
        <v>1</v>
      </c>
    </row>
    <row r="22" spans="1:2" x14ac:dyDescent="0.25">
      <c r="A22" t="s">
        <v>51</v>
      </c>
      <c r="B22">
        <v>1</v>
      </c>
    </row>
    <row r="23" spans="1:2" x14ac:dyDescent="0.25">
      <c r="A23" t="s">
        <v>52</v>
      </c>
      <c r="B23">
        <v>1</v>
      </c>
    </row>
    <row r="24" spans="1:2" x14ac:dyDescent="0.25">
      <c r="A24" t="s">
        <v>49</v>
      </c>
      <c r="B24">
        <v>1</v>
      </c>
    </row>
    <row r="25" spans="1:2" x14ac:dyDescent="0.25">
      <c r="A25" t="s">
        <v>53</v>
      </c>
      <c r="B25">
        <v>1</v>
      </c>
    </row>
    <row r="26" spans="1:2" x14ac:dyDescent="0.25">
      <c r="A26" t="s">
        <v>54</v>
      </c>
      <c r="B26">
        <v>1</v>
      </c>
    </row>
    <row r="27" spans="1:2" x14ac:dyDescent="0.25">
      <c r="A27" t="s">
        <v>55</v>
      </c>
      <c r="B27">
        <v>1</v>
      </c>
    </row>
    <row r="28" spans="1:2" x14ac:dyDescent="0.25">
      <c r="A28" t="s">
        <v>20</v>
      </c>
      <c r="B28">
        <v>1</v>
      </c>
    </row>
    <row r="29" spans="1:2" x14ac:dyDescent="0.25">
      <c r="A29" t="s">
        <v>21</v>
      </c>
      <c r="B29">
        <v>1</v>
      </c>
    </row>
    <row r="30" spans="1:2" x14ac:dyDescent="0.25">
      <c r="A30" t="s">
        <v>22</v>
      </c>
      <c r="B30">
        <v>1</v>
      </c>
    </row>
    <row r="31" spans="1:2" x14ac:dyDescent="0.25">
      <c r="A31" t="s">
        <v>23</v>
      </c>
      <c r="B31">
        <v>1</v>
      </c>
    </row>
    <row r="32" spans="1:2" x14ac:dyDescent="0.25">
      <c r="A32" t="s">
        <v>24</v>
      </c>
      <c r="B32">
        <v>1</v>
      </c>
    </row>
    <row r="33" spans="1:2" x14ac:dyDescent="0.25">
      <c r="A33" t="s">
        <v>25</v>
      </c>
      <c r="B33">
        <v>1</v>
      </c>
    </row>
    <row r="34" spans="1:2" x14ac:dyDescent="0.25">
      <c r="A34" t="s">
        <v>26</v>
      </c>
      <c r="B34">
        <v>1</v>
      </c>
    </row>
    <row r="35" spans="1:2" x14ac:dyDescent="0.25">
      <c r="A35" t="s">
        <v>27</v>
      </c>
      <c r="B35">
        <v>1</v>
      </c>
    </row>
    <row r="36" spans="1:2" x14ac:dyDescent="0.25">
      <c r="A36" t="s">
        <v>28</v>
      </c>
      <c r="B36">
        <v>1</v>
      </c>
    </row>
    <row r="37" spans="1:2" x14ac:dyDescent="0.25">
      <c r="A37" t="s">
        <v>29</v>
      </c>
      <c r="B37">
        <v>1</v>
      </c>
    </row>
    <row r="38" spans="1:2" x14ac:dyDescent="0.25">
      <c r="A38" t="s">
        <v>30</v>
      </c>
      <c r="B38">
        <v>1</v>
      </c>
    </row>
    <row r="39" spans="1:2" x14ac:dyDescent="0.25">
      <c r="A39" t="s">
        <v>31</v>
      </c>
      <c r="B39">
        <v>1</v>
      </c>
    </row>
    <row r="40" spans="1:2" x14ac:dyDescent="0.25">
      <c r="A40" t="s">
        <v>32</v>
      </c>
      <c r="B40">
        <v>1</v>
      </c>
    </row>
    <row r="41" spans="1:2" x14ac:dyDescent="0.25">
      <c r="A41" t="s">
        <v>33</v>
      </c>
      <c r="B41">
        <v>1</v>
      </c>
    </row>
    <row r="42" spans="1:2" x14ac:dyDescent="0.25">
      <c r="A42" t="s">
        <v>34</v>
      </c>
      <c r="B42">
        <v>1</v>
      </c>
    </row>
    <row r="43" spans="1:2" x14ac:dyDescent="0.25">
      <c r="A43" t="s">
        <v>35</v>
      </c>
      <c r="B43">
        <v>1</v>
      </c>
    </row>
    <row r="44" spans="1:2" x14ac:dyDescent="0.25">
      <c r="A44" t="s">
        <v>36</v>
      </c>
      <c r="B44">
        <v>1</v>
      </c>
    </row>
    <row r="45" spans="1:2" x14ac:dyDescent="0.25">
      <c r="A45" t="s">
        <v>37</v>
      </c>
      <c r="B45">
        <v>1</v>
      </c>
    </row>
    <row r="46" spans="1:2" x14ac:dyDescent="0.25">
      <c r="A46" t="s">
        <v>38</v>
      </c>
      <c r="B46">
        <v>1</v>
      </c>
    </row>
    <row r="47" spans="1:2" x14ac:dyDescent="0.25">
      <c r="A47" t="s">
        <v>39</v>
      </c>
      <c r="B47">
        <v>1</v>
      </c>
    </row>
    <row r="48" spans="1:2" x14ac:dyDescent="0.25">
      <c r="A48" t="s">
        <v>40</v>
      </c>
      <c r="B48">
        <v>1</v>
      </c>
    </row>
    <row r="49" spans="1:2" x14ac:dyDescent="0.25">
      <c r="A49" t="s">
        <v>41</v>
      </c>
      <c r="B49">
        <v>1</v>
      </c>
    </row>
    <row r="50" spans="1:2" x14ac:dyDescent="0.25">
      <c r="A50" t="s">
        <v>42</v>
      </c>
      <c r="B50">
        <v>1</v>
      </c>
    </row>
    <row r="51" spans="1:2" x14ac:dyDescent="0.25">
      <c r="A51" t="s">
        <v>43</v>
      </c>
      <c r="B51">
        <v>1</v>
      </c>
    </row>
    <row r="52" spans="1:2" x14ac:dyDescent="0.25">
      <c r="A52" t="s">
        <v>44</v>
      </c>
      <c r="B52">
        <v>1</v>
      </c>
    </row>
    <row r="53" spans="1:2" x14ac:dyDescent="0.25">
      <c r="A53" s="8">
        <v>1</v>
      </c>
      <c r="B53">
        <v>1</v>
      </c>
    </row>
    <row r="54" spans="1:2" x14ac:dyDescent="0.25">
      <c r="A54" s="8">
        <v>2</v>
      </c>
      <c r="B54">
        <v>1</v>
      </c>
    </row>
    <row r="55" spans="1:2" x14ac:dyDescent="0.25">
      <c r="A55" s="8">
        <v>3</v>
      </c>
      <c r="B55">
        <v>1</v>
      </c>
    </row>
    <row r="56" spans="1:2" x14ac:dyDescent="0.25">
      <c r="A56" s="8">
        <v>4</v>
      </c>
      <c r="B56">
        <v>1</v>
      </c>
    </row>
    <row r="57" spans="1:2" x14ac:dyDescent="0.25">
      <c r="A57" s="8">
        <v>5</v>
      </c>
      <c r="B57">
        <v>1</v>
      </c>
    </row>
    <row r="58" spans="1:2" x14ac:dyDescent="0.25">
      <c r="A58" s="8">
        <v>6</v>
      </c>
      <c r="B58">
        <v>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H16" sqref="H16"/>
    </sheetView>
  </sheetViews>
  <sheetFormatPr defaultRowHeight="15" x14ac:dyDescent="0.25"/>
  <cols>
    <col min="1" max="1" width="13.85546875" style="301" customWidth="1"/>
    <col min="2" max="2" width="16" style="301" customWidth="1"/>
    <col min="3" max="3" width="16" style="196" customWidth="1"/>
    <col min="4" max="4" width="24" style="196" customWidth="1"/>
    <col min="5" max="5" width="24" style="302" customWidth="1"/>
    <col min="6" max="6" width="14.140625" style="302" customWidth="1"/>
    <col min="7" max="7" width="53" style="303" customWidth="1"/>
    <col min="8" max="9" width="9.140625" style="303"/>
  </cols>
  <sheetData>
    <row r="1" spans="1:9" x14ac:dyDescent="0.25">
      <c r="A1" s="304" t="s">
        <v>823</v>
      </c>
      <c r="B1" s="304"/>
      <c r="C1" s="304"/>
      <c r="D1" s="304"/>
      <c r="E1" s="304"/>
      <c r="F1" s="304"/>
      <c r="G1" s="304"/>
      <c r="H1" s="304"/>
      <c r="I1" s="304"/>
    </row>
    <row r="2" spans="1:9" x14ac:dyDescent="0.25">
      <c r="A2" s="300" t="s">
        <v>832</v>
      </c>
      <c r="B2" s="300" t="s">
        <v>833</v>
      </c>
      <c r="C2" s="195" t="s">
        <v>834</v>
      </c>
      <c r="D2" s="195" t="s">
        <v>833</v>
      </c>
      <c r="E2" s="305" t="s">
        <v>822</v>
      </c>
      <c r="F2" s="305" t="s">
        <v>833</v>
      </c>
      <c r="G2" s="306" t="s">
        <v>829</v>
      </c>
      <c r="H2" s="306" t="s">
        <v>831</v>
      </c>
      <c r="I2" s="306" t="s">
        <v>833</v>
      </c>
    </row>
    <row r="3" spans="1:9" x14ac:dyDescent="0.25">
      <c r="A3" s="300" t="s">
        <v>824</v>
      </c>
      <c r="B3" s="300">
        <v>100000</v>
      </c>
      <c r="C3" s="195"/>
      <c r="D3" s="195"/>
      <c r="E3" s="305"/>
      <c r="F3" s="305"/>
      <c r="G3" s="306" t="s">
        <v>830</v>
      </c>
      <c r="H3" s="306">
        <v>60</v>
      </c>
      <c r="I3" s="306">
        <v>8400</v>
      </c>
    </row>
    <row r="4" spans="1:9" x14ac:dyDescent="0.25">
      <c r="A4" s="300" t="s">
        <v>824</v>
      </c>
      <c r="B4" s="300">
        <v>100000</v>
      </c>
      <c r="C4" s="195"/>
      <c r="D4" s="195"/>
      <c r="E4" s="305"/>
      <c r="F4" s="305"/>
      <c r="G4" s="306" t="s">
        <v>835</v>
      </c>
      <c r="H4" s="306">
        <v>50</v>
      </c>
      <c r="I4" s="306">
        <v>58000</v>
      </c>
    </row>
    <row r="5" spans="1:9" x14ac:dyDescent="0.25">
      <c r="A5" s="300" t="s">
        <v>828</v>
      </c>
      <c r="B5" s="300">
        <v>181000</v>
      </c>
      <c r="C5" s="195"/>
      <c r="D5" s="195"/>
      <c r="E5" s="305"/>
      <c r="F5" s="305"/>
      <c r="G5" s="306"/>
      <c r="H5" s="306"/>
      <c r="I5" s="306"/>
    </row>
    <row r="6" spans="1:9" x14ac:dyDescent="0.25">
      <c r="A6" s="300"/>
      <c r="B6" s="300"/>
      <c r="C6" s="195"/>
      <c r="D6" s="195"/>
      <c r="E6" s="305"/>
      <c r="F6" s="305"/>
      <c r="G6" s="306"/>
      <c r="H6" s="306"/>
      <c r="I6" s="306"/>
    </row>
    <row r="7" spans="1:9" x14ac:dyDescent="0.25">
      <c r="A7" s="300"/>
      <c r="B7" s="300"/>
      <c r="C7" s="195"/>
      <c r="D7" s="195"/>
      <c r="E7" s="305"/>
      <c r="F7" s="305"/>
      <c r="G7" s="306"/>
      <c r="H7" s="306"/>
      <c r="I7" s="306"/>
    </row>
    <row r="8" spans="1:9" x14ac:dyDescent="0.25">
      <c r="A8" s="300"/>
      <c r="B8" s="300"/>
      <c r="C8" s="195"/>
      <c r="D8" s="195"/>
      <c r="E8" s="305"/>
      <c r="F8" s="305"/>
      <c r="G8" s="306"/>
      <c r="H8" s="306"/>
      <c r="I8" s="306"/>
    </row>
    <row r="9" spans="1:9" x14ac:dyDescent="0.25">
      <c r="A9" s="300"/>
      <c r="B9" s="300"/>
      <c r="C9" s="195"/>
      <c r="D9" s="195"/>
      <c r="E9" s="305"/>
      <c r="F9" s="305"/>
      <c r="G9" s="306"/>
      <c r="H9" s="306"/>
      <c r="I9" s="306"/>
    </row>
    <row r="10" spans="1:9" x14ac:dyDescent="0.25">
      <c r="A10" s="300"/>
      <c r="B10" s="300"/>
      <c r="C10" s="195"/>
      <c r="D10" s="195"/>
      <c r="E10" s="305"/>
      <c r="F10" s="305"/>
      <c r="G10" s="306"/>
      <c r="H10" s="306"/>
      <c r="I10" s="306"/>
    </row>
    <row r="11" spans="1:9" x14ac:dyDescent="0.25">
      <c r="A11" s="300"/>
      <c r="B11" s="300"/>
      <c r="C11" s="195"/>
      <c r="D11" s="195"/>
      <c r="E11" s="305"/>
      <c r="F11" s="305"/>
      <c r="G11" s="306"/>
      <c r="H11" s="306"/>
      <c r="I11" s="306"/>
    </row>
    <row r="12" spans="1:9" x14ac:dyDescent="0.25">
      <c r="A12" s="300"/>
      <c r="B12" s="300"/>
      <c r="C12" s="195"/>
      <c r="D12" s="195"/>
      <c r="E12" s="305"/>
      <c r="F12" s="305"/>
      <c r="G12" s="306"/>
      <c r="H12" s="306"/>
      <c r="I12" s="306"/>
    </row>
    <row r="13" spans="1:9" x14ac:dyDescent="0.25">
      <c r="A13" s="300"/>
      <c r="B13" s="300"/>
      <c r="C13" s="195"/>
      <c r="D13" s="195"/>
      <c r="E13" s="305"/>
      <c r="F13" s="305"/>
      <c r="G13" s="306"/>
      <c r="H13" s="306"/>
      <c r="I13" s="306"/>
    </row>
    <row r="14" spans="1:9" x14ac:dyDescent="0.25">
      <c r="A14" s="300"/>
      <c r="B14" s="300"/>
      <c r="C14" s="195"/>
      <c r="D14" s="195"/>
      <c r="E14" s="305"/>
      <c r="F14" s="305"/>
      <c r="G14" s="306"/>
      <c r="H14" s="306"/>
      <c r="I14" s="306"/>
    </row>
    <row r="15" spans="1:9" x14ac:dyDescent="0.25">
      <c r="A15" s="300"/>
      <c r="B15" s="300"/>
      <c r="C15" s="195"/>
      <c r="D15" s="195"/>
      <c r="E15" s="305"/>
      <c r="F15" s="305"/>
      <c r="G15" s="306"/>
      <c r="H15" s="306"/>
      <c r="I15" s="306"/>
    </row>
    <row r="16" spans="1:9" x14ac:dyDescent="0.25">
      <c r="A16" s="300"/>
      <c r="B16" s="300"/>
      <c r="C16" s="195"/>
      <c r="D16" s="195"/>
      <c r="E16" s="305"/>
      <c r="F16" s="305"/>
      <c r="G16" s="306"/>
      <c r="H16" s="306"/>
      <c r="I16" s="306"/>
    </row>
    <row r="17" spans="1:9" x14ac:dyDescent="0.25">
      <c r="A17" s="300"/>
      <c r="B17" s="300"/>
      <c r="C17" s="195"/>
      <c r="D17" s="195"/>
      <c r="E17" s="305"/>
      <c r="F17" s="305"/>
      <c r="G17" s="306"/>
      <c r="H17" s="306"/>
      <c r="I17" s="306"/>
    </row>
    <row r="18" spans="1:9" x14ac:dyDescent="0.25">
      <c r="A18" s="300"/>
      <c r="B18" s="300"/>
      <c r="C18" s="195"/>
      <c r="D18" s="195"/>
      <c r="E18" s="305"/>
      <c r="F18" s="305"/>
      <c r="G18" s="306"/>
      <c r="H18" s="306"/>
      <c r="I18" s="306"/>
    </row>
    <row r="19" spans="1:9" x14ac:dyDescent="0.25">
      <c r="A19" s="300"/>
      <c r="B19" s="300"/>
      <c r="C19" s="195"/>
      <c r="D19" s="195"/>
      <c r="E19" s="305"/>
      <c r="F19" s="305"/>
      <c r="G19" s="306"/>
      <c r="H19" s="306"/>
      <c r="I19" s="306"/>
    </row>
    <row r="20" spans="1:9" x14ac:dyDescent="0.25">
      <c r="A20" s="300"/>
      <c r="B20" s="300"/>
      <c r="C20" s="195"/>
      <c r="D20" s="195"/>
      <c r="E20" s="305"/>
      <c r="F20" s="305"/>
      <c r="G20" s="306"/>
      <c r="H20" s="306"/>
      <c r="I20" s="306"/>
    </row>
    <row r="21" spans="1:9" x14ac:dyDescent="0.25">
      <c r="A21" s="300"/>
      <c r="B21" s="300"/>
      <c r="C21" s="195"/>
      <c r="D21" s="195"/>
      <c r="E21" s="305"/>
      <c r="F21" s="305"/>
      <c r="G21" s="306"/>
      <c r="H21" s="306"/>
      <c r="I21" s="306"/>
    </row>
    <row r="22" spans="1:9" x14ac:dyDescent="0.25">
      <c r="A22" s="300"/>
      <c r="B22" s="300"/>
      <c r="C22" s="195"/>
      <c r="D22" s="195"/>
      <c r="E22" s="305"/>
      <c r="F22" s="305"/>
      <c r="G22" s="306"/>
      <c r="H22" s="306"/>
      <c r="I22" s="306"/>
    </row>
    <row r="23" spans="1:9" x14ac:dyDescent="0.25">
      <c r="A23" s="300"/>
      <c r="B23" s="300"/>
      <c r="C23" s="195"/>
      <c r="D23" s="195"/>
      <c r="E23" s="305"/>
      <c r="F23" s="305"/>
      <c r="G23" s="306"/>
      <c r="H23" s="306"/>
      <c r="I23" s="306"/>
    </row>
    <row r="24" spans="1:9" x14ac:dyDescent="0.25">
      <c r="A24" s="300"/>
      <c r="B24" s="300"/>
      <c r="C24" s="195"/>
      <c r="D24" s="195"/>
      <c r="E24" s="305"/>
      <c r="F24" s="305"/>
      <c r="G24" s="306"/>
      <c r="H24" s="306"/>
      <c r="I24" s="306"/>
    </row>
    <row r="25" spans="1:9" x14ac:dyDescent="0.25">
      <c r="A25" s="300"/>
      <c r="B25" s="300"/>
      <c r="C25" s="195"/>
      <c r="D25" s="195"/>
      <c r="E25" s="305"/>
      <c r="F25" s="305"/>
      <c r="G25" s="306"/>
      <c r="H25" s="306"/>
      <c r="I25" s="306"/>
    </row>
    <row r="26" spans="1:9" x14ac:dyDescent="0.25">
      <c r="A26" s="300"/>
      <c r="B26" s="300"/>
      <c r="C26" s="195"/>
      <c r="D26" s="195"/>
      <c r="E26" s="305"/>
      <c r="F26" s="305"/>
      <c r="G26" s="306"/>
      <c r="H26" s="306"/>
      <c r="I26" s="306"/>
    </row>
    <row r="27" spans="1:9" x14ac:dyDescent="0.25">
      <c r="A27" s="300"/>
      <c r="B27" s="300"/>
      <c r="C27" s="195"/>
      <c r="D27" s="195"/>
      <c r="E27" s="305"/>
      <c r="F27" s="305"/>
      <c r="G27" s="306"/>
      <c r="H27" s="306"/>
      <c r="I27" s="306"/>
    </row>
    <row r="28" spans="1:9" x14ac:dyDescent="0.25">
      <c r="A28" s="300"/>
      <c r="B28" s="300"/>
      <c r="C28" s="195"/>
      <c r="D28" s="195"/>
      <c r="E28" s="305"/>
      <c r="F28" s="305"/>
      <c r="G28" s="306"/>
      <c r="H28" s="306"/>
      <c r="I28" s="306"/>
    </row>
    <row r="29" spans="1:9" x14ac:dyDescent="0.25">
      <c r="A29" s="300"/>
      <c r="B29" s="300"/>
      <c r="C29" s="195"/>
      <c r="D29" s="195"/>
      <c r="E29" s="305"/>
      <c r="F29" s="305"/>
      <c r="G29" s="306"/>
      <c r="H29" s="306"/>
      <c r="I29" s="306"/>
    </row>
    <row r="30" spans="1:9" x14ac:dyDescent="0.25">
      <c r="A30" s="300"/>
      <c r="B30" s="300"/>
      <c r="C30" s="195"/>
      <c r="D30" s="195"/>
      <c r="E30" s="305"/>
      <c r="F30" s="305"/>
      <c r="G30" s="306"/>
      <c r="H30" s="306"/>
      <c r="I30" s="306"/>
    </row>
    <row r="31" spans="1:9" x14ac:dyDescent="0.25">
      <c r="A31" s="300"/>
      <c r="B31" s="300"/>
      <c r="C31" s="195"/>
      <c r="D31" s="195"/>
      <c r="E31" s="305"/>
      <c r="F31" s="305"/>
      <c r="G31" s="306"/>
      <c r="H31" s="306"/>
      <c r="I31" s="306"/>
    </row>
    <row r="32" spans="1:9" x14ac:dyDescent="0.25">
      <c r="A32" s="300"/>
      <c r="B32" s="300"/>
      <c r="C32" s="195"/>
      <c r="D32" s="195"/>
      <c r="E32" s="305"/>
      <c r="F32" s="305"/>
      <c r="G32" s="306"/>
      <c r="H32" s="306"/>
      <c r="I32" s="306"/>
    </row>
    <row r="33" spans="1:9" x14ac:dyDescent="0.25">
      <c r="A33" s="300"/>
      <c r="B33" s="300"/>
      <c r="C33" s="195"/>
      <c r="D33" s="195"/>
      <c r="E33" s="305"/>
      <c r="F33" s="305"/>
      <c r="G33" s="306"/>
      <c r="H33" s="306"/>
      <c r="I33" s="306"/>
    </row>
    <row r="34" spans="1:9" x14ac:dyDescent="0.25">
      <c r="A34" s="300"/>
      <c r="B34" s="300"/>
      <c r="C34" s="195"/>
      <c r="D34" s="195"/>
      <c r="E34" s="305"/>
      <c r="F34" s="305"/>
      <c r="G34" s="306"/>
      <c r="H34" s="306"/>
      <c r="I34" s="306"/>
    </row>
    <row r="35" spans="1:9" x14ac:dyDescent="0.25">
      <c r="A35" s="300"/>
      <c r="B35" s="300"/>
      <c r="C35" s="195"/>
      <c r="D35" s="195"/>
      <c r="E35" s="305"/>
      <c r="F35" s="305"/>
      <c r="G35" s="306"/>
      <c r="H35" s="306"/>
      <c r="I35" s="306"/>
    </row>
    <row r="36" spans="1:9" x14ac:dyDescent="0.25">
      <c r="A36" s="300"/>
      <c r="B36" s="300"/>
      <c r="C36" s="195"/>
      <c r="D36" s="195"/>
      <c r="E36" s="305"/>
      <c r="F36" s="305"/>
      <c r="G36" s="306"/>
      <c r="H36" s="306"/>
      <c r="I36" s="306"/>
    </row>
    <row r="37" spans="1:9" x14ac:dyDescent="0.25">
      <c r="A37" s="300"/>
      <c r="B37" s="300"/>
      <c r="C37" s="195"/>
      <c r="D37" s="195"/>
      <c r="E37" s="305"/>
      <c r="F37" s="305"/>
      <c r="G37" s="306"/>
      <c r="H37" s="306"/>
      <c r="I37" s="306"/>
    </row>
    <row r="38" spans="1:9" x14ac:dyDescent="0.25">
      <c r="A38" s="300"/>
      <c r="B38" s="300"/>
      <c r="C38" s="195"/>
      <c r="D38" s="195"/>
      <c r="E38" s="305"/>
      <c r="F38" s="305"/>
      <c r="G38" s="306"/>
      <c r="H38" s="306"/>
      <c r="I38" s="306"/>
    </row>
    <row r="39" spans="1:9" x14ac:dyDescent="0.25">
      <c r="A39" s="300"/>
      <c r="B39" s="300"/>
      <c r="C39" s="195"/>
      <c r="D39" s="195"/>
      <c r="E39" s="305"/>
      <c r="F39" s="305"/>
      <c r="G39" s="306"/>
      <c r="H39" s="306"/>
      <c r="I39" s="306"/>
    </row>
    <row r="40" spans="1:9" x14ac:dyDescent="0.25">
      <c r="A40" s="300"/>
      <c r="B40" s="300"/>
      <c r="C40" s="195"/>
      <c r="D40" s="195"/>
      <c r="E40" s="305"/>
      <c r="F40" s="305"/>
      <c r="G40" s="306"/>
      <c r="H40" s="306"/>
      <c r="I40" s="306"/>
    </row>
    <row r="41" spans="1:9" x14ac:dyDescent="0.25">
      <c r="A41" s="300"/>
      <c r="B41" s="300"/>
      <c r="C41" s="195"/>
      <c r="D41" s="195"/>
      <c r="E41" s="305"/>
      <c r="F41" s="305"/>
      <c r="G41" s="306"/>
      <c r="H41" s="306"/>
      <c r="I41" s="306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05-12</vt:lpstr>
      <vt:lpstr>раб.вариант</vt:lpstr>
      <vt:lpstr>справ.</vt:lpstr>
      <vt:lpstr>вычеты</vt:lpstr>
      <vt:lpstr>Справочник</vt:lpstr>
      <vt:lpstr>Лист1</vt:lpstr>
      <vt:lpstr>Касса_Счет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2018-09-17T15:41:49Z</dcterms:modified>
</cp:coreProperties>
</file>