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0320" windowHeight="826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75" i="1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75"/>
  <c r="H75"/>
  <c r="H76" s="1"/>
  <c r="H77" s="1"/>
  <c r="H78" s="1"/>
  <c r="I308" l="1"/>
  <c r="H79"/>
  <c r="H80" l="1"/>
  <c r="H81" l="1"/>
  <c r="H82" l="1"/>
  <c r="H83" l="1"/>
  <c r="H84" l="1"/>
  <c r="H85" l="1"/>
  <c r="H86" l="1"/>
  <c r="H87" l="1"/>
  <c r="H88" l="1"/>
  <c r="H89" l="1"/>
  <c r="H90" l="1"/>
  <c r="H91" l="1"/>
  <c r="H92" l="1"/>
  <c r="H93" l="1"/>
  <c r="H94" l="1"/>
  <c r="H95" l="1"/>
  <c r="H96" l="1"/>
  <c r="H97" l="1"/>
  <c r="H98" l="1"/>
  <c r="H99" l="1"/>
  <c r="H100" l="1"/>
  <c r="H101" l="1"/>
  <c r="H102" l="1"/>
  <c r="H103" l="1"/>
  <c r="H104" l="1"/>
  <c r="H105" l="1"/>
  <c r="H106" l="1"/>
  <c r="H107" l="1"/>
  <c r="H108" l="1"/>
  <c r="H109" l="1"/>
  <c r="H110" l="1"/>
  <c r="H111" l="1"/>
  <c r="H112" l="1"/>
  <c r="H113" l="1"/>
  <c r="H114" l="1"/>
  <c r="H115" l="1"/>
  <c r="H116" l="1"/>
  <c r="H117" l="1"/>
  <c r="H118" l="1"/>
  <c r="H119" l="1"/>
  <c r="H120" l="1"/>
  <c r="H121" l="1"/>
  <c r="H122" l="1"/>
  <c r="H123" l="1"/>
  <c r="H124" l="1"/>
  <c r="H125" l="1"/>
  <c r="H126" l="1"/>
  <c r="H127" l="1"/>
  <c r="H128" l="1"/>
  <c r="H129" l="1"/>
  <c r="H130" l="1"/>
  <c r="H131" l="1"/>
  <c r="H132" l="1"/>
  <c r="H133" l="1"/>
  <c r="H134" l="1"/>
  <c r="H135" l="1"/>
  <c r="H136" l="1"/>
  <c r="H137" l="1"/>
  <c r="H138" l="1"/>
  <c r="H139" l="1"/>
  <c r="H140" l="1"/>
  <c r="H141" l="1"/>
  <c r="H142" l="1"/>
  <c r="H143" l="1"/>
  <c r="H144" l="1"/>
  <c r="H145" l="1"/>
  <c r="H146" l="1"/>
  <c r="H147" l="1"/>
  <c r="H148" l="1"/>
  <c r="H149" l="1"/>
  <c r="H150" l="1"/>
  <c r="H151" l="1"/>
  <c r="H152" l="1"/>
  <c r="H153" l="1"/>
  <c r="H154" l="1"/>
  <c r="H155" l="1"/>
  <c r="H156" l="1"/>
  <c r="H157" l="1"/>
  <c r="H158" l="1"/>
  <c r="H159" l="1"/>
  <c r="H160" l="1"/>
  <c r="H161" l="1"/>
  <c r="H162" l="1"/>
  <c r="H163" l="1"/>
  <c r="H164" l="1"/>
  <c r="H165" l="1"/>
  <c r="H166" l="1"/>
  <c r="H167" l="1"/>
  <c r="H168" l="1"/>
  <c r="H169" l="1"/>
  <c r="H170" l="1"/>
  <c r="H171" l="1"/>
  <c r="H172" l="1"/>
  <c r="H173" l="1"/>
  <c r="H174" l="1"/>
  <c r="H175" l="1"/>
  <c r="H176" l="1"/>
  <c r="H177" l="1"/>
  <c r="H178" l="1"/>
  <c r="H179" l="1"/>
  <c r="H180" l="1"/>
  <c r="H181" l="1"/>
  <c r="H182" l="1"/>
  <c r="H183" l="1"/>
  <c r="H184" l="1"/>
  <c r="H185" l="1"/>
  <c r="H186" l="1"/>
  <c r="H187" l="1"/>
  <c r="H188" l="1"/>
  <c r="H189" l="1"/>
  <c r="H190" l="1"/>
  <c r="H191" l="1"/>
  <c r="H192" l="1"/>
  <c r="H193" l="1"/>
  <c r="H194" l="1"/>
  <c r="H195" l="1"/>
  <c r="H196" l="1"/>
  <c r="H197" l="1"/>
  <c r="H198" l="1"/>
  <c r="H199" l="1"/>
  <c r="H200" l="1"/>
  <c r="H201" l="1"/>
  <c r="H202" l="1"/>
  <c r="H203" l="1"/>
  <c r="H204" l="1"/>
  <c r="H205" l="1"/>
  <c r="H206" l="1"/>
  <c r="H207" l="1"/>
  <c r="H208" l="1"/>
  <c r="H209" l="1"/>
  <c r="H210" l="1"/>
  <c r="H211" l="1"/>
  <c r="H212" l="1"/>
  <c r="H213" l="1"/>
  <c r="H214" l="1"/>
  <c r="H215" l="1"/>
  <c r="H216" l="1"/>
  <c r="H217" l="1"/>
  <c r="H218" l="1"/>
  <c r="H219" l="1"/>
  <c r="H220" l="1"/>
  <c r="H221" l="1"/>
  <c r="H222" l="1"/>
  <c r="H223" l="1"/>
  <c r="H224" l="1"/>
  <c r="H225" l="1"/>
  <c r="H226" l="1"/>
  <c r="H227" l="1"/>
  <c r="H228" l="1"/>
  <c r="H229" l="1"/>
  <c r="H230" l="1"/>
  <c r="H231" l="1"/>
  <c r="H232" l="1"/>
  <c r="H233" l="1"/>
  <c r="H234" l="1"/>
  <c r="H235" l="1"/>
  <c r="H236" l="1"/>
  <c r="H237" l="1"/>
  <c r="H238" l="1"/>
  <c r="H239" l="1"/>
  <c r="H240" l="1"/>
  <c r="H241" l="1"/>
  <c r="H242" l="1"/>
  <c r="H243" l="1"/>
  <c r="H244" l="1"/>
  <c r="H245" l="1"/>
  <c r="H246" l="1"/>
  <c r="H247" l="1"/>
  <c r="H248" l="1"/>
  <c r="H249" l="1"/>
  <c r="H250" l="1"/>
  <c r="H251" l="1"/>
  <c r="H252" l="1"/>
  <c r="H253" l="1"/>
  <c r="H254" l="1"/>
  <c r="H255" l="1"/>
  <c r="H256" l="1"/>
  <c r="H257" l="1"/>
  <c r="H258" l="1"/>
  <c r="H259" l="1"/>
  <c r="H260" l="1"/>
  <c r="H261" l="1"/>
  <c r="H262" l="1"/>
  <c r="H263" l="1"/>
  <c r="H264" l="1"/>
  <c r="H265" l="1"/>
  <c r="H266" l="1"/>
  <c r="H267" l="1"/>
  <c r="H268" l="1"/>
  <c r="H269" l="1"/>
  <c r="H270" l="1"/>
  <c r="H271" l="1"/>
  <c r="H272" l="1"/>
  <c r="H273" l="1"/>
  <c r="H274" l="1"/>
  <c r="H275" l="1"/>
  <c r="H276" l="1"/>
  <c r="H277" l="1"/>
  <c r="H278" l="1"/>
  <c r="H279" l="1"/>
  <c r="H280" l="1"/>
  <c r="H281" l="1"/>
  <c r="H282" l="1"/>
  <c r="H283" l="1"/>
  <c r="H284" l="1"/>
  <c r="H285" l="1"/>
  <c r="H286" l="1"/>
  <c r="H287" l="1"/>
  <c r="H288" l="1"/>
  <c r="H289" l="1"/>
  <c r="H290" l="1"/>
  <c r="H291" l="1"/>
  <c r="H292" l="1"/>
  <c r="H293" l="1"/>
  <c r="H294" l="1"/>
  <c r="H295" l="1"/>
  <c r="H296" l="1"/>
  <c r="H297" l="1"/>
  <c r="H298" l="1"/>
  <c r="H299" l="1"/>
  <c r="H300" l="1"/>
  <c r="H301" l="1"/>
  <c r="H302" l="1"/>
  <c r="H303" l="1"/>
  <c r="H304" l="1"/>
  <c r="H305" l="1"/>
  <c r="H306" l="1"/>
  <c r="H307" l="1"/>
  <c r="J308" s="1"/>
</calcChain>
</file>

<file path=xl/sharedStrings.xml><?xml version="1.0" encoding="utf-8"?>
<sst xmlns="http://schemas.openxmlformats.org/spreadsheetml/2006/main" count="1228" uniqueCount="291">
  <si>
    <t>Взаиморасчеты на конец дня 30 ноября 2012 г.
Фирма: Все
Вид договора: Все
Контрагент: Все</t>
  </si>
  <si>
    <t>Вид договора / Контрагент</t>
  </si>
  <si>
    <t>Сумма</t>
  </si>
  <si>
    <t>Договор аренды ТС</t>
  </si>
  <si>
    <t>Договор денежного займа</t>
  </si>
  <si>
    <t>Договор с покупателем</t>
  </si>
  <si>
    <t>Договор с поставщиком</t>
  </si>
  <si>
    <t>Итог</t>
  </si>
  <si>
    <t>№П/П</t>
  </si>
  <si>
    <t>Плательщик</t>
  </si>
  <si>
    <t>Статья ДДС</t>
  </si>
  <si>
    <t>03.12.2012</t>
  </si>
  <si>
    <t>НП-0000480</t>
  </si>
  <si>
    <t>Возврат денег от поставщика</t>
  </si>
  <si>
    <t>НП-0000710</t>
  </si>
  <si>
    <t>Расходы на услуги банка</t>
  </si>
  <si>
    <t>НП-0000481</t>
  </si>
  <si>
    <t>Оплата покупателя</t>
  </si>
  <si>
    <t>НП-0000711</t>
  </si>
  <si>
    <t>Проценты по долгосрочным займам</t>
  </si>
  <si>
    <t>НП-0000482</t>
  </si>
  <si>
    <t>НП-0000712</t>
  </si>
  <si>
    <t>НП-0000483</t>
  </si>
  <si>
    <t>НП-0000713</t>
  </si>
  <si>
    <t>Перечисление налога на доходы ФЛ</t>
  </si>
  <si>
    <t>НП-0000484</t>
  </si>
  <si>
    <t>НП-0000714</t>
  </si>
  <si>
    <t>НП-0000485</t>
  </si>
  <si>
    <t>НП-0000715</t>
  </si>
  <si>
    <t>НП-0000486</t>
  </si>
  <si>
    <t>НП-0000716</t>
  </si>
  <si>
    <t>НП-0000487</t>
  </si>
  <si>
    <t>НП-0000717</t>
  </si>
  <si>
    <t>Оплата поставщику</t>
  </si>
  <si>
    <t>НП-0000488</t>
  </si>
  <si>
    <t>НП-0000718</t>
  </si>
  <si>
    <t>НП-0000489</t>
  </si>
  <si>
    <t>04.12.2012</t>
  </si>
  <si>
    <t>НП-0000719</t>
  </si>
  <si>
    <t>НП-0000490</t>
  </si>
  <si>
    <t>НП-0000720</t>
  </si>
  <si>
    <t>Прочие расчеты с контрагентами</t>
  </si>
  <si>
    <t>НП-0000491</t>
  </si>
  <si>
    <t>НП-0000721</t>
  </si>
  <si>
    <t>НП-0000492</t>
  </si>
  <si>
    <t>НП-0000722</t>
  </si>
  <si>
    <t>НП-0000493</t>
  </si>
  <si>
    <t>НП-0000723</t>
  </si>
  <si>
    <t>НП-0000494</t>
  </si>
  <si>
    <t>НП-0000724</t>
  </si>
  <si>
    <t>НП-0000495</t>
  </si>
  <si>
    <t>05.12.2012</t>
  </si>
  <si>
    <t>НП-0000725</t>
  </si>
  <si>
    <t>НП-0000496</t>
  </si>
  <si>
    <t>НП-0000726</t>
  </si>
  <si>
    <t>НП-0000497</t>
  </si>
  <si>
    <t>НП-0000727</t>
  </si>
  <si>
    <t>06.12.2012</t>
  </si>
  <si>
    <t>НП-0000498</t>
  </si>
  <si>
    <t>НП-0000728</t>
  </si>
  <si>
    <t>НП-0000499</t>
  </si>
  <si>
    <t>НП-0000729</t>
  </si>
  <si>
    <t>НП-0000500</t>
  </si>
  <si>
    <t>НП-0000730</t>
  </si>
  <si>
    <t>НП-0000501</t>
  </si>
  <si>
    <t>НП-0000731</t>
  </si>
  <si>
    <t>НП-0000502</t>
  </si>
  <si>
    <t>НП-0000732</t>
  </si>
  <si>
    <t>07.12.2012</t>
  </si>
  <si>
    <t>НП-0000503</t>
  </si>
  <si>
    <t>НП-0000733</t>
  </si>
  <si>
    <t>НП-0000504</t>
  </si>
  <si>
    <t>НП-0000734</t>
  </si>
  <si>
    <t>НП-0000505</t>
  </si>
  <si>
    <t>НП-0000735</t>
  </si>
  <si>
    <t>НП-0000506</t>
  </si>
  <si>
    <t>НП-0000736</t>
  </si>
  <si>
    <t>НП-0000507</t>
  </si>
  <si>
    <t>НП-0000737</t>
  </si>
  <si>
    <t>НП-0000508</t>
  </si>
  <si>
    <t>НП-0000738</t>
  </si>
  <si>
    <t>НП-0000509</t>
  </si>
  <si>
    <t>НП-0000739</t>
  </si>
  <si>
    <t>Прочие выплаты</t>
  </si>
  <si>
    <t>10.12.2012</t>
  </si>
  <si>
    <t>НП-0000510</t>
  </si>
  <si>
    <t>НП-0000740</t>
  </si>
  <si>
    <t>Возврат денег покупателю</t>
  </si>
  <si>
    <t>НП-0000511</t>
  </si>
  <si>
    <t>НП-0000741</t>
  </si>
  <si>
    <t>НП-0000512</t>
  </si>
  <si>
    <t>НП-0000742</t>
  </si>
  <si>
    <t>11.12.2012</t>
  </si>
  <si>
    <t>НП-0000513</t>
  </si>
  <si>
    <t>НП-0000743</t>
  </si>
  <si>
    <t>НП-0000514</t>
  </si>
  <si>
    <t>НП-0000744</t>
  </si>
  <si>
    <t>НП-0000515</t>
  </si>
  <si>
    <t>НП-0000745</t>
  </si>
  <si>
    <t>НП-0000516</t>
  </si>
  <si>
    <t>НП-0000746</t>
  </si>
  <si>
    <t>12.12.2012</t>
  </si>
  <si>
    <t>НП-0000517</t>
  </si>
  <si>
    <t>НП-0000747</t>
  </si>
  <si>
    <t>НП-0000518</t>
  </si>
  <si>
    <t>НП-0000748</t>
  </si>
  <si>
    <t>13.12.2012</t>
  </si>
  <si>
    <t>НП-0000519</t>
  </si>
  <si>
    <t>НП-0000749</t>
  </si>
  <si>
    <t>НП-0000520</t>
  </si>
  <si>
    <t>НП-0000750</t>
  </si>
  <si>
    <t>НП-0000521</t>
  </si>
  <si>
    <t>НП-0000751</t>
  </si>
  <si>
    <t>НП-0000522</t>
  </si>
  <si>
    <t>НП-0000752</t>
  </si>
  <si>
    <t>НП-0000523</t>
  </si>
  <si>
    <t>НП-0000753</t>
  </si>
  <si>
    <t>14.12.2012</t>
  </si>
  <si>
    <t>НП-0000524</t>
  </si>
  <si>
    <t>НП-0000754</t>
  </si>
  <si>
    <t>17.12.2012</t>
  </si>
  <si>
    <t>НП-0000525</t>
  </si>
  <si>
    <t>НП-0000755</t>
  </si>
  <si>
    <t>18.12.2012</t>
  </si>
  <si>
    <t>НП-0000526</t>
  </si>
  <si>
    <t>НП-0000756</t>
  </si>
  <si>
    <t>НП-0000527</t>
  </si>
  <si>
    <t>НП-0000757</t>
  </si>
  <si>
    <t>НП-0000528</t>
  </si>
  <si>
    <t>НП-0000758</t>
  </si>
  <si>
    <t>НП-0000529</t>
  </si>
  <si>
    <t>НП-0000759</t>
  </si>
  <si>
    <t>НП-0000530</t>
  </si>
  <si>
    <t>НП-0000760</t>
  </si>
  <si>
    <t>19.12.2012</t>
  </si>
  <si>
    <t>НП-0000531</t>
  </si>
  <si>
    <t>НП-0000761</t>
  </si>
  <si>
    <t>НП-0000532</t>
  </si>
  <si>
    <t>НП-0000762</t>
  </si>
  <si>
    <t>НП-0000533</t>
  </si>
  <si>
    <t>НП-0000763</t>
  </si>
  <si>
    <t>20.12.2012</t>
  </si>
  <si>
    <t>НП-0000534</t>
  </si>
  <si>
    <t>НП-0000764</t>
  </si>
  <si>
    <t>Перечисление налога (Страхование от НС) 0,2%</t>
  </si>
  <si>
    <t>НП-0000535</t>
  </si>
  <si>
    <t>НП-0000765</t>
  </si>
  <si>
    <t>Оплата труда</t>
  </si>
  <si>
    <t>НП-0000536</t>
  </si>
  <si>
    <t>НП-0000766</t>
  </si>
  <si>
    <t>Перечисление налога ПФ ФФОМС</t>
  </si>
  <si>
    <t>НП-0000537</t>
  </si>
  <si>
    <t>НП-0000767</t>
  </si>
  <si>
    <t>Перечисление налога ПФ накопительная часть</t>
  </si>
  <si>
    <t>НП-0000538</t>
  </si>
  <si>
    <t>НП-0000768</t>
  </si>
  <si>
    <t>21.12.2012</t>
  </si>
  <si>
    <t>НП-0000539</t>
  </si>
  <si>
    <t>НП-0000769</t>
  </si>
  <si>
    <t>НП-0000540</t>
  </si>
  <si>
    <t>НП-0000770</t>
  </si>
  <si>
    <t>НП-0000541</t>
  </si>
  <si>
    <t>НП-0000771</t>
  </si>
  <si>
    <t>Перечисление налога ПФ страховая часть</t>
  </si>
  <si>
    <t>НП-0000542</t>
  </si>
  <si>
    <t>НП-0000772</t>
  </si>
  <si>
    <t>НП-0000543</t>
  </si>
  <si>
    <t>НП-0000773</t>
  </si>
  <si>
    <t>24.12.2012</t>
  </si>
  <si>
    <t>НП-0000544</t>
  </si>
  <si>
    <t>НП-0000774</t>
  </si>
  <si>
    <t>НП-0000545</t>
  </si>
  <si>
    <t>НП-0000775</t>
  </si>
  <si>
    <t>НП-0000546</t>
  </si>
  <si>
    <t>НП-0000776</t>
  </si>
  <si>
    <t>25.12.2012</t>
  </si>
  <si>
    <t>НП-0000547</t>
  </si>
  <si>
    <t>НП-0000777</t>
  </si>
  <si>
    <t>НП-0000548</t>
  </si>
  <si>
    <t>НП-0000778</t>
  </si>
  <si>
    <t>НП-0000549</t>
  </si>
  <si>
    <t>Займы полученные</t>
  </si>
  <si>
    <t>НП-0000779</t>
  </si>
  <si>
    <t>НП-0000550</t>
  </si>
  <si>
    <t>НП-0000780</t>
  </si>
  <si>
    <t>НП-0000551</t>
  </si>
  <si>
    <t>НП-0000781</t>
  </si>
  <si>
    <t>26.12.2012</t>
  </si>
  <si>
    <t>НП-0000552</t>
  </si>
  <si>
    <t>НП-0000782</t>
  </si>
  <si>
    <t>НП-0000553</t>
  </si>
  <si>
    <t>НП-0000783</t>
  </si>
  <si>
    <t>НП-0000554</t>
  </si>
  <si>
    <t>НП-0000784</t>
  </si>
  <si>
    <t>НП-0000555</t>
  </si>
  <si>
    <t>НП-0000785</t>
  </si>
  <si>
    <t>НП-0000556</t>
  </si>
  <si>
    <t>НП-0000786</t>
  </si>
  <si>
    <t>НП-0000557</t>
  </si>
  <si>
    <t>НП-0000787</t>
  </si>
  <si>
    <t>27.12.2012</t>
  </si>
  <si>
    <t>НП-0000558</t>
  </si>
  <si>
    <t>НП-0000788</t>
  </si>
  <si>
    <t>НП-0000559</t>
  </si>
  <si>
    <t>НП-0000789</t>
  </si>
  <si>
    <t>НП-0000560</t>
  </si>
  <si>
    <t>НП-0000790</t>
  </si>
  <si>
    <t>Пеня</t>
  </si>
  <si>
    <t>НП-0000561</t>
  </si>
  <si>
    <t>НП-0000791</t>
  </si>
  <si>
    <t>НП-0000562</t>
  </si>
  <si>
    <t>НП-0000792</t>
  </si>
  <si>
    <t>29.12.2012</t>
  </si>
  <si>
    <t>НП-0000571</t>
  </si>
  <si>
    <t>НП-0000793</t>
  </si>
  <si>
    <t>28.12.2012</t>
  </si>
  <si>
    <t>НП-0000563</t>
  </si>
  <si>
    <t>НП-0000794</t>
  </si>
  <si>
    <t>НП-0000564</t>
  </si>
  <si>
    <t>НП-0000795</t>
  </si>
  <si>
    <t>Оплата НДС</t>
  </si>
  <si>
    <t>НП-0000565</t>
  </si>
  <si>
    <t>НП-0000796</t>
  </si>
  <si>
    <t>НП-0000566</t>
  </si>
  <si>
    <t>НП-0000797</t>
  </si>
  <si>
    <t>НП-0000567</t>
  </si>
  <si>
    <t>НП-0000798</t>
  </si>
  <si>
    <t>НП-0000568</t>
  </si>
  <si>
    <t>НП-0000799</t>
  </si>
  <si>
    <t>НП-0000569</t>
  </si>
  <si>
    <t>НП-0000800</t>
  </si>
  <si>
    <t>НП-0000570</t>
  </si>
  <si>
    <t>НП-0000801</t>
  </si>
  <si>
    <t>НП-0000802</t>
  </si>
  <si>
    <t>НП-0000803</t>
  </si>
  <si>
    <t>НП-0000804</t>
  </si>
  <si>
    <t>НП-0000805</t>
  </si>
  <si>
    <t>НП-0000806</t>
  </si>
  <si>
    <t>НП-0000807</t>
  </si>
  <si>
    <t>НП-0000808</t>
  </si>
  <si>
    <t>НП-0000809</t>
  </si>
  <si>
    <t>НП-0000810</t>
  </si>
  <si>
    <t>НП-0000811</t>
  </si>
  <si>
    <t>НП-0000812</t>
  </si>
  <si>
    <t>НП-0000813</t>
  </si>
  <si>
    <t>НП-0000814</t>
  </si>
  <si>
    <t>НП-0000815</t>
  </si>
  <si>
    <t>НП-0000816</t>
  </si>
  <si>
    <t>НП-0000817</t>
  </si>
  <si>
    <t>НП-0000818</t>
  </si>
  <si>
    <t>НП-0000819</t>
  </si>
  <si>
    <t>НП-0000820</t>
  </si>
  <si>
    <t>НП-0000821</t>
  </si>
  <si>
    <t>НП-0000822</t>
  </si>
  <si>
    <t>НП-0000823</t>
  </si>
  <si>
    <t>НП-0000824</t>
  </si>
  <si>
    <t>Перечисление налога (налог на прибыль в ФБ, БС)</t>
  </si>
  <si>
    <t>НП-0000825</t>
  </si>
  <si>
    <t>НП-0000826</t>
  </si>
  <si>
    <t>НП-0000827</t>
  </si>
  <si>
    <t>НП-0000828</t>
  </si>
  <si>
    <t>НП-0000829</t>
  </si>
  <si>
    <t>НП-0000830</t>
  </si>
  <si>
    <t>НП-0000831</t>
  </si>
  <si>
    <t>НП-0000832</t>
  </si>
  <si>
    <t>НП-0000833</t>
  </si>
  <si>
    <t>НП-0000834</t>
  </si>
  <si>
    <t>НП-0000835</t>
  </si>
  <si>
    <t>НП-0000836</t>
  </si>
  <si>
    <t>НП-0000837</t>
  </si>
  <si>
    <t>НП-0000838</t>
  </si>
  <si>
    <t>НП-0000839</t>
  </si>
  <si>
    <t>НП-0000840</t>
  </si>
  <si>
    <t>НП-0000841</t>
  </si>
  <si>
    <t>НП-0000842</t>
  </si>
  <si>
    <t>НП-0000843</t>
  </si>
  <si>
    <t>НП-0000844</t>
  </si>
  <si>
    <t>НП-0000845</t>
  </si>
  <si>
    <t>НП-0000846</t>
  </si>
  <si>
    <t>НП-0000847</t>
  </si>
  <si>
    <t>НП-0000848</t>
  </si>
  <si>
    <t>НП-0000849</t>
  </si>
  <si>
    <t>Приход</t>
  </si>
  <si>
    <t>Расход</t>
  </si>
  <si>
    <t>Движение кредитного портфеля по проекту</t>
  </si>
  <si>
    <t>Срок предоставления кредита</t>
  </si>
  <si>
    <t>Сумма кредита</t>
  </si>
  <si>
    <t>Денежные средства</t>
  </si>
  <si>
    <t>Контрагент</t>
  </si>
  <si>
    <t>Подразделение</t>
  </si>
  <si>
    <t>сотрудник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</si>
</sst>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9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i/>
      <sz val="11"/>
      <color indexed="63"/>
      <name val="Arial"/>
      <family val="2"/>
    </font>
    <font>
      <b/>
      <sz val="9"/>
      <color indexed="59"/>
      <name val="Arial"/>
      <family val="2"/>
    </font>
    <font>
      <b/>
      <sz val="8"/>
      <color indexed="8"/>
      <name val="Arial"/>
      <family val="2"/>
    </font>
    <font>
      <b/>
      <sz val="8"/>
      <color indexed="59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3" fillId="2" borderId="1" xfId="1" applyNumberFormat="1" applyFont="1" applyFill="1" applyBorder="1" applyAlignment="1">
      <alignment horizontal="left" vertical="top" wrapText="1"/>
    </xf>
    <xf numFmtId="0" fontId="3" fillId="2" borderId="1" xfId="1" applyNumberFormat="1" applyFont="1" applyFill="1" applyBorder="1" applyAlignment="1">
      <alignment horizontal="center" vertical="top" wrapText="1"/>
    </xf>
    <xf numFmtId="0" fontId="4" fillId="3" borderId="1" xfId="1" applyNumberFormat="1" applyFont="1" applyFill="1" applyBorder="1" applyAlignment="1">
      <alignment horizontal="left" vertical="top" wrapText="1"/>
    </xf>
    <xf numFmtId="4" fontId="4" fillId="3" borderId="1" xfId="1" applyNumberFormat="1" applyFont="1" applyFill="1" applyBorder="1" applyAlignment="1">
      <alignment horizontal="right" vertical="top"/>
    </xf>
    <xf numFmtId="0" fontId="1" fillId="4" borderId="1" xfId="1" applyNumberFormat="1" applyFont="1" applyFill="1" applyBorder="1" applyAlignment="1">
      <alignment horizontal="left" vertical="top" wrapText="1" indent="3"/>
    </xf>
    <xf numFmtId="4" fontId="1" fillId="4" borderId="1" xfId="1" applyNumberFormat="1" applyFont="1" applyFill="1" applyBorder="1" applyAlignment="1">
      <alignment horizontal="right" vertical="top"/>
    </xf>
    <xf numFmtId="2" fontId="1" fillId="4" borderId="1" xfId="1" applyNumberFormat="1" applyFont="1" applyFill="1" applyBorder="1" applyAlignment="1">
      <alignment horizontal="right" vertical="top"/>
    </xf>
    <xf numFmtId="0" fontId="5" fillId="2" borderId="1" xfId="1" applyNumberFormat="1" applyFont="1" applyFill="1" applyBorder="1" applyAlignment="1">
      <alignment horizontal="left" vertical="top"/>
    </xf>
    <xf numFmtId="4" fontId="5" fillId="2" borderId="1" xfId="1" applyNumberFormat="1" applyFont="1" applyFill="1" applyBorder="1" applyAlignment="1">
      <alignment horizontal="right" vertical="top"/>
    </xf>
    <xf numFmtId="0" fontId="1" fillId="0" borderId="2" xfId="1" applyNumberFormat="1" applyFont="1" applyBorder="1" applyAlignment="1">
      <alignment horizontal="left" vertical="top"/>
    </xf>
    <xf numFmtId="0" fontId="6" fillId="0" borderId="0" xfId="1" applyNumberFormat="1" applyFont="1" applyAlignment="1">
      <alignment horizontal="left" wrapText="1"/>
    </xf>
    <xf numFmtId="0" fontId="1" fillId="0" borderId="3" xfId="1" applyFont="1" applyBorder="1" applyAlignment="1">
      <alignment horizontal="left"/>
    </xf>
    <xf numFmtId="164" fontId="0" fillId="0" borderId="0" xfId="0" applyNumberFormat="1"/>
    <xf numFmtId="0" fontId="7" fillId="5" borderId="3" xfId="1" applyNumberFormat="1" applyFont="1" applyFill="1" applyBorder="1" applyAlignment="1">
      <alignment horizontal="center"/>
    </xf>
    <xf numFmtId="0" fontId="1" fillId="0" borderId="3" xfId="1" applyBorder="1"/>
    <xf numFmtId="4" fontId="8" fillId="0" borderId="3" xfId="0" applyNumberFormat="1" applyFont="1" applyFill="1" applyBorder="1" applyAlignment="1">
      <alignment horizontal="center" wrapText="1"/>
    </xf>
    <xf numFmtId="0" fontId="0" fillId="0" borderId="3" xfId="0" applyBorder="1"/>
    <xf numFmtId="1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164" fontId="0" fillId="0" borderId="3" xfId="0" applyNumberFormat="1" applyBorder="1"/>
    <xf numFmtId="14" fontId="1" fillId="0" borderId="3" xfId="1" applyNumberFormat="1" applyFont="1" applyBorder="1" applyAlignment="1">
      <alignment horizontal="left"/>
    </xf>
    <xf numFmtId="164" fontId="1" fillId="0" borderId="3" xfId="1" applyNumberFormat="1" applyFont="1" applyBorder="1" applyAlignment="1">
      <alignment horizontal="right"/>
    </xf>
    <xf numFmtId="164" fontId="1" fillId="0" borderId="3" xfId="1" applyNumberFormat="1" applyBorder="1"/>
    <xf numFmtId="0" fontId="2" fillId="0" borderId="0" xfId="1" applyNumberFormat="1" applyFont="1" applyAlignment="1">
      <alignment horizontal="left" vertical="top" wrapText="1"/>
    </xf>
    <xf numFmtId="0" fontId="7" fillId="5" borderId="3" xfId="1" applyNumberFormat="1" applyFont="1" applyFill="1" applyBorder="1" applyAlignment="1">
      <alignment horizontal="center"/>
    </xf>
    <xf numFmtId="14" fontId="0" fillId="0" borderId="3" xfId="0" applyNumberFormat="1" applyBorder="1" applyAlignment="1">
      <alignment horizontal="left" vertical="top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9"/>
  <sheetViews>
    <sheetView tabSelected="1" workbookViewId="0">
      <selection activeCell="D313" sqref="D313"/>
    </sheetView>
  </sheetViews>
  <sheetFormatPr defaultRowHeight="15"/>
  <cols>
    <col min="1" max="1" width="30.85546875" customWidth="1"/>
    <col min="2" max="2" width="26" customWidth="1"/>
    <col min="3" max="3" width="54.7109375" customWidth="1"/>
    <col min="4" max="4" width="52.28515625" bestFit="1" customWidth="1"/>
    <col min="5" max="5" width="39" bestFit="1" customWidth="1"/>
    <col min="6" max="6" width="39" customWidth="1"/>
    <col min="7" max="7" width="13.42578125" bestFit="1" customWidth="1"/>
    <col min="8" max="8" width="13.5703125" bestFit="1" customWidth="1"/>
    <col min="9" max="9" width="13.7109375" bestFit="1" customWidth="1"/>
    <col min="10" max="10" width="17.5703125" customWidth="1"/>
    <col min="11" max="11" width="15.140625" bestFit="1" customWidth="1"/>
  </cols>
  <sheetData>
    <row r="1" spans="1:2">
      <c r="A1" s="1"/>
      <c r="B1" s="1"/>
    </row>
    <row r="2" spans="1:2">
      <c r="A2" s="25" t="s">
        <v>0</v>
      </c>
      <c r="B2" s="25"/>
    </row>
    <row r="3" spans="1:2">
      <c r="A3" s="1"/>
      <c r="B3" s="1"/>
    </row>
    <row r="4" spans="1:2">
      <c r="A4" s="2" t="s">
        <v>1</v>
      </c>
      <c r="B4" s="3" t="s">
        <v>2</v>
      </c>
    </row>
    <row r="5" spans="1:2">
      <c r="A5" s="1" t="s">
        <v>288</v>
      </c>
      <c r="B5" s="1"/>
    </row>
    <row r="6" spans="1:2">
      <c r="A6" s="4" t="s">
        <v>3</v>
      </c>
      <c r="B6" s="5">
        <v>-1044</v>
      </c>
    </row>
    <row r="7" spans="1:2">
      <c r="A7" s="6"/>
      <c r="B7" s="7">
        <v>-1044</v>
      </c>
    </row>
    <row r="8" spans="1:2">
      <c r="A8" s="1"/>
      <c r="B8" s="1"/>
    </row>
    <row r="9" spans="1:2">
      <c r="A9" s="4" t="s">
        <v>4</v>
      </c>
      <c r="B9" s="5">
        <v>-21168044</v>
      </c>
    </row>
    <row r="10" spans="1:2">
      <c r="A10" s="6"/>
      <c r="B10" s="7">
        <v>-4000000</v>
      </c>
    </row>
    <row r="11" spans="1:2">
      <c r="A11" s="6"/>
      <c r="B11" s="7">
        <v>-368044</v>
      </c>
    </row>
    <row r="12" spans="1:2">
      <c r="A12" s="6"/>
      <c r="B12" s="7">
        <v>-1200000</v>
      </c>
    </row>
    <row r="13" spans="1:2">
      <c r="A13" s="6"/>
      <c r="B13" s="7">
        <v>-5600000</v>
      </c>
    </row>
    <row r="14" spans="1:2">
      <c r="A14" s="6"/>
      <c r="B14" s="7">
        <v>-10000000</v>
      </c>
    </row>
    <row r="15" spans="1:2">
      <c r="A15" s="1"/>
      <c r="B15" s="1"/>
    </row>
    <row r="16" spans="1:2">
      <c r="A16" s="4" t="s">
        <v>5</v>
      </c>
      <c r="B16" s="5">
        <v>60766226.090000004</v>
      </c>
    </row>
    <row r="17" spans="1:2">
      <c r="A17" s="1" t="s">
        <v>288</v>
      </c>
      <c r="B17" s="7">
        <v>1357.2</v>
      </c>
    </row>
    <row r="18" spans="1:2">
      <c r="A18" s="1" t="s">
        <v>288</v>
      </c>
      <c r="B18" s="7">
        <v>4571.6000000000004</v>
      </c>
    </row>
    <row r="19" spans="1:2">
      <c r="A19" s="1" t="s">
        <v>288</v>
      </c>
      <c r="B19" s="7">
        <v>-12000</v>
      </c>
    </row>
    <row r="20" spans="1:2">
      <c r="A20" s="1" t="s">
        <v>288</v>
      </c>
      <c r="B20" s="7">
        <v>2122200</v>
      </c>
    </row>
    <row r="21" spans="1:2">
      <c r="A21" s="1" t="s">
        <v>288</v>
      </c>
      <c r="B21" s="7">
        <v>10467.98</v>
      </c>
    </row>
    <row r="22" spans="1:2">
      <c r="A22" s="1" t="s">
        <v>288</v>
      </c>
      <c r="B22" s="7">
        <v>3356457.5</v>
      </c>
    </row>
    <row r="23" spans="1:2">
      <c r="A23" s="1" t="s">
        <v>288</v>
      </c>
      <c r="B23" s="7">
        <v>-59947.8</v>
      </c>
    </row>
    <row r="24" spans="1:2">
      <c r="A24" s="1" t="s">
        <v>288</v>
      </c>
      <c r="B24" s="7">
        <v>-261716.19</v>
      </c>
    </row>
    <row r="25" spans="1:2">
      <c r="A25" s="1" t="s">
        <v>288</v>
      </c>
      <c r="B25" s="7">
        <v>447361.9</v>
      </c>
    </row>
    <row r="26" spans="1:2">
      <c r="A26" s="1" t="s">
        <v>288</v>
      </c>
      <c r="B26" s="7">
        <v>1845630</v>
      </c>
    </row>
    <row r="27" spans="1:2">
      <c r="A27" s="1" t="s">
        <v>288</v>
      </c>
      <c r="B27" s="7">
        <v>-41401.550000000003</v>
      </c>
    </row>
    <row r="28" spans="1:2">
      <c r="A28" s="1" t="s">
        <v>288</v>
      </c>
      <c r="B28" s="7">
        <v>4206276.0999999996</v>
      </c>
    </row>
    <row r="29" spans="1:2">
      <c r="A29" s="1" t="s">
        <v>288</v>
      </c>
      <c r="B29" s="7">
        <v>840861.9</v>
      </c>
    </row>
    <row r="30" spans="1:2">
      <c r="A30" s="1" t="s">
        <v>288</v>
      </c>
      <c r="B30" s="7">
        <v>-5215</v>
      </c>
    </row>
    <row r="31" spans="1:2">
      <c r="A31" s="1" t="s">
        <v>288</v>
      </c>
      <c r="B31" s="7">
        <v>-10984</v>
      </c>
    </row>
    <row r="32" spans="1:2">
      <c r="A32" s="1" t="s">
        <v>288</v>
      </c>
      <c r="B32" s="7">
        <v>-211044.6</v>
      </c>
    </row>
    <row r="33" spans="1:2">
      <c r="A33" s="1" t="s">
        <v>288</v>
      </c>
      <c r="B33" s="7">
        <v>-32000</v>
      </c>
    </row>
    <row r="34" spans="1:2">
      <c r="A34" s="1" t="s">
        <v>288</v>
      </c>
      <c r="B34" s="7">
        <v>-21050</v>
      </c>
    </row>
    <row r="35" spans="1:2">
      <c r="A35" s="1" t="s">
        <v>288</v>
      </c>
      <c r="B35" s="7">
        <v>355999.81</v>
      </c>
    </row>
    <row r="36" spans="1:2">
      <c r="A36" s="1" t="s">
        <v>288</v>
      </c>
      <c r="B36" s="7">
        <v>15680.85</v>
      </c>
    </row>
    <row r="37" spans="1:2">
      <c r="A37" s="1" t="s">
        <v>288</v>
      </c>
      <c r="B37" s="7">
        <v>-1800000</v>
      </c>
    </row>
    <row r="38" spans="1:2">
      <c r="A38" s="1" t="s">
        <v>288</v>
      </c>
      <c r="B38" s="7">
        <v>2491827.7000000002</v>
      </c>
    </row>
    <row r="39" spans="1:2">
      <c r="A39" s="1" t="s">
        <v>288</v>
      </c>
      <c r="B39" s="7">
        <v>14206.5</v>
      </c>
    </row>
    <row r="40" spans="1:2">
      <c r="A40" s="1" t="s">
        <v>288</v>
      </c>
      <c r="B40" s="7">
        <v>-29020.34</v>
      </c>
    </row>
    <row r="41" spans="1:2">
      <c r="A41" s="1" t="s">
        <v>288</v>
      </c>
      <c r="B41" s="7">
        <v>5015021</v>
      </c>
    </row>
    <row r="42" spans="1:2">
      <c r="A42" s="1" t="s">
        <v>288</v>
      </c>
      <c r="B42" s="7">
        <v>506389.98</v>
      </c>
    </row>
    <row r="43" spans="1:2">
      <c r="A43" s="1" t="s">
        <v>288</v>
      </c>
      <c r="B43" s="7">
        <v>-62331</v>
      </c>
    </row>
    <row r="44" spans="1:2">
      <c r="A44" s="1" t="s">
        <v>288</v>
      </c>
      <c r="B44" s="7">
        <v>41044528.149999999</v>
      </c>
    </row>
    <row r="45" spans="1:2">
      <c r="A45" s="1" t="s">
        <v>288</v>
      </c>
      <c r="B45" s="7">
        <v>6582.4</v>
      </c>
    </row>
    <row r="46" spans="1:2">
      <c r="A46" s="1" t="s">
        <v>288</v>
      </c>
      <c r="B46" s="7">
        <v>1037516</v>
      </c>
    </row>
    <row r="47" spans="1:2">
      <c r="A47" s="1" t="s">
        <v>288</v>
      </c>
      <c r="B47" s="7">
        <v>-10000</v>
      </c>
    </row>
    <row r="48" spans="1:2">
      <c r="A48" s="1"/>
      <c r="B48" s="1"/>
    </row>
    <row r="49" spans="1:2">
      <c r="A49" s="4" t="s">
        <v>6</v>
      </c>
      <c r="B49" s="5">
        <v>-50866769.539999999</v>
      </c>
    </row>
    <row r="50" spans="1:2">
      <c r="A50" s="1" t="s">
        <v>288</v>
      </c>
      <c r="B50" s="7">
        <v>-3951.15</v>
      </c>
    </row>
    <row r="51" spans="1:2">
      <c r="A51" s="1" t="s">
        <v>288</v>
      </c>
      <c r="B51" s="7">
        <v>2553907</v>
      </c>
    </row>
    <row r="52" spans="1:2">
      <c r="A52" s="1" t="s">
        <v>288</v>
      </c>
      <c r="B52" s="7">
        <v>-1177905</v>
      </c>
    </row>
    <row r="53" spans="1:2">
      <c r="A53" s="1" t="s">
        <v>288</v>
      </c>
      <c r="B53" s="7">
        <v>-5500</v>
      </c>
    </row>
    <row r="54" spans="1:2">
      <c r="A54" s="1" t="s">
        <v>288</v>
      </c>
      <c r="B54" s="7">
        <v>13715.7</v>
      </c>
    </row>
    <row r="55" spans="1:2">
      <c r="A55" s="1" t="s">
        <v>288</v>
      </c>
      <c r="B55" s="8">
        <v>-0.38</v>
      </c>
    </row>
    <row r="56" spans="1:2">
      <c r="A56" s="1" t="s">
        <v>288</v>
      </c>
      <c r="B56" s="7">
        <v>515613.04</v>
      </c>
    </row>
    <row r="57" spans="1:2">
      <c r="A57" s="1" t="s">
        <v>288</v>
      </c>
      <c r="B57" s="7">
        <v>-1939537.3</v>
      </c>
    </row>
    <row r="58" spans="1:2">
      <c r="A58" s="1" t="s">
        <v>288</v>
      </c>
      <c r="B58" s="7">
        <v>-354150</v>
      </c>
    </row>
    <row r="59" spans="1:2">
      <c r="A59" s="1" t="s">
        <v>288</v>
      </c>
      <c r="B59" s="8">
        <v>0.01</v>
      </c>
    </row>
    <row r="60" spans="1:2">
      <c r="A60" s="1" t="s">
        <v>288</v>
      </c>
      <c r="B60" s="7">
        <v>-8949.7800000000007</v>
      </c>
    </row>
    <row r="61" spans="1:2">
      <c r="A61" s="1" t="s">
        <v>288</v>
      </c>
      <c r="B61" s="8">
        <v>-0.26</v>
      </c>
    </row>
    <row r="62" spans="1:2">
      <c r="A62" s="1" t="s">
        <v>288</v>
      </c>
      <c r="B62" s="7">
        <v>-5066</v>
      </c>
    </row>
    <row r="63" spans="1:2">
      <c r="A63" s="1" t="s">
        <v>288</v>
      </c>
      <c r="B63" s="7">
        <v>-940889.72</v>
      </c>
    </row>
    <row r="64" spans="1:2">
      <c r="A64" s="1" t="s">
        <v>288</v>
      </c>
      <c r="B64" s="7">
        <v>-146331</v>
      </c>
    </row>
    <row r="65" spans="1:10">
      <c r="A65" s="1" t="s">
        <v>288</v>
      </c>
      <c r="B65" s="7">
        <v>-46292552.469999999</v>
      </c>
    </row>
    <row r="66" spans="1:10">
      <c r="A66" s="1" t="s">
        <v>288</v>
      </c>
      <c r="B66" s="7">
        <v>-20178.8</v>
      </c>
    </row>
    <row r="67" spans="1:10">
      <c r="A67" s="1" t="s">
        <v>288</v>
      </c>
      <c r="B67" s="7">
        <v>-3054993.43</v>
      </c>
    </row>
    <row r="68" spans="1:10">
      <c r="A68" s="1"/>
      <c r="B68" s="1"/>
    </row>
    <row r="69" spans="1:10">
      <c r="A69" s="9" t="s">
        <v>7</v>
      </c>
      <c r="B69" s="10">
        <v>-11269631.449999999</v>
      </c>
    </row>
    <row r="70" spans="1:10">
      <c r="A70" s="11"/>
      <c r="B70" s="11"/>
    </row>
    <row r="71" spans="1:10">
      <c r="A71" s="1"/>
      <c r="B71" s="1"/>
    </row>
    <row r="72" spans="1:10" ht="15" customHeight="1">
      <c r="A72" s="1"/>
      <c r="B72" s="12"/>
      <c r="C72" s="12"/>
      <c r="D72" s="12"/>
      <c r="E72" s="12"/>
      <c r="F72" s="12"/>
      <c r="G72" s="12"/>
      <c r="H72" s="12"/>
    </row>
    <row r="73" spans="1:10">
      <c r="A73" s="1"/>
      <c r="B73" s="1"/>
      <c r="C73" s="1"/>
      <c r="D73" s="1"/>
      <c r="E73" s="1"/>
      <c r="F73" s="1"/>
      <c r="G73" s="1"/>
      <c r="H73" s="1"/>
    </row>
    <row r="74" spans="1:10" ht="51.75">
      <c r="A74" s="26" t="s">
        <v>287</v>
      </c>
      <c r="B74" s="26"/>
      <c r="C74" s="26"/>
      <c r="D74" s="26"/>
      <c r="E74" s="26"/>
      <c r="F74" s="15"/>
      <c r="G74" s="16"/>
      <c r="H74" s="17" t="s">
        <v>284</v>
      </c>
      <c r="I74" s="17" t="s">
        <v>285</v>
      </c>
      <c r="J74" s="18" t="s">
        <v>286</v>
      </c>
    </row>
    <row r="75" spans="1:10">
      <c r="A75" s="19">
        <v>41244</v>
      </c>
      <c r="B75" s="20" t="s">
        <v>8</v>
      </c>
      <c r="C75" s="20" t="s">
        <v>9</v>
      </c>
      <c r="D75" s="20" t="s">
        <v>10</v>
      </c>
      <c r="E75" s="20" t="s">
        <v>282</v>
      </c>
      <c r="F75" s="20" t="s">
        <v>289</v>
      </c>
      <c r="G75" s="20" t="s">
        <v>283</v>
      </c>
      <c r="H75" s="21">
        <f>B69</f>
        <v>-11269631.449999999</v>
      </c>
      <c r="I75" s="21">
        <f>A76-A75</f>
        <v>2</v>
      </c>
      <c r="J75" s="21">
        <f>H75*I75*0.18/365</f>
        <v>-11115.2529369863</v>
      </c>
    </row>
    <row r="76" spans="1:10">
      <c r="A76" s="22" t="s">
        <v>11</v>
      </c>
      <c r="B76" s="13" t="s">
        <v>12</v>
      </c>
      <c r="C76" s="16" t="s">
        <v>288</v>
      </c>
      <c r="D76" s="13" t="s">
        <v>13</v>
      </c>
      <c r="E76" s="23">
        <v>11894.9</v>
      </c>
      <c r="F76" s="23" t="s">
        <v>290</v>
      </c>
      <c r="G76" s="24"/>
      <c r="H76" s="21">
        <f>H75-E76+G76</f>
        <v>-11281526.35</v>
      </c>
      <c r="I76" s="21">
        <f t="shared" ref="I76:I139" si="0">A77-A76</f>
        <v>0</v>
      </c>
      <c r="J76" s="21">
        <f t="shared" ref="J76:J139" si="1">H76*I76*0.18/365</f>
        <v>0</v>
      </c>
    </row>
    <row r="77" spans="1:10">
      <c r="A77" s="22" t="s">
        <v>11</v>
      </c>
      <c r="B77" s="13" t="s">
        <v>16</v>
      </c>
      <c r="C77" s="16" t="s">
        <v>288</v>
      </c>
      <c r="D77" s="13" t="s">
        <v>17</v>
      </c>
      <c r="E77" s="23">
        <v>56000</v>
      </c>
      <c r="F77" s="23" t="s">
        <v>290</v>
      </c>
      <c r="G77" s="24"/>
      <c r="H77" s="21">
        <f>H76-E77+G77</f>
        <v>-11337526.35</v>
      </c>
      <c r="I77" s="21">
        <f t="shared" si="0"/>
        <v>0</v>
      </c>
      <c r="J77" s="21">
        <f t="shared" si="1"/>
        <v>0</v>
      </c>
    </row>
    <row r="78" spans="1:10">
      <c r="A78" s="22" t="s">
        <v>11</v>
      </c>
      <c r="B78" s="13" t="s">
        <v>20</v>
      </c>
      <c r="C78" s="16" t="s">
        <v>288</v>
      </c>
      <c r="D78" s="13" t="s">
        <v>17</v>
      </c>
      <c r="E78" s="23">
        <v>160000</v>
      </c>
      <c r="F78" s="23" t="s">
        <v>290</v>
      </c>
      <c r="G78" s="24"/>
      <c r="H78" s="21">
        <f t="shared" ref="H78:H141" si="2">H77-E78+G78</f>
        <v>-11497526.35</v>
      </c>
      <c r="I78" s="21">
        <f t="shared" si="0"/>
        <v>0</v>
      </c>
      <c r="J78" s="21">
        <f t="shared" si="1"/>
        <v>0</v>
      </c>
    </row>
    <row r="79" spans="1:10">
      <c r="A79" s="22" t="s">
        <v>11</v>
      </c>
      <c r="B79" s="13" t="s">
        <v>22</v>
      </c>
      <c r="C79" s="16" t="s">
        <v>288</v>
      </c>
      <c r="D79" s="13" t="s">
        <v>17</v>
      </c>
      <c r="E79" s="23">
        <v>256460.9</v>
      </c>
      <c r="F79" s="23" t="s">
        <v>290</v>
      </c>
      <c r="G79" s="24"/>
      <c r="H79" s="21">
        <f t="shared" si="2"/>
        <v>-11753987.25</v>
      </c>
      <c r="I79" s="21">
        <f t="shared" si="0"/>
        <v>0</v>
      </c>
      <c r="J79" s="21">
        <f t="shared" si="1"/>
        <v>0</v>
      </c>
    </row>
    <row r="80" spans="1:10">
      <c r="A80" s="22" t="s">
        <v>11</v>
      </c>
      <c r="B80" s="13" t="s">
        <v>25</v>
      </c>
      <c r="C80" s="16" t="s">
        <v>288</v>
      </c>
      <c r="D80" s="13" t="s">
        <v>17</v>
      </c>
      <c r="E80" s="23">
        <v>340223.5</v>
      </c>
      <c r="F80" s="23" t="s">
        <v>290</v>
      </c>
      <c r="G80" s="24"/>
      <c r="H80" s="21">
        <f t="shared" si="2"/>
        <v>-12094210.75</v>
      </c>
      <c r="I80" s="21">
        <f t="shared" si="0"/>
        <v>0</v>
      </c>
      <c r="J80" s="21">
        <f t="shared" si="1"/>
        <v>0</v>
      </c>
    </row>
    <row r="81" spans="1:10">
      <c r="A81" s="22" t="s">
        <v>11</v>
      </c>
      <c r="B81" s="13" t="s">
        <v>27</v>
      </c>
      <c r="C81" s="16" t="s">
        <v>288</v>
      </c>
      <c r="D81" s="13" t="s">
        <v>17</v>
      </c>
      <c r="E81" s="23">
        <v>500000</v>
      </c>
      <c r="F81" s="23" t="s">
        <v>290</v>
      </c>
      <c r="G81" s="24"/>
      <c r="H81" s="21">
        <f t="shared" si="2"/>
        <v>-12594210.75</v>
      </c>
      <c r="I81" s="21">
        <f t="shared" si="0"/>
        <v>0</v>
      </c>
      <c r="J81" s="21">
        <f t="shared" si="1"/>
        <v>0</v>
      </c>
    </row>
    <row r="82" spans="1:10">
      <c r="A82" s="22" t="s">
        <v>11</v>
      </c>
      <c r="B82" s="13" t="s">
        <v>29</v>
      </c>
      <c r="C82" s="16" t="s">
        <v>288</v>
      </c>
      <c r="D82" s="13" t="s">
        <v>17</v>
      </c>
      <c r="E82" s="23">
        <v>840000</v>
      </c>
      <c r="F82" s="23" t="s">
        <v>290</v>
      </c>
      <c r="G82" s="24"/>
      <c r="H82" s="21">
        <f t="shared" si="2"/>
        <v>-13434210.75</v>
      </c>
      <c r="I82" s="21">
        <f t="shared" si="0"/>
        <v>0</v>
      </c>
      <c r="J82" s="21">
        <f t="shared" si="1"/>
        <v>0</v>
      </c>
    </row>
    <row r="83" spans="1:10">
      <c r="A83" s="22" t="s">
        <v>11</v>
      </c>
      <c r="B83" s="13" t="s">
        <v>31</v>
      </c>
      <c r="C83" s="16" t="s">
        <v>288</v>
      </c>
      <c r="D83" s="13" t="s">
        <v>17</v>
      </c>
      <c r="E83" s="23">
        <v>907360.5</v>
      </c>
      <c r="F83" s="23" t="s">
        <v>290</v>
      </c>
      <c r="G83" s="24"/>
      <c r="H83" s="21">
        <f t="shared" si="2"/>
        <v>-14341571.25</v>
      </c>
      <c r="I83" s="21">
        <f t="shared" si="0"/>
        <v>0</v>
      </c>
      <c r="J83" s="21">
        <f t="shared" si="1"/>
        <v>0</v>
      </c>
    </row>
    <row r="84" spans="1:10">
      <c r="A84" s="22" t="s">
        <v>11</v>
      </c>
      <c r="B84" s="13" t="s">
        <v>34</v>
      </c>
      <c r="C84" s="16" t="s">
        <v>288</v>
      </c>
      <c r="D84" s="13" t="s">
        <v>17</v>
      </c>
      <c r="E84" s="23">
        <v>1049406.3999999999</v>
      </c>
      <c r="F84" s="23" t="s">
        <v>290</v>
      </c>
      <c r="G84" s="24"/>
      <c r="H84" s="21">
        <f t="shared" si="2"/>
        <v>-15390977.65</v>
      </c>
      <c r="I84" s="21">
        <f t="shared" si="0"/>
        <v>0</v>
      </c>
      <c r="J84" s="21">
        <f t="shared" si="1"/>
        <v>0</v>
      </c>
    </row>
    <row r="85" spans="1:10">
      <c r="A85" s="22" t="s">
        <v>11</v>
      </c>
      <c r="B85" s="13" t="s">
        <v>36</v>
      </c>
      <c r="C85" s="16" t="s">
        <v>288</v>
      </c>
      <c r="D85" s="13" t="s">
        <v>17</v>
      </c>
      <c r="E85" s="23">
        <v>1050679.2</v>
      </c>
      <c r="F85" s="23" t="s">
        <v>290</v>
      </c>
      <c r="G85" s="24"/>
      <c r="H85" s="21">
        <f t="shared" si="2"/>
        <v>-16441656.85</v>
      </c>
      <c r="I85" s="21">
        <f t="shared" si="0"/>
        <v>0</v>
      </c>
      <c r="J85" s="21">
        <f t="shared" si="1"/>
        <v>0</v>
      </c>
    </row>
    <row r="86" spans="1:10">
      <c r="A86" s="22" t="s">
        <v>11</v>
      </c>
      <c r="B86" s="13" t="s">
        <v>39</v>
      </c>
      <c r="C86" s="16" t="s">
        <v>288</v>
      </c>
      <c r="D86" s="13" t="s">
        <v>17</v>
      </c>
      <c r="E86" s="23">
        <v>11256856</v>
      </c>
      <c r="F86" s="23" t="s">
        <v>290</v>
      </c>
      <c r="G86" s="24"/>
      <c r="H86" s="21">
        <f t="shared" si="2"/>
        <v>-27698512.850000001</v>
      </c>
      <c r="I86" s="21">
        <f t="shared" si="0"/>
        <v>0</v>
      </c>
      <c r="J86" s="21">
        <f t="shared" si="1"/>
        <v>0</v>
      </c>
    </row>
    <row r="87" spans="1:10">
      <c r="A87" s="22" t="s">
        <v>11</v>
      </c>
      <c r="B87" s="13" t="s">
        <v>14</v>
      </c>
      <c r="C87" s="16" t="s">
        <v>288</v>
      </c>
      <c r="D87" s="13" t="s">
        <v>15</v>
      </c>
      <c r="E87" s="21"/>
      <c r="F87" s="23" t="s">
        <v>290</v>
      </c>
      <c r="G87" s="23">
        <v>110</v>
      </c>
      <c r="H87" s="21">
        <f t="shared" si="2"/>
        <v>-27698402.850000001</v>
      </c>
      <c r="I87" s="21">
        <f t="shared" si="0"/>
        <v>0</v>
      </c>
      <c r="J87" s="21">
        <f t="shared" si="1"/>
        <v>0</v>
      </c>
    </row>
    <row r="88" spans="1:10">
      <c r="A88" s="22" t="s">
        <v>11</v>
      </c>
      <c r="B88" s="13" t="s">
        <v>18</v>
      </c>
      <c r="C88" s="16" t="s">
        <v>288</v>
      </c>
      <c r="D88" s="13" t="s">
        <v>19</v>
      </c>
      <c r="E88" s="21"/>
      <c r="F88" s="23" t="s">
        <v>290</v>
      </c>
      <c r="G88" s="23">
        <v>3664.48</v>
      </c>
      <c r="H88" s="21">
        <f t="shared" si="2"/>
        <v>-27694738.370000001</v>
      </c>
      <c r="I88" s="21">
        <f t="shared" si="0"/>
        <v>0</v>
      </c>
      <c r="J88" s="21">
        <f t="shared" si="1"/>
        <v>0</v>
      </c>
    </row>
    <row r="89" spans="1:10">
      <c r="A89" s="22" t="s">
        <v>11</v>
      </c>
      <c r="B89" s="13" t="s">
        <v>21</v>
      </c>
      <c r="C89" s="16" t="s">
        <v>288</v>
      </c>
      <c r="D89" s="13" t="s">
        <v>19</v>
      </c>
      <c r="E89" s="21"/>
      <c r="F89" s="23" t="s">
        <v>290</v>
      </c>
      <c r="G89" s="23">
        <v>11947.24</v>
      </c>
      <c r="H89" s="21">
        <f t="shared" si="2"/>
        <v>-27682791.130000003</v>
      </c>
      <c r="I89" s="21">
        <f t="shared" si="0"/>
        <v>0</v>
      </c>
      <c r="J89" s="21">
        <f t="shared" si="1"/>
        <v>0</v>
      </c>
    </row>
    <row r="90" spans="1:10">
      <c r="A90" s="22" t="s">
        <v>11</v>
      </c>
      <c r="B90" s="13" t="s">
        <v>23</v>
      </c>
      <c r="C90" s="16" t="s">
        <v>288</v>
      </c>
      <c r="D90" s="13" t="s">
        <v>24</v>
      </c>
      <c r="E90" s="21"/>
      <c r="F90" s="23" t="s">
        <v>290</v>
      </c>
      <c r="G90" s="23">
        <v>31541</v>
      </c>
      <c r="H90" s="21">
        <f t="shared" si="2"/>
        <v>-27651250.130000003</v>
      </c>
      <c r="I90" s="21">
        <f t="shared" si="0"/>
        <v>0</v>
      </c>
      <c r="J90" s="21">
        <f t="shared" si="1"/>
        <v>0</v>
      </c>
    </row>
    <row r="91" spans="1:10">
      <c r="A91" s="22" t="s">
        <v>11</v>
      </c>
      <c r="B91" s="13" t="s">
        <v>26</v>
      </c>
      <c r="C91" s="16" t="s">
        <v>288</v>
      </c>
      <c r="D91" s="13" t="s">
        <v>19</v>
      </c>
      <c r="E91" s="21"/>
      <c r="F91" s="23" t="s">
        <v>290</v>
      </c>
      <c r="G91" s="23">
        <v>39934.639999999999</v>
      </c>
      <c r="H91" s="21">
        <f t="shared" si="2"/>
        <v>-27611315.490000002</v>
      </c>
      <c r="I91" s="21">
        <f t="shared" si="0"/>
        <v>0</v>
      </c>
      <c r="J91" s="21">
        <f t="shared" si="1"/>
        <v>0</v>
      </c>
    </row>
    <row r="92" spans="1:10">
      <c r="A92" s="22" t="s">
        <v>11</v>
      </c>
      <c r="B92" s="13" t="s">
        <v>28</v>
      </c>
      <c r="C92" s="16" t="s">
        <v>288</v>
      </c>
      <c r="D92" s="13" t="s">
        <v>19</v>
      </c>
      <c r="E92" s="21"/>
      <c r="F92" s="23" t="s">
        <v>290</v>
      </c>
      <c r="G92" s="23">
        <v>55708.79</v>
      </c>
      <c r="H92" s="21">
        <f t="shared" si="2"/>
        <v>-27555606.700000003</v>
      </c>
      <c r="I92" s="21">
        <f t="shared" si="0"/>
        <v>0</v>
      </c>
      <c r="J92" s="21">
        <f t="shared" si="1"/>
        <v>0</v>
      </c>
    </row>
    <row r="93" spans="1:10">
      <c r="A93" s="22" t="s">
        <v>11</v>
      </c>
      <c r="B93" s="13" t="s">
        <v>30</v>
      </c>
      <c r="C93" s="16" t="s">
        <v>288</v>
      </c>
      <c r="D93" s="13" t="s">
        <v>19</v>
      </c>
      <c r="E93" s="21"/>
      <c r="F93" s="23" t="s">
        <v>290</v>
      </c>
      <c r="G93" s="23">
        <v>99836.1</v>
      </c>
      <c r="H93" s="21">
        <f t="shared" si="2"/>
        <v>-27455770.600000001</v>
      </c>
      <c r="I93" s="21">
        <f t="shared" si="0"/>
        <v>0</v>
      </c>
      <c r="J93" s="21">
        <f t="shared" si="1"/>
        <v>0</v>
      </c>
    </row>
    <row r="94" spans="1:10">
      <c r="A94" s="22" t="s">
        <v>11</v>
      </c>
      <c r="B94" s="13" t="s">
        <v>32</v>
      </c>
      <c r="C94" s="16" t="s">
        <v>288</v>
      </c>
      <c r="D94" s="13" t="s">
        <v>33</v>
      </c>
      <c r="E94" s="21"/>
      <c r="F94" s="23" t="s">
        <v>290</v>
      </c>
      <c r="G94" s="23">
        <v>720000</v>
      </c>
      <c r="H94" s="21">
        <f t="shared" si="2"/>
        <v>-26735770.600000001</v>
      </c>
      <c r="I94" s="21">
        <f t="shared" si="0"/>
        <v>0</v>
      </c>
      <c r="J94" s="21">
        <f t="shared" si="1"/>
        <v>0</v>
      </c>
    </row>
    <row r="95" spans="1:10">
      <c r="A95" s="22" t="s">
        <v>11</v>
      </c>
      <c r="B95" s="13" t="s">
        <v>35</v>
      </c>
      <c r="C95" s="16" t="s">
        <v>288</v>
      </c>
      <c r="D95" s="13" t="s">
        <v>33</v>
      </c>
      <c r="E95" s="21"/>
      <c r="F95" s="23" t="s">
        <v>290</v>
      </c>
      <c r="G95" s="23">
        <v>3666024</v>
      </c>
      <c r="H95" s="21">
        <f t="shared" si="2"/>
        <v>-23069746.600000001</v>
      </c>
      <c r="I95" s="21">
        <f t="shared" si="0"/>
        <v>1</v>
      </c>
      <c r="J95" s="21">
        <f t="shared" si="1"/>
        <v>-11376.861336986301</v>
      </c>
    </row>
    <row r="96" spans="1:10">
      <c r="A96" s="22" t="s">
        <v>37</v>
      </c>
      <c r="B96" s="13" t="s">
        <v>42</v>
      </c>
      <c r="C96" s="16" t="s">
        <v>288</v>
      </c>
      <c r="D96" s="13" t="s">
        <v>17</v>
      </c>
      <c r="E96" s="23">
        <v>100000</v>
      </c>
      <c r="F96" s="23" t="s">
        <v>290</v>
      </c>
      <c r="G96" s="24"/>
      <c r="H96" s="21">
        <f t="shared" si="2"/>
        <v>-23169746.600000001</v>
      </c>
      <c r="I96" s="21">
        <f t="shared" si="0"/>
        <v>0</v>
      </c>
      <c r="J96" s="21">
        <f t="shared" si="1"/>
        <v>0</v>
      </c>
    </row>
    <row r="97" spans="1:10">
      <c r="A97" s="22" t="s">
        <v>37</v>
      </c>
      <c r="B97" s="13" t="s">
        <v>44</v>
      </c>
      <c r="C97" s="16" t="s">
        <v>288</v>
      </c>
      <c r="D97" s="13" t="s">
        <v>17</v>
      </c>
      <c r="E97" s="23">
        <v>199600</v>
      </c>
      <c r="F97" s="23" t="s">
        <v>290</v>
      </c>
      <c r="G97" s="24"/>
      <c r="H97" s="21">
        <f t="shared" si="2"/>
        <v>-23369346.600000001</v>
      </c>
      <c r="I97" s="21">
        <f t="shared" si="0"/>
        <v>0</v>
      </c>
      <c r="J97" s="21">
        <f t="shared" si="1"/>
        <v>0</v>
      </c>
    </row>
    <row r="98" spans="1:10">
      <c r="A98" s="22" t="s">
        <v>37</v>
      </c>
      <c r="B98" s="13" t="s">
        <v>46</v>
      </c>
      <c r="C98" s="16" t="s">
        <v>288</v>
      </c>
      <c r="D98" s="13" t="s">
        <v>17</v>
      </c>
      <c r="E98" s="23">
        <v>250000</v>
      </c>
      <c r="F98" s="23" t="s">
        <v>290</v>
      </c>
      <c r="G98" s="24"/>
      <c r="H98" s="21">
        <f t="shared" si="2"/>
        <v>-23619346.600000001</v>
      </c>
      <c r="I98" s="21">
        <f t="shared" si="0"/>
        <v>0</v>
      </c>
      <c r="J98" s="21">
        <f t="shared" si="1"/>
        <v>0</v>
      </c>
    </row>
    <row r="99" spans="1:10">
      <c r="A99" s="22" t="s">
        <v>37</v>
      </c>
      <c r="B99" s="13" t="s">
        <v>48</v>
      </c>
      <c r="C99" s="16" t="s">
        <v>288</v>
      </c>
      <c r="D99" s="13" t="s">
        <v>17</v>
      </c>
      <c r="E99" s="23">
        <v>400000</v>
      </c>
      <c r="F99" s="23" t="s">
        <v>290</v>
      </c>
      <c r="G99" s="24"/>
      <c r="H99" s="21">
        <f t="shared" si="2"/>
        <v>-24019346.600000001</v>
      </c>
      <c r="I99" s="21">
        <f t="shared" si="0"/>
        <v>0</v>
      </c>
      <c r="J99" s="21">
        <f t="shared" si="1"/>
        <v>0</v>
      </c>
    </row>
    <row r="100" spans="1:10">
      <c r="A100" s="22" t="s">
        <v>37</v>
      </c>
      <c r="B100" s="13" t="s">
        <v>50</v>
      </c>
      <c r="C100" s="16" t="s">
        <v>288</v>
      </c>
      <c r="D100" s="13" t="s">
        <v>17</v>
      </c>
      <c r="E100" s="23">
        <v>500000</v>
      </c>
      <c r="F100" s="23" t="s">
        <v>290</v>
      </c>
      <c r="G100" s="24"/>
      <c r="H100" s="21">
        <f t="shared" si="2"/>
        <v>-24519346.600000001</v>
      </c>
      <c r="I100" s="21">
        <f t="shared" si="0"/>
        <v>0</v>
      </c>
      <c r="J100" s="21">
        <f t="shared" si="1"/>
        <v>0</v>
      </c>
    </row>
    <row r="101" spans="1:10">
      <c r="A101" s="22" t="s">
        <v>37</v>
      </c>
      <c r="B101" s="13" t="s">
        <v>53</v>
      </c>
      <c r="C101" s="16" t="s">
        <v>288</v>
      </c>
      <c r="D101" s="13" t="s">
        <v>17</v>
      </c>
      <c r="E101" s="23">
        <v>1037520</v>
      </c>
      <c r="F101" s="23" t="s">
        <v>290</v>
      </c>
      <c r="G101" s="24"/>
      <c r="H101" s="21">
        <f t="shared" si="2"/>
        <v>-25556866.600000001</v>
      </c>
      <c r="I101" s="21">
        <f t="shared" si="0"/>
        <v>0</v>
      </c>
      <c r="J101" s="21">
        <f t="shared" si="1"/>
        <v>0</v>
      </c>
    </row>
    <row r="102" spans="1:10">
      <c r="A102" s="22" t="s">
        <v>37</v>
      </c>
      <c r="B102" s="13" t="s">
        <v>38</v>
      </c>
      <c r="C102" s="16" t="s">
        <v>288</v>
      </c>
      <c r="D102" s="13" t="s">
        <v>15</v>
      </c>
      <c r="E102" s="21"/>
      <c r="F102" s="23" t="s">
        <v>290</v>
      </c>
      <c r="G102" s="23">
        <v>110</v>
      </c>
      <c r="H102" s="21">
        <f t="shared" si="2"/>
        <v>-25556756.600000001</v>
      </c>
      <c r="I102" s="21">
        <f t="shared" si="0"/>
        <v>0</v>
      </c>
      <c r="J102" s="21">
        <f t="shared" si="1"/>
        <v>0</v>
      </c>
    </row>
    <row r="103" spans="1:10">
      <c r="A103" s="22" t="s">
        <v>37</v>
      </c>
      <c r="B103" s="13" t="s">
        <v>40</v>
      </c>
      <c r="C103" s="16" t="s">
        <v>288</v>
      </c>
      <c r="D103" s="13" t="s">
        <v>41</v>
      </c>
      <c r="E103" s="21"/>
      <c r="F103" s="23" t="s">
        <v>290</v>
      </c>
      <c r="G103" s="23">
        <v>8640</v>
      </c>
      <c r="H103" s="21">
        <f t="shared" si="2"/>
        <v>-25548116.600000001</v>
      </c>
      <c r="I103" s="21">
        <f t="shared" si="0"/>
        <v>0</v>
      </c>
      <c r="J103" s="21">
        <f t="shared" si="1"/>
        <v>0</v>
      </c>
    </row>
    <row r="104" spans="1:10">
      <c r="A104" s="22" t="s">
        <v>37</v>
      </c>
      <c r="B104" s="13" t="s">
        <v>43</v>
      </c>
      <c r="C104" s="16" t="s">
        <v>288</v>
      </c>
      <c r="D104" s="13" t="s">
        <v>41</v>
      </c>
      <c r="E104" s="21"/>
      <c r="F104" s="23" t="s">
        <v>290</v>
      </c>
      <c r="G104" s="23">
        <v>11894.9</v>
      </c>
      <c r="H104" s="21">
        <f t="shared" si="2"/>
        <v>-25536221.700000003</v>
      </c>
      <c r="I104" s="21">
        <f t="shared" si="0"/>
        <v>0</v>
      </c>
      <c r="J104" s="21">
        <f t="shared" si="1"/>
        <v>0</v>
      </c>
    </row>
    <row r="105" spans="1:10">
      <c r="A105" s="22" t="s">
        <v>37</v>
      </c>
      <c r="B105" s="13" t="s">
        <v>45</v>
      </c>
      <c r="C105" s="16" t="s">
        <v>288</v>
      </c>
      <c r="D105" s="13" t="s">
        <v>33</v>
      </c>
      <c r="E105" s="21"/>
      <c r="F105" s="23" t="s">
        <v>290</v>
      </c>
      <c r="G105" s="23">
        <v>198000</v>
      </c>
      <c r="H105" s="21">
        <f t="shared" si="2"/>
        <v>-25338221.700000003</v>
      </c>
      <c r="I105" s="21">
        <f t="shared" si="0"/>
        <v>0</v>
      </c>
      <c r="J105" s="21">
        <f t="shared" si="1"/>
        <v>0</v>
      </c>
    </row>
    <row r="106" spans="1:10">
      <c r="A106" s="22" t="s">
        <v>37</v>
      </c>
      <c r="B106" s="13" t="s">
        <v>47</v>
      </c>
      <c r="C106" s="16" t="s">
        <v>288</v>
      </c>
      <c r="D106" s="13" t="s">
        <v>33</v>
      </c>
      <c r="E106" s="21"/>
      <c r="F106" s="23" t="s">
        <v>290</v>
      </c>
      <c r="G106" s="23">
        <v>1830038.4</v>
      </c>
      <c r="H106" s="21">
        <f t="shared" si="2"/>
        <v>-23508183.300000004</v>
      </c>
      <c r="I106" s="21">
        <f t="shared" si="0"/>
        <v>0</v>
      </c>
      <c r="J106" s="21">
        <f t="shared" si="1"/>
        <v>0</v>
      </c>
    </row>
    <row r="107" spans="1:10">
      <c r="A107" s="22" t="s">
        <v>37</v>
      </c>
      <c r="B107" s="13" t="s">
        <v>49</v>
      </c>
      <c r="C107" s="16" t="s">
        <v>288</v>
      </c>
      <c r="D107" s="13" t="s">
        <v>33</v>
      </c>
      <c r="E107" s="21"/>
      <c r="F107" s="23" t="s">
        <v>290</v>
      </c>
      <c r="G107" s="23">
        <v>20000000</v>
      </c>
      <c r="H107" s="21">
        <f t="shared" si="2"/>
        <v>-3508183.3000000045</v>
      </c>
      <c r="I107" s="21">
        <f t="shared" si="0"/>
        <v>1</v>
      </c>
      <c r="J107" s="21">
        <f t="shared" si="1"/>
        <v>-1730.062997260276</v>
      </c>
    </row>
    <row r="108" spans="1:10">
      <c r="A108" s="22" t="s">
        <v>51</v>
      </c>
      <c r="B108" s="13" t="s">
        <v>55</v>
      </c>
      <c r="C108" s="16" t="s">
        <v>288</v>
      </c>
      <c r="D108" s="13" t="s">
        <v>17</v>
      </c>
      <c r="E108" s="23">
        <v>500000</v>
      </c>
      <c r="F108" s="23" t="s">
        <v>290</v>
      </c>
      <c r="G108" s="24"/>
      <c r="H108" s="21">
        <f t="shared" si="2"/>
        <v>-4008183.3000000045</v>
      </c>
      <c r="I108" s="21">
        <f t="shared" si="0"/>
        <v>0</v>
      </c>
      <c r="J108" s="21">
        <f t="shared" si="1"/>
        <v>0</v>
      </c>
    </row>
    <row r="109" spans="1:10">
      <c r="A109" s="22" t="s">
        <v>51</v>
      </c>
      <c r="B109" s="13" t="s">
        <v>52</v>
      </c>
      <c r="C109" s="16" t="s">
        <v>288</v>
      </c>
      <c r="D109" s="13" t="s">
        <v>15</v>
      </c>
      <c r="E109" s="23">
        <v>30</v>
      </c>
      <c r="F109" s="23" t="s">
        <v>290</v>
      </c>
      <c r="G109" s="24"/>
      <c r="H109" s="21">
        <f t="shared" si="2"/>
        <v>-4008213.3000000045</v>
      </c>
      <c r="I109" s="21">
        <f t="shared" si="0"/>
        <v>0</v>
      </c>
      <c r="J109" s="21">
        <f t="shared" si="1"/>
        <v>0</v>
      </c>
    </row>
    <row r="110" spans="1:10">
      <c r="A110" s="22" t="s">
        <v>51</v>
      </c>
      <c r="B110" s="13" t="s">
        <v>54</v>
      </c>
      <c r="C110" s="16" t="s">
        <v>288</v>
      </c>
      <c r="D110" s="13" t="s">
        <v>15</v>
      </c>
      <c r="E110" s="21"/>
      <c r="F110" s="23" t="s">
        <v>290</v>
      </c>
      <c r="G110" s="23">
        <v>190</v>
      </c>
      <c r="H110" s="21">
        <f t="shared" si="2"/>
        <v>-4008023.3000000045</v>
      </c>
      <c r="I110" s="21">
        <f t="shared" si="0"/>
        <v>0</v>
      </c>
      <c r="J110" s="21">
        <f t="shared" si="1"/>
        <v>0</v>
      </c>
    </row>
    <row r="111" spans="1:10">
      <c r="A111" s="22" t="s">
        <v>51</v>
      </c>
      <c r="B111" s="13" t="s">
        <v>56</v>
      </c>
      <c r="C111" s="16" t="s">
        <v>288</v>
      </c>
      <c r="D111" s="13" t="s">
        <v>33</v>
      </c>
      <c r="E111" s="21"/>
      <c r="F111" s="23" t="s">
        <v>290</v>
      </c>
      <c r="G111" s="23">
        <v>1000</v>
      </c>
      <c r="H111" s="21">
        <f t="shared" si="2"/>
        <v>-4007023.3000000045</v>
      </c>
      <c r="I111" s="21">
        <f t="shared" si="0"/>
        <v>0</v>
      </c>
      <c r="J111" s="21">
        <f t="shared" si="1"/>
        <v>0</v>
      </c>
    </row>
    <row r="112" spans="1:10">
      <c r="A112" s="22" t="s">
        <v>51</v>
      </c>
      <c r="B112" s="13" t="s">
        <v>59</v>
      </c>
      <c r="C112" s="16" t="s">
        <v>288</v>
      </c>
      <c r="D112" s="13" t="s">
        <v>33</v>
      </c>
      <c r="E112" s="21"/>
      <c r="F112" s="23" t="s">
        <v>290</v>
      </c>
      <c r="G112" s="23">
        <v>1648.8</v>
      </c>
      <c r="H112" s="21">
        <f t="shared" si="2"/>
        <v>-4005374.5000000047</v>
      </c>
      <c r="I112" s="21">
        <f t="shared" si="0"/>
        <v>0</v>
      </c>
      <c r="J112" s="21">
        <f t="shared" si="1"/>
        <v>0</v>
      </c>
    </row>
    <row r="113" spans="1:10">
      <c r="A113" s="22" t="s">
        <v>51</v>
      </c>
      <c r="B113" s="13" t="s">
        <v>61</v>
      </c>
      <c r="C113" s="16" t="s">
        <v>288</v>
      </c>
      <c r="D113" s="13" t="s">
        <v>41</v>
      </c>
      <c r="E113" s="21"/>
      <c r="F113" s="23" t="s">
        <v>290</v>
      </c>
      <c r="G113" s="23">
        <v>2580</v>
      </c>
      <c r="H113" s="21">
        <f t="shared" si="2"/>
        <v>-4002794.5000000047</v>
      </c>
      <c r="I113" s="21">
        <f t="shared" si="0"/>
        <v>0</v>
      </c>
      <c r="J113" s="21">
        <f t="shared" si="1"/>
        <v>0</v>
      </c>
    </row>
    <row r="114" spans="1:10">
      <c r="A114" s="22" t="s">
        <v>51</v>
      </c>
      <c r="B114" s="13" t="s">
        <v>63</v>
      </c>
      <c r="C114" s="16" t="s">
        <v>288</v>
      </c>
      <c r="D114" s="13" t="s">
        <v>41</v>
      </c>
      <c r="E114" s="21"/>
      <c r="F114" s="23" t="s">
        <v>290</v>
      </c>
      <c r="G114" s="23">
        <v>2794.58</v>
      </c>
      <c r="H114" s="21">
        <f t="shared" si="2"/>
        <v>-3999999.9200000046</v>
      </c>
      <c r="I114" s="21">
        <f t="shared" si="0"/>
        <v>0</v>
      </c>
      <c r="J114" s="21">
        <f t="shared" si="1"/>
        <v>0</v>
      </c>
    </row>
    <row r="115" spans="1:10">
      <c r="A115" s="22" t="s">
        <v>51</v>
      </c>
      <c r="B115" s="13" t="s">
        <v>65</v>
      </c>
      <c r="C115" s="16" t="s">
        <v>288</v>
      </c>
      <c r="D115" s="13" t="s">
        <v>41</v>
      </c>
      <c r="E115" s="21"/>
      <c r="F115" s="23" t="s">
        <v>290</v>
      </c>
      <c r="G115" s="23">
        <v>5000</v>
      </c>
      <c r="H115" s="21">
        <f t="shared" si="2"/>
        <v>-3994999.9200000046</v>
      </c>
      <c r="I115" s="21">
        <f t="shared" si="0"/>
        <v>0</v>
      </c>
      <c r="J115" s="21">
        <f t="shared" si="1"/>
        <v>0</v>
      </c>
    </row>
    <row r="116" spans="1:10">
      <c r="A116" s="22" t="s">
        <v>51</v>
      </c>
      <c r="B116" s="13" t="s">
        <v>67</v>
      </c>
      <c r="C116" s="16" t="s">
        <v>288</v>
      </c>
      <c r="D116" s="13" t="s">
        <v>41</v>
      </c>
      <c r="E116" s="21"/>
      <c r="F116" s="23" t="s">
        <v>290</v>
      </c>
      <c r="G116" s="23">
        <v>9800</v>
      </c>
      <c r="H116" s="21">
        <f t="shared" si="2"/>
        <v>-3985199.9200000046</v>
      </c>
      <c r="I116" s="21">
        <f t="shared" si="0"/>
        <v>0</v>
      </c>
      <c r="J116" s="21">
        <f t="shared" si="1"/>
        <v>0</v>
      </c>
    </row>
    <row r="117" spans="1:10">
      <c r="A117" s="22" t="s">
        <v>51</v>
      </c>
      <c r="B117" s="13" t="s">
        <v>70</v>
      </c>
      <c r="C117" s="16" t="s">
        <v>288</v>
      </c>
      <c r="D117" s="13" t="s">
        <v>41</v>
      </c>
      <c r="E117" s="21"/>
      <c r="F117" s="23" t="s">
        <v>290</v>
      </c>
      <c r="G117" s="23">
        <v>16630</v>
      </c>
      <c r="H117" s="21">
        <f t="shared" si="2"/>
        <v>-3968569.9200000046</v>
      </c>
      <c r="I117" s="21">
        <f t="shared" si="0"/>
        <v>0</v>
      </c>
      <c r="J117" s="21">
        <f t="shared" si="1"/>
        <v>0</v>
      </c>
    </row>
    <row r="118" spans="1:10">
      <c r="A118" s="22" t="s">
        <v>51</v>
      </c>
      <c r="B118" s="13" t="s">
        <v>72</v>
      </c>
      <c r="C118" s="16" t="s">
        <v>288</v>
      </c>
      <c r="D118" s="13" t="s">
        <v>33</v>
      </c>
      <c r="E118" s="21"/>
      <c r="F118" s="23" t="s">
        <v>290</v>
      </c>
      <c r="G118" s="23">
        <v>20178.8</v>
      </c>
      <c r="H118" s="21">
        <f t="shared" si="2"/>
        <v>-3948391.1200000048</v>
      </c>
      <c r="I118" s="21">
        <f t="shared" si="0"/>
        <v>0</v>
      </c>
      <c r="J118" s="21">
        <f t="shared" si="1"/>
        <v>0</v>
      </c>
    </row>
    <row r="119" spans="1:10">
      <c r="A119" s="22" t="s">
        <v>51</v>
      </c>
      <c r="B119" s="13" t="s">
        <v>74</v>
      </c>
      <c r="C119" s="16" t="s">
        <v>288</v>
      </c>
      <c r="D119" s="13" t="s">
        <v>33</v>
      </c>
      <c r="E119" s="21"/>
      <c r="F119" s="23" t="s">
        <v>290</v>
      </c>
      <c r="G119" s="23">
        <v>56000</v>
      </c>
      <c r="H119" s="21">
        <f t="shared" si="2"/>
        <v>-3892391.1200000048</v>
      </c>
      <c r="I119" s="21">
        <f t="shared" si="0"/>
        <v>0</v>
      </c>
      <c r="J119" s="21">
        <f t="shared" si="1"/>
        <v>0</v>
      </c>
    </row>
    <row r="120" spans="1:10">
      <c r="A120" s="22" t="s">
        <v>51</v>
      </c>
      <c r="B120" s="13" t="s">
        <v>76</v>
      </c>
      <c r="C120" s="16" t="s">
        <v>288</v>
      </c>
      <c r="D120" s="13" t="s">
        <v>33</v>
      </c>
      <c r="E120" s="21"/>
      <c r="F120" s="23" t="s">
        <v>290</v>
      </c>
      <c r="G120" s="23">
        <v>100000</v>
      </c>
      <c r="H120" s="21">
        <f t="shared" si="2"/>
        <v>-3792391.1200000048</v>
      </c>
      <c r="I120" s="21">
        <f t="shared" si="0"/>
        <v>1</v>
      </c>
      <c r="J120" s="21">
        <f t="shared" si="1"/>
        <v>-1870.2202783561665</v>
      </c>
    </row>
    <row r="121" spans="1:10">
      <c r="A121" s="22" t="s">
        <v>57</v>
      </c>
      <c r="B121" s="13" t="s">
        <v>58</v>
      </c>
      <c r="C121" s="16" t="s">
        <v>288</v>
      </c>
      <c r="D121" s="13" t="s">
        <v>17</v>
      </c>
      <c r="E121" s="23">
        <v>210000</v>
      </c>
      <c r="F121" s="23" t="s">
        <v>290</v>
      </c>
      <c r="G121" s="24"/>
      <c r="H121" s="21">
        <f t="shared" si="2"/>
        <v>-4002391.1200000048</v>
      </c>
      <c r="I121" s="21">
        <f t="shared" si="0"/>
        <v>0</v>
      </c>
      <c r="J121" s="21">
        <f t="shared" si="1"/>
        <v>0</v>
      </c>
    </row>
    <row r="122" spans="1:10">
      <c r="A122" s="22" t="s">
        <v>57</v>
      </c>
      <c r="B122" s="13" t="s">
        <v>60</v>
      </c>
      <c r="C122" s="16" t="s">
        <v>288</v>
      </c>
      <c r="D122" s="13" t="s">
        <v>17</v>
      </c>
      <c r="E122" s="23">
        <v>629300</v>
      </c>
      <c r="F122" s="23" t="s">
        <v>290</v>
      </c>
      <c r="G122" s="24"/>
      <c r="H122" s="21">
        <f t="shared" si="2"/>
        <v>-4631691.1200000048</v>
      </c>
      <c r="I122" s="21">
        <f t="shared" si="0"/>
        <v>0</v>
      </c>
      <c r="J122" s="21">
        <f t="shared" si="1"/>
        <v>0</v>
      </c>
    </row>
    <row r="123" spans="1:10">
      <c r="A123" s="22" t="s">
        <v>57</v>
      </c>
      <c r="B123" s="13" t="s">
        <v>62</v>
      </c>
      <c r="C123" s="16" t="s">
        <v>288</v>
      </c>
      <c r="D123" s="13" t="s">
        <v>17</v>
      </c>
      <c r="E123" s="23">
        <v>690000</v>
      </c>
      <c r="F123" s="23" t="s">
        <v>290</v>
      </c>
      <c r="G123" s="24"/>
      <c r="H123" s="21">
        <f t="shared" si="2"/>
        <v>-5321691.1200000048</v>
      </c>
      <c r="I123" s="21">
        <f t="shared" si="0"/>
        <v>0</v>
      </c>
      <c r="J123" s="21">
        <f t="shared" si="1"/>
        <v>0</v>
      </c>
    </row>
    <row r="124" spans="1:10">
      <c r="A124" s="22" t="s">
        <v>57</v>
      </c>
      <c r="B124" s="13" t="s">
        <v>64</v>
      </c>
      <c r="C124" s="16" t="s">
        <v>288</v>
      </c>
      <c r="D124" s="13" t="s">
        <v>17</v>
      </c>
      <c r="E124" s="23">
        <v>900000</v>
      </c>
      <c r="F124" s="23" t="s">
        <v>290</v>
      </c>
      <c r="G124" s="24"/>
      <c r="H124" s="21">
        <f t="shared" si="2"/>
        <v>-6221691.1200000048</v>
      </c>
      <c r="I124" s="21">
        <f t="shared" si="0"/>
        <v>0</v>
      </c>
      <c r="J124" s="21">
        <f t="shared" si="1"/>
        <v>0</v>
      </c>
    </row>
    <row r="125" spans="1:10">
      <c r="A125" s="22" t="s">
        <v>57</v>
      </c>
      <c r="B125" s="13" t="s">
        <v>66</v>
      </c>
      <c r="C125" s="16" t="s">
        <v>288</v>
      </c>
      <c r="D125" s="13" t="s">
        <v>17</v>
      </c>
      <c r="E125" s="23">
        <v>1515021</v>
      </c>
      <c r="F125" s="23" t="s">
        <v>290</v>
      </c>
      <c r="G125" s="24"/>
      <c r="H125" s="21">
        <f t="shared" si="2"/>
        <v>-7736712.1200000048</v>
      </c>
      <c r="I125" s="21">
        <f t="shared" si="0"/>
        <v>0</v>
      </c>
      <c r="J125" s="21">
        <f t="shared" si="1"/>
        <v>0</v>
      </c>
    </row>
    <row r="126" spans="1:10">
      <c r="A126" s="22" t="s">
        <v>57</v>
      </c>
      <c r="B126" s="13" t="s">
        <v>78</v>
      </c>
      <c r="C126" s="16" t="s">
        <v>288</v>
      </c>
      <c r="D126" s="13" t="s">
        <v>15</v>
      </c>
      <c r="E126" s="21"/>
      <c r="F126" s="23" t="s">
        <v>290</v>
      </c>
      <c r="G126" s="23">
        <v>90</v>
      </c>
      <c r="H126" s="21">
        <f t="shared" si="2"/>
        <v>-7736622.1200000048</v>
      </c>
      <c r="I126" s="21">
        <f t="shared" si="0"/>
        <v>0</v>
      </c>
      <c r="J126" s="21">
        <f t="shared" si="1"/>
        <v>0</v>
      </c>
    </row>
    <row r="127" spans="1:10">
      <c r="A127" s="22" t="s">
        <v>57</v>
      </c>
      <c r="B127" s="13" t="s">
        <v>80</v>
      </c>
      <c r="C127" s="16" t="s">
        <v>288</v>
      </c>
      <c r="D127" s="13" t="s">
        <v>41</v>
      </c>
      <c r="E127" s="21"/>
      <c r="F127" s="23" t="s">
        <v>290</v>
      </c>
      <c r="G127" s="23">
        <v>7185</v>
      </c>
      <c r="H127" s="21">
        <f t="shared" si="2"/>
        <v>-7729437.1200000048</v>
      </c>
      <c r="I127" s="21">
        <f t="shared" si="0"/>
        <v>0</v>
      </c>
      <c r="J127" s="21">
        <f t="shared" si="1"/>
        <v>0</v>
      </c>
    </row>
    <row r="128" spans="1:10">
      <c r="A128" s="22" t="s">
        <v>57</v>
      </c>
      <c r="B128" s="13" t="s">
        <v>82</v>
      </c>
      <c r="C128" s="16" t="s">
        <v>288</v>
      </c>
      <c r="D128" s="13" t="s">
        <v>83</v>
      </c>
      <c r="E128" s="21"/>
      <c r="F128" s="23" t="s">
        <v>290</v>
      </c>
      <c r="G128" s="23">
        <v>53100</v>
      </c>
      <c r="H128" s="21">
        <f t="shared" si="2"/>
        <v>-7676337.1200000048</v>
      </c>
      <c r="I128" s="21">
        <f t="shared" si="0"/>
        <v>0</v>
      </c>
      <c r="J128" s="21">
        <f t="shared" si="1"/>
        <v>0</v>
      </c>
    </row>
    <row r="129" spans="1:10">
      <c r="A129" s="22" t="s">
        <v>57</v>
      </c>
      <c r="B129" s="13" t="s">
        <v>86</v>
      </c>
      <c r="C129" s="16" t="s">
        <v>288</v>
      </c>
      <c r="D129" s="13" t="s">
        <v>87</v>
      </c>
      <c r="E129" s="21"/>
      <c r="F129" s="23" t="s">
        <v>290</v>
      </c>
      <c r="G129" s="23">
        <v>211044.6</v>
      </c>
      <c r="H129" s="21">
        <f t="shared" si="2"/>
        <v>-7465292.5200000051</v>
      </c>
      <c r="I129" s="21">
        <f t="shared" si="0"/>
        <v>1</v>
      </c>
      <c r="J129" s="21">
        <f t="shared" si="1"/>
        <v>-3681.514119452057</v>
      </c>
    </row>
    <row r="130" spans="1:10">
      <c r="A130" s="22" t="s">
        <v>68</v>
      </c>
      <c r="B130" s="13" t="s">
        <v>69</v>
      </c>
      <c r="C130" s="16" t="s">
        <v>288</v>
      </c>
      <c r="D130" s="13" t="s">
        <v>17</v>
      </c>
      <c r="E130" s="23">
        <v>200000</v>
      </c>
      <c r="F130" s="23" t="s">
        <v>290</v>
      </c>
      <c r="G130" s="24"/>
      <c r="H130" s="21">
        <f t="shared" si="2"/>
        <v>-7665292.5200000051</v>
      </c>
      <c r="I130" s="21">
        <f t="shared" si="0"/>
        <v>0</v>
      </c>
      <c r="J130" s="21">
        <f t="shared" si="1"/>
        <v>0</v>
      </c>
    </row>
    <row r="131" spans="1:10">
      <c r="A131" s="22" t="s">
        <v>68</v>
      </c>
      <c r="B131" s="13" t="s">
        <v>71</v>
      </c>
      <c r="C131" s="16" t="s">
        <v>288</v>
      </c>
      <c r="D131" s="13" t="s">
        <v>17</v>
      </c>
      <c r="E131" s="23">
        <v>400000</v>
      </c>
      <c r="F131" s="23" t="s">
        <v>290</v>
      </c>
      <c r="G131" s="24"/>
      <c r="H131" s="21">
        <f t="shared" si="2"/>
        <v>-8065292.5200000051</v>
      </c>
      <c r="I131" s="21">
        <f t="shared" si="0"/>
        <v>0</v>
      </c>
      <c r="J131" s="21">
        <f t="shared" si="1"/>
        <v>0</v>
      </c>
    </row>
    <row r="132" spans="1:10">
      <c r="A132" s="22" t="s">
        <v>68</v>
      </c>
      <c r="B132" s="13" t="s">
        <v>73</v>
      </c>
      <c r="C132" s="16" t="s">
        <v>288</v>
      </c>
      <c r="D132" s="13" t="s">
        <v>17</v>
      </c>
      <c r="E132" s="23">
        <v>1000000</v>
      </c>
      <c r="F132" s="23" t="s">
        <v>290</v>
      </c>
      <c r="G132" s="24"/>
      <c r="H132" s="21">
        <f t="shared" si="2"/>
        <v>-9065292.5200000051</v>
      </c>
      <c r="I132" s="21">
        <f t="shared" si="0"/>
        <v>0</v>
      </c>
      <c r="J132" s="21">
        <f t="shared" si="1"/>
        <v>0</v>
      </c>
    </row>
    <row r="133" spans="1:10">
      <c r="A133" s="22" t="s">
        <v>68</v>
      </c>
      <c r="B133" s="13" t="s">
        <v>75</v>
      </c>
      <c r="C133" s="16" t="s">
        <v>288</v>
      </c>
      <c r="D133" s="13" t="s">
        <v>17</v>
      </c>
      <c r="E133" s="23">
        <v>1053940.5</v>
      </c>
      <c r="F133" s="23" t="s">
        <v>290</v>
      </c>
      <c r="G133" s="24"/>
      <c r="H133" s="21">
        <f t="shared" si="2"/>
        <v>-10119233.020000005</v>
      </c>
      <c r="I133" s="21">
        <f t="shared" si="0"/>
        <v>0</v>
      </c>
      <c r="J133" s="21">
        <f t="shared" si="1"/>
        <v>0</v>
      </c>
    </row>
    <row r="134" spans="1:10">
      <c r="A134" s="22" t="s">
        <v>68</v>
      </c>
      <c r="B134" s="13" t="s">
        <v>77</v>
      </c>
      <c r="C134" s="16" t="s">
        <v>288</v>
      </c>
      <c r="D134" s="13" t="s">
        <v>17</v>
      </c>
      <c r="E134" s="23">
        <v>1724965.5</v>
      </c>
      <c r="F134" s="23" t="s">
        <v>290</v>
      </c>
      <c r="G134" s="24"/>
      <c r="H134" s="21">
        <f t="shared" si="2"/>
        <v>-11844198.520000005</v>
      </c>
      <c r="I134" s="21">
        <f t="shared" si="0"/>
        <v>0</v>
      </c>
      <c r="J134" s="21">
        <f t="shared" si="1"/>
        <v>0</v>
      </c>
    </row>
    <row r="135" spans="1:10">
      <c r="A135" s="22" t="s">
        <v>68</v>
      </c>
      <c r="B135" s="13" t="s">
        <v>79</v>
      </c>
      <c r="C135" s="16" t="s">
        <v>288</v>
      </c>
      <c r="D135" s="13" t="s">
        <v>17</v>
      </c>
      <c r="E135" s="23">
        <v>2097979.5</v>
      </c>
      <c r="F135" s="23" t="s">
        <v>290</v>
      </c>
      <c r="G135" s="24"/>
      <c r="H135" s="21">
        <f t="shared" si="2"/>
        <v>-13942178.020000005</v>
      </c>
      <c r="I135" s="21">
        <f t="shared" si="0"/>
        <v>0</v>
      </c>
      <c r="J135" s="21">
        <f t="shared" si="1"/>
        <v>0</v>
      </c>
    </row>
    <row r="136" spans="1:10">
      <c r="A136" s="22" t="s">
        <v>68</v>
      </c>
      <c r="B136" s="13" t="s">
        <v>81</v>
      </c>
      <c r="C136" s="16" t="s">
        <v>288</v>
      </c>
      <c r="D136" s="13" t="s">
        <v>17</v>
      </c>
      <c r="E136" s="23">
        <v>2107467</v>
      </c>
      <c r="F136" s="23" t="s">
        <v>290</v>
      </c>
      <c r="G136" s="24"/>
      <c r="H136" s="21">
        <f t="shared" si="2"/>
        <v>-16049645.020000005</v>
      </c>
      <c r="I136" s="21">
        <f t="shared" si="0"/>
        <v>0</v>
      </c>
      <c r="J136" s="21">
        <f t="shared" si="1"/>
        <v>0</v>
      </c>
    </row>
    <row r="137" spans="1:10">
      <c r="A137" s="22" t="s">
        <v>68</v>
      </c>
      <c r="B137" s="13" t="s">
        <v>89</v>
      </c>
      <c r="C137" s="16" t="s">
        <v>288</v>
      </c>
      <c r="D137" s="13" t="s">
        <v>15</v>
      </c>
      <c r="E137" s="21"/>
      <c r="F137" s="23" t="s">
        <v>290</v>
      </c>
      <c r="G137" s="23">
        <v>30</v>
      </c>
      <c r="H137" s="21">
        <f t="shared" si="2"/>
        <v>-16049615.020000005</v>
      </c>
      <c r="I137" s="21">
        <f t="shared" si="0"/>
        <v>0</v>
      </c>
      <c r="J137" s="21">
        <f t="shared" si="1"/>
        <v>0</v>
      </c>
    </row>
    <row r="138" spans="1:10">
      <c r="A138" s="22" t="s">
        <v>68</v>
      </c>
      <c r="B138" s="13" t="s">
        <v>91</v>
      </c>
      <c r="C138" s="16" t="s">
        <v>288</v>
      </c>
      <c r="D138" s="13" t="s">
        <v>15</v>
      </c>
      <c r="E138" s="21"/>
      <c r="F138" s="23" t="s">
        <v>290</v>
      </c>
      <c r="G138" s="23">
        <v>70</v>
      </c>
      <c r="H138" s="21">
        <f t="shared" si="2"/>
        <v>-16049545.020000005</v>
      </c>
      <c r="I138" s="21">
        <f t="shared" si="0"/>
        <v>0</v>
      </c>
      <c r="J138" s="21">
        <f t="shared" si="1"/>
        <v>0</v>
      </c>
    </row>
    <row r="139" spans="1:10">
      <c r="A139" s="22" t="s">
        <v>68</v>
      </c>
      <c r="B139" s="13" t="s">
        <v>94</v>
      </c>
      <c r="C139" s="16" t="s">
        <v>288</v>
      </c>
      <c r="D139" s="13" t="s">
        <v>33</v>
      </c>
      <c r="E139" s="21"/>
      <c r="F139" s="23" t="s">
        <v>290</v>
      </c>
      <c r="G139" s="23">
        <v>616250</v>
      </c>
      <c r="H139" s="21">
        <f t="shared" si="2"/>
        <v>-15433295.020000005</v>
      </c>
      <c r="I139" s="21">
        <f t="shared" si="0"/>
        <v>0</v>
      </c>
      <c r="J139" s="21">
        <f t="shared" si="1"/>
        <v>0</v>
      </c>
    </row>
    <row r="140" spans="1:10">
      <c r="A140" s="22" t="s">
        <v>68</v>
      </c>
      <c r="B140" s="13" t="s">
        <v>96</v>
      </c>
      <c r="C140" s="16" t="s">
        <v>288</v>
      </c>
      <c r="D140" s="13" t="s">
        <v>33</v>
      </c>
      <c r="E140" s="21"/>
      <c r="F140" s="23" t="s">
        <v>290</v>
      </c>
      <c r="G140" s="23">
        <v>1440000</v>
      </c>
      <c r="H140" s="21">
        <f t="shared" si="2"/>
        <v>-13993295.020000005</v>
      </c>
      <c r="I140" s="21">
        <f t="shared" ref="I140:I203" si="3">A141-A140</f>
        <v>0</v>
      </c>
      <c r="J140" s="21">
        <f t="shared" ref="J140:J203" si="4">H140*I140*0.18/365</f>
        <v>0</v>
      </c>
    </row>
    <row r="141" spans="1:10">
      <c r="A141" s="22" t="s">
        <v>68</v>
      </c>
      <c r="B141" s="13" t="s">
        <v>98</v>
      </c>
      <c r="C141" s="16" t="s">
        <v>288</v>
      </c>
      <c r="D141" s="13" t="s">
        <v>33</v>
      </c>
      <c r="E141" s="21"/>
      <c r="F141" s="23" t="s">
        <v>290</v>
      </c>
      <c r="G141" s="23">
        <v>1688584.2</v>
      </c>
      <c r="H141" s="21">
        <f t="shared" si="2"/>
        <v>-12304710.820000006</v>
      </c>
      <c r="I141" s="21">
        <f t="shared" si="3"/>
        <v>0</v>
      </c>
      <c r="J141" s="21">
        <f t="shared" si="4"/>
        <v>0</v>
      </c>
    </row>
    <row r="142" spans="1:10">
      <c r="A142" s="22" t="s">
        <v>68</v>
      </c>
      <c r="B142" s="13" t="s">
        <v>100</v>
      </c>
      <c r="C142" s="16" t="s">
        <v>288</v>
      </c>
      <c r="D142" s="13" t="s">
        <v>33</v>
      </c>
      <c r="E142" s="21"/>
      <c r="F142" s="23" t="s">
        <v>290</v>
      </c>
      <c r="G142" s="23">
        <v>7200076.7999999998</v>
      </c>
      <c r="H142" s="21">
        <f t="shared" ref="H142:H205" si="5">H141-E142+G142</f>
        <v>-5104634.0200000061</v>
      </c>
      <c r="I142" s="21">
        <f t="shared" si="3"/>
        <v>3</v>
      </c>
      <c r="J142" s="21">
        <f t="shared" si="4"/>
        <v>-7552.0612898630216</v>
      </c>
    </row>
    <row r="143" spans="1:10">
      <c r="A143" s="22" t="s">
        <v>84</v>
      </c>
      <c r="B143" s="13" t="s">
        <v>85</v>
      </c>
      <c r="C143" s="16" t="s">
        <v>288</v>
      </c>
      <c r="D143" s="13" t="s">
        <v>17</v>
      </c>
      <c r="E143" s="23">
        <v>100000</v>
      </c>
      <c r="F143" s="23" t="s">
        <v>290</v>
      </c>
      <c r="G143" s="24"/>
      <c r="H143" s="21">
        <f t="shared" si="5"/>
        <v>-5204634.0200000061</v>
      </c>
      <c r="I143" s="21">
        <f t="shared" si="3"/>
        <v>0</v>
      </c>
      <c r="J143" s="21">
        <f t="shared" si="4"/>
        <v>0</v>
      </c>
    </row>
    <row r="144" spans="1:10">
      <c r="A144" s="22" t="s">
        <v>84</v>
      </c>
      <c r="B144" s="13" t="s">
        <v>88</v>
      </c>
      <c r="C144" s="16" t="s">
        <v>288</v>
      </c>
      <c r="D144" s="13" t="s">
        <v>17</v>
      </c>
      <c r="E144" s="23">
        <v>300000</v>
      </c>
      <c r="F144" s="23" t="s">
        <v>290</v>
      </c>
      <c r="G144" s="24"/>
      <c r="H144" s="21">
        <f t="shared" si="5"/>
        <v>-5504634.0200000061</v>
      </c>
      <c r="I144" s="21">
        <f t="shared" si="3"/>
        <v>0</v>
      </c>
      <c r="J144" s="21">
        <f t="shared" si="4"/>
        <v>0</v>
      </c>
    </row>
    <row r="145" spans="1:10">
      <c r="A145" s="22" t="s">
        <v>84</v>
      </c>
      <c r="B145" s="13" t="s">
        <v>90</v>
      </c>
      <c r="C145" s="16" t="s">
        <v>288</v>
      </c>
      <c r="D145" s="13" t="s">
        <v>17</v>
      </c>
      <c r="E145" s="23">
        <v>500000</v>
      </c>
      <c r="F145" s="23" t="s">
        <v>290</v>
      </c>
      <c r="G145" s="24"/>
      <c r="H145" s="21">
        <f t="shared" si="5"/>
        <v>-6004634.0200000061</v>
      </c>
      <c r="I145" s="21">
        <f t="shared" si="3"/>
        <v>0</v>
      </c>
      <c r="J145" s="21">
        <f t="shared" si="4"/>
        <v>0</v>
      </c>
    </row>
    <row r="146" spans="1:10">
      <c r="A146" s="22" t="s">
        <v>84</v>
      </c>
      <c r="B146" s="13" t="s">
        <v>103</v>
      </c>
      <c r="C146" s="16" t="s">
        <v>288</v>
      </c>
      <c r="D146" s="13" t="s">
        <v>15</v>
      </c>
      <c r="E146" s="21"/>
      <c r="F146" s="23" t="s">
        <v>290</v>
      </c>
      <c r="G146" s="23">
        <v>30</v>
      </c>
      <c r="H146" s="21">
        <f t="shared" si="5"/>
        <v>-6004604.0200000061</v>
      </c>
      <c r="I146" s="21">
        <f t="shared" si="3"/>
        <v>0</v>
      </c>
      <c r="J146" s="21">
        <f t="shared" si="4"/>
        <v>0</v>
      </c>
    </row>
    <row r="147" spans="1:10">
      <c r="A147" s="22" t="s">
        <v>84</v>
      </c>
      <c r="B147" s="13" t="s">
        <v>105</v>
      </c>
      <c r="C147" s="16" t="s">
        <v>288</v>
      </c>
      <c r="D147" s="13" t="s">
        <v>83</v>
      </c>
      <c r="E147" s="21"/>
      <c r="F147" s="23" t="s">
        <v>290</v>
      </c>
      <c r="G147" s="23">
        <v>60000</v>
      </c>
      <c r="H147" s="21">
        <f t="shared" si="5"/>
        <v>-5944604.0200000061</v>
      </c>
      <c r="I147" s="21">
        <f t="shared" si="3"/>
        <v>1</v>
      </c>
      <c r="J147" s="21">
        <f t="shared" si="4"/>
        <v>-2931.5855441095919</v>
      </c>
    </row>
    <row r="148" spans="1:10">
      <c r="A148" s="22" t="s">
        <v>92</v>
      </c>
      <c r="B148" s="13" t="s">
        <v>93</v>
      </c>
      <c r="C148" s="16" t="s">
        <v>288</v>
      </c>
      <c r="D148" s="13" t="s">
        <v>17</v>
      </c>
      <c r="E148" s="23">
        <v>256000</v>
      </c>
      <c r="F148" s="23" t="s">
        <v>290</v>
      </c>
      <c r="G148" s="24"/>
      <c r="H148" s="21">
        <f t="shared" si="5"/>
        <v>-6200604.0200000061</v>
      </c>
      <c r="I148" s="21">
        <f t="shared" si="3"/>
        <v>0</v>
      </c>
      <c r="J148" s="21">
        <f t="shared" si="4"/>
        <v>0</v>
      </c>
    </row>
    <row r="149" spans="1:10">
      <c r="A149" s="22" t="s">
        <v>92</v>
      </c>
      <c r="B149" s="13" t="s">
        <v>95</v>
      </c>
      <c r="C149" s="16" t="s">
        <v>288</v>
      </c>
      <c r="D149" s="13" t="s">
        <v>17</v>
      </c>
      <c r="E149" s="23">
        <v>300000</v>
      </c>
      <c r="F149" s="23" t="s">
        <v>290</v>
      </c>
      <c r="G149" s="24"/>
      <c r="H149" s="21">
        <f t="shared" si="5"/>
        <v>-6500604.0200000061</v>
      </c>
      <c r="I149" s="21">
        <f t="shared" si="3"/>
        <v>0</v>
      </c>
      <c r="J149" s="21">
        <f t="shared" si="4"/>
        <v>0</v>
      </c>
    </row>
    <row r="150" spans="1:10">
      <c r="A150" s="22" t="s">
        <v>92</v>
      </c>
      <c r="B150" s="13" t="s">
        <v>97</v>
      </c>
      <c r="C150" s="16" t="s">
        <v>288</v>
      </c>
      <c r="D150" s="13" t="s">
        <v>17</v>
      </c>
      <c r="E150" s="23">
        <v>500000</v>
      </c>
      <c r="F150" s="23" t="s">
        <v>290</v>
      </c>
      <c r="G150" s="24"/>
      <c r="H150" s="21">
        <f t="shared" si="5"/>
        <v>-7000604.0200000061</v>
      </c>
      <c r="I150" s="21">
        <f t="shared" si="3"/>
        <v>0</v>
      </c>
      <c r="J150" s="21">
        <f t="shared" si="4"/>
        <v>0</v>
      </c>
    </row>
    <row r="151" spans="1:10">
      <c r="A151" s="22" t="s">
        <v>92</v>
      </c>
      <c r="B151" s="13" t="s">
        <v>99</v>
      </c>
      <c r="C151" s="16" t="s">
        <v>288</v>
      </c>
      <c r="D151" s="13" t="s">
        <v>17</v>
      </c>
      <c r="E151" s="23">
        <v>1500000</v>
      </c>
      <c r="F151" s="23" t="s">
        <v>290</v>
      </c>
      <c r="G151" s="24"/>
      <c r="H151" s="21">
        <f t="shared" si="5"/>
        <v>-8500604.020000007</v>
      </c>
      <c r="I151" s="21">
        <f t="shared" si="3"/>
        <v>0</v>
      </c>
      <c r="J151" s="21">
        <f t="shared" si="4"/>
        <v>0</v>
      </c>
    </row>
    <row r="152" spans="1:10">
      <c r="A152" s="22" t="s">
        <v>92</v>
      </c>
      <c r="B152" s="13" t="s">
        <v>108</v>
      </c>
      <c r="C152" s="16" t="s">
        <v>288</v>
      </c>
      <c r="D152" s="13" t="s">
        <v>15</v>
      </c>
      <c r="E152" s="21"/>
      <c r="F152" s="23" t="s">
        <v>290</v>
      </c>
      <c r="G152" s="23">
        <v>70</v>
      </c>
      <c r="H152" s="21">
        <f t="shared" si="5"/>
        <v>-8500534.020000007</v>
      </c>
      <c r="I152" s="21">
        <f t="shared" si="3"/>
        <v>0</v>
      </c>
      <c r="J152" s="21">
        <f t="shared" si="4"/>
        <v>0</v>
      </c>
    </row>
    <row r="153" spans="1:10">
      <c r="A153" s="22" t="s">
        <v>92</v>
      </c>
      <c r="B153" s="13" t="s">
        <v>110</v>
      </c>
      <c r="C153" s="16" t="s">
        <v>288</v>
      </c>
      <c r="D153" s="13" t="s">
        <v>41</v>
      </c>
      <c r="E153" s="21"/>
      <c r="F153" s="23" t="s">
        <v>290</v>
      </c>
      <c r="G153" s="23">
        <v>2160</v>
      </c>
      <c r="H153" s="21">
        <f t="shared" si="5"/>
        <v>-8498374.020000007</v>
      </c>
      <c r="I153" s="21">
        <f t="shared" si="3"/>
        <v>0</v>
      </c>
      <c r="J153" s="21">
        <f t="shared" si="4"/>
        <v>0</v>
      </c>
    </row>
    <row r="154" spans="1:10">
      <c r="A154" s="22" t="s">
        <v>92</v>
      </c>
      <c r="B154" s="13" t="s">
        <v>112</v>
      </c>
      <c r="C154" s="16" t="s">
        <v>288</v>
      </c>
      <c r="D154" s="13" t="s">
        <v>41</v>
      </c>
      <c r="E154" s="21"/>
      <c r="F154" s="23" t="s">
        <v>290</v>
      </c>
      <c r="G154" s="23">
        <v>5500</v>
      </c>
      <c r="H154" s="21">
        <f t="shared" si="5"/>
        <v>-8492874.020000007</v>
      </c>
      <c r="I154" s="21">
        <f t="shared" si="3"/>
        <v>0</v>
      </c>
      <c r="J154" s="21">
        <f t="shared" si="4"/>
        <v>0</v>
      </c>
    </row>
    <row r="155" spans="1:10">
      <c r="A155" s="22" t="s">
        <v>92</v>
      </c>
      <c r="B155" s="13" t="s">
        <v>114</v>
      </c>
      <c r="C155" s="16" t="s">
        <v>288</v>
      </c>
      <c r="D155" s="13" t="s">
        <v>33</v>
      </c>
      <c r="E155" s="21"/>
      <c r="F155" s="23" t="s">
        <v>290</v>
      </c>
      <c r="G155" s="23">
        <v>341760</v>
      </c>
      <c r="H155" s="21">
        <f t="shared" si="5"/>
        <v>-8151114.020000007</v>
      </c>
      <c r="I155" s="21">
        <f t="shared" si="3"/>
        <v>1</v>
      </c>
      <c r="J155" s="21">
        <f t="shared" si="4"/>
        <v>-4019.7274619178111</v>
      </c>
    </row>
    <row r="156" spans="1:10">
      <c r="A156" s="22" t="s">
        <v>101</v>
      </c>
      <c r="B156" s="13" t="s">
        <v>102</v>
      </c>
      <c r="C156" s="16" t="s">
        <v>288</v>
      </c>
      <c r="D156" s="13" t="s">
        <v>17</v>
      </c>
      <c r="E156" s="23">
        <v>500000</v>
      </c>
      <c r="F156" s="23" t="s">
        <v>290</v>
      </c>
      <c r="G156" s="24"/>
      <c r="H156" s="21">
        <f t="shared" si="5"/>
        <v>-8651114.020000007</v>
      </c>
      <c r="I156" s="21">
        <f t="shared" si="3"/>
        <v>0</v>
      </c>
      <c r="J156" s="21">
        <f t="shared" si="4"/>
        <v>0</v>
      </c>
    </row>
    <row r="157" spans="1:10">
      <c r="A157" s="22" t="s">
        <v>101</v>
      </c>
      <c r="B157" s="13" t="s">
        <v>104</v>
      </c>
      <c r="C157" s="16" t="s">
        <v>288</v>
      </c>
      <c r="D157" s="13" t="s">
        <v>17</v>
      </c>
      <c r="E157" s="23">
        <v>1069000</v>
      </c>
      <c r="F157" s="23" t="s">
        <v>290</v>
      </c>
      <c r="G157" s="24"/>
      <c r="H157" s="21">
        <f t="shared" si="5"/>
        <v>-9720114.020000007</v>
      </c>
      <c r="I157" s="21">
        <f t="shared" si="3"/>
        <v>0</v>
      </c>
      <c r="J157" s="21">
        <f t="shared" si="4"/>
        <v>0</v>
      </c>
    </row>
    <row r="158" spans="1:10">
      <c r="A158" s="22" t="s">
        <v>101</v>
      </c>
      <c r="B158" s="13" t="s">
        <v>116</v>
      </c>
      <c r="C158" s="16" t="s">
        <v>288</v>
      </c>
      <c r="D158" s="13" t="s">
        <v>15</v>
      </c>
      <c r="E158" s="21"/>
      <c r="F158" s="23" t="s">
        <v>290</v>
      </c>
      <c r="G158" s="23">
        <v>10</v>
      </c>
      <c r="H158" s="21">
        <f t="shared" si="5"/>
        <v>-9720104.020000007</v>
      </c>
      <c r="I158" s="21">
        <f t="shared" si="3"/>
        <v>0</v>
      </c>
      <c r="J158" s="21">
        <f t="shared" si="4"/>
        <v>0</v>
      </c>
    </row>
    <row r="159" spans="1:10">
      <c r="A159" s="22" t="s">
        <v>101</v>
      </c>
      <c r="B159" s="13" t="s">
        <v>119</v>
      </c>
      <c r="C159" s="16" t="s">
        <v>288</v>
      </c>
      <c r="D159" s="13" t="s">
        <v>33</v>
      </c>
      <c r="E159" s="21"/>
      <c r="F159" s="23" t="s">
        <v>290</v>
      </c>
      <c r="G159" s="23">
        <v>254150</v>
      </c>
      <c r="H159" s="21">
        <f t="shared" si="5"/>
        <v>-9465954.020000007</v>
      </c>
      <c r="I159" s="21">
        <f t="shared" si="3"/>
        <v>1</v>
      </c>
      <c r="J159" s="21">
        <f t="shared" si="4"/>
        <v>-4668.1417084931545</v>
      </c>
    </row>
    <row r="160" spans="1:10">
      <c r="A160" s="22" t="s">
        <v>106</v>
      </c>
      <c r="B160" s="13" t="s">
        <v>107</v>
      </c>
      <c r="C160" s="16" t="s">
        <v>288</v>
      </c>
      <c r="D160" s="13" t="s">
        <v>17</v>
      </c>
      <c r="E160" s="23">
        <v>150899</v>
      </c>
      <c r="F160" s="23" t="s">
        <v>290</v>
      </c>
      <c r="G160" s="24"/>
      <c r="H160" s="21">
        <f t="shared" si="5"/>
        <v>-9616853.020000007</v>
      </c>
      <c r="I160" s="21">
        <f t="shared" si="3"/>
        <v>0</v>
      </c>
      <c r="J160" s="21">
        <f t="shared" si="4"/>
        <v>0</v>
      </c>
    </row>
    <row r="161" spans="1:10">
      <c r="A161" s="22" t="s">
        <v>106</v>
      </c>
      <c r="B161" s="13" t="s">
        <v>109</v>
      </c>
      <c r="C161" s="16" t="s">
        <v>288</v>
      </c>
      <c r="D161" s="13" t="s">
        <v>17</v>
      </c>
      <c r="E161" s="23">
        <v>200000</v>
      </c>
      <c r="F161" s="23" t="s">
        <v>290</v>
      </c>
      <c r="G161" s="24"/>
      <c r="H161" s="21">
        <f t="shared" si="5"/>
        <v>-9816853.020000007</v>
      </c>
      <c r="I161" s="21">
        <f t="shared" si="3"/>
        <v>0</v>
      </c>
      <c r="J161" s="21">
        <f t="shared" si="4"/>
        <v>0</v>
      </c>
    </row>
    <row r="162" spans="1:10">
      <c r="A162" s="22" t="s">
        <v>106</v>
      </c>
      <c r="B162" s="13" t="s">
        <v>111</v>
      </c>
      <c r="C162" s="16" t="s">
        <v>288</v>
      </c>
      <c r="D162" s="13" t="s">
        <v>17</v>
      </c>
      <c r="E162" s="23">
        <v>300000</v>
      </c>
      <c r="F162" s="23" t="s">
        <v>290</v>
      </c>
      <c r="G162" s="24"/>
      <c r="H162" s="21">
        <f t="shared" si="5"/>
        <v>-10116853.020000007</v>
      </c>
      <c r="I162" s="21">
        <f t="shared" si="3"/>
        <v>0</v>
      </c>
      <c r="J162" s="21">
        <f t="shared" si="4"/>
        <v>0</v>
      </c>
    </row>
    <row r="163" spans="1:10">
      <c r="A163" s="22" t="s">
        <v>106</v>
      </c>
      <c r="B163" s="13" t="s">
        <v>113</v>
      </c>
      <c r="C163" s="16" t="s">
        <v>288</v>
      </c>
      <c r="D163" s="13" t="s">
        <v>17</v>
      </c>
      <c r="E163" s="23">
        <v>350000</v>
      </c>
      <c r="F163" s="23" t="s">
        <v>290</v>
      </c>
      <c r="G163" s="24"/>
      <c r="H163" s="21">
        <f t="shared" si="5"/>
        <v>-10466853.020000007</v>
      </c>
      <c r="I163" s="21">
        <f t="shared" si="3"/>
        <v>0</v>
      </c>
      <c r="J163" s="21">
        <f t="shared" si="4"/>
        <v>0</v>
      </c>
    </row>
    <row r="164" spans="1:10">
      <c r="A164" s="22" t="s">
        <v>106</v>
      </c>
      <c r="B164" s="13" t="s">
        <v>115</v>
      </c>
      <c r="C164" s="16" t="s">
        <v>288</v>
      </c>
      <c r="D164" s="13" t="s">
        <v>17</v>
      </c>
      <c r="E164" s="23">
        <v>1892931</v>
      </c>
      <c r="F164" s="23" t="s">
        <v>290</v>
      </c>
      <c r="G164" s="24"/>
      <c r="H164" s="21">
        <f t="shared" si="5"/>
        <v>-12359784.020000007</v>
      </c>
      <c r="I164" s="21">
        <f t="shared" si="3"/>
        <v>0</v>
      </c>
      <c r="J164" s="21">
        <f t="shared" si="4"/>
        <v>0</v>
      </c>
    </row>
    <row r="165" spans="1:10">
      <c r="A165" s="22" t="s">
        <v>106</v>
      </c>
      <c r="B165" s="13" t="s">
        <v>122</v>
      </c>
      <c r="C165" s="16" t="s">
        <v>288</v>
      </c>
      <c r="D165" s="13" t="s">
        <v>15</v>
      </c>
      <c r="E165" s="21"/>
      <c r="F165" s="23" t="s">
        <v>290</v>
      </c>
      <c r="G165" s="23">
        <v>150</v>
      </c>
      <c r="H165" s="21">
        <f t="shared" si="5"/>
        <v>-12359634.020000007</v>
      </c>
      <c r="I165" s="21">
        <f t="shared" si="3"/>
        <v>0</v>
      </c>
      <c r="J165" s="21">
        <f t="shared" si="4"/>
        <v>0</v>
      </c>
    </row>
    <row r="166" spans="1:10">
      <c r="A166" s="22" t="s">
        <v>106</v>
      </c>
      <c r="B166" s="13" t="s">
        <v>125</v>
      </c>
      <c r="C166" s="16" t="s">
        <v>288</v>
      </c>
      <c r="D166" s="13" t="s">
        <v>41</v>
      </c>
      <c r="E166" s="21"/>
      <c r="F166" s="23" t="s">
        <v>290</v>
      </c>
      <c r="G166" s="23">
        <v>745.9</v>
      </c>
      <c r="H166" s="21">
        <f t="shared" si="5"/>
        <v>-12358888.120000007</v>
      </c>
      <c r="I166" s="21">
        <f t="shared" si="3"/>
        <v>0</v>
      </c>
      <c r="J166" s="21">
        <f t="shared" si="4"/>
        <v>0</v>
      </c>
    </row>
    <row r="167" spans="1:10">
      <c r="A167" s="22" t="s">
        <v>106</v>
      </c>
      <c r="B167" s="13" t="s">
        <v>127</v>
      </c>
      <c r="C167" s="16" t="s">
        <v>288</v>
      </c>
      <c r="D167" s="13" t="s">
        <v>41</v>
      </c>
      <c r="E167" s="21"/>
      <c r="F167" s="23" t="s">
        <v>290</v>
      </c>
      <c r="G167" s="23">
        <v>5000</v>
      </c>
      <c r="H167" s="21">
        <f t="shared" si="5"/>
        <v>-12353888.120000007</v>
      </c>
      <c r="I167" s="21">
        <f t="shared" si="3"/>
        <v>0</v>
      </c>
      <c r="J167" s="21">
        <f t="shared" si="4"/>
        <v>0</v>
      </c>
    </row>
    <row r="168" spans="1:10">
      <c r="A168" s="22" t="s">
        <v>106</v>
      </c>
      <c r="B168" s="13" t="s">
        <v>129</v>
      </c>
      <c r="C168" s="16" t="s">
        <v>288</v>
      </c>
      <c r="D168" s="13" t="s">
        <v>83</v>
      </c>
      <c r="E168" s="21"/>
      <c r="F168" s="23" t="s">
        <v>290</v>
      </c>
      <c r="G168" s="23">
        <v>9148.58</v>
      </c>
      <c r="H168" s="21">
        <f t="shared" si="5"/>
        <v>-12344739.540000007</v>
      </c>
      <c r="I168" s="21">
        <f t="shared" si="3"/>
        <v>0</v>
      </c>
      <c r="J168" s="21">
        <f t="shared" si="4"/>
        <v>0</v>
      </c>
    </row>
    <row r="169" spans="1:10">
      <c r="A169" s="22" t="s">
        <v>106</v>
      </c>
      <c r="B169" s="13" t="s">
        <v>131</v>
      </c>
      <c r="C169" s="16" t="s">
        <v>288</v>
      </c>
      <c r="D169" s="13" t="s">
        <v>41</v>
      </c>
      <c r="E169" s="21"/>
      <c r="F169" s="23" t="s">
        <v>290</v>
      </c>
      <c r="G169" s="23">
        <v>14301</v>
      </c>
      <c r="H169" s="21">
        <f t="shared" si="5"/>
        <v>-12330438.540000007</v>
      </c>
      <c r="I169" s="21">
        <f t="shared" si="3"/>
        <v>0</v>
      </c>
      <c r="J169" s="21">
        <f t="shared" si="4"/>
        <v>0</v>
      </c>
    </row>
    <row r="170" spans="1:10">
      <c r="A170" s="22" t="s">
        <v>106</v>
      </c>
      <c r="B170" s="13" t="s">
        <v>133</v>
      </c>
      <c r="C170" s="16" t="s">
        <v>288</v>
      </c>
      <c r="D170" s="13" t="s">
        <v>33</v>
      </c>
      <c r="E170" s="21"/>
      <c r="F170" s="23" t="s">
        <v>290</v>
      </c>
      <c r="G170" s="23">
        <v>1440000</v>
      </c>
      <c r="H170" s="21">
        <f t="shared" si="5"/>
        <v>-10890438.540000007</v>
      </c>
      <c r="I170" s="21">
        <f t="shared" si="3"/>
        <v>0</v>
      </c>
      <c r="J170" s="21">
        <f t="shared" si="4"/>
        <v>0</v>
      </c>
    </row>
    <row r="171" spans="1:10">
      <c r="A171" s="22" t="s">
        <v>106</v>
      </c>
      <c r="B171" s="13" t="s">
        <v>136</v>
      </c>
      <c r="C171" s="16" t="s">
        <v>288</v>
      </c>
      <c r="D171" s="13" t="s">
        <v>33</v>
      </c>
      <c r="E171" s="21"/>
      <c r="F171" s="23" t="s">
        <v>290</v>
      </c>
      <c r="G171" s="23">
        <v>1526000</v>
      </c>
      <c r="H171" s="21">
        <f t="shared" si="5"/>
        <v>-9364438.5400000066</v>
      </c>
      <c r="I171" s="21">
        <f t="shared" si="3"/>
        <v>0</v>
      </c>
      <c r="J171" s="21">
        <f t="shared" si="4"/>
        <v>0</v>
      </c>
    </row>
    <row r="172" spans="1:10">
      <c r="A172" s="22" t="s">
        <v>106</v>
      </c>
      <c r="B172" s="13" t="s">
        <v>138</v>
      </c>
      <c r="C172" s="16" t="s">
        <v>288</v>
      </c>
      <c r="D172" s="13" t="s">
        <v>33</v>
      </c>
      <c r="E172" s="21"/>
      <c r="F172" s="23" t="s">
        <v>290</v>
      </c>
      <c r="G172" s="23">
        <v>6960206.4000000004</v>
      </c>
      <c r="H172" s="21">
        <f t="shared" si="5"/>
        <v>-2404232.1400000062</v>
      </c>
      <c r="I172" s="21">
        <f t="shared" si="3"/>
        <v>1</v>
      </c>
      <c r="J172" s="21">
        <f t="shared" si="4"/>
        <v>-1185.6487265753456</v>
      </c>
    </row>
    <row r="173" spans="1:10">
      <c r="A173" s="22" t="s">
        <v>117</v>
      </c>
      <c r="B173" s="13" t="s">
        <v>118</v>
      </c>
      <c r="C173" s="16" t="s">
        <v>288</v>
      </c>
      <c r="D173" s="13" t="s">
        <v>17</v>
      </c>
      <c r="E173" s="23">
        <v>500000</v>
      </c>
      <c r="F173" s="23" t="s">
        <v>290</v>
      </c>
      <c r="G173" s="24"/>
      <c r="H173" s="21">
        <f t="shared" si="5"/>
        <v>-2904232.1400000062</v>
      </c>
      <c r="I173" s="21">
        <f t="shared" si="3"/>
        <v>0</v>
      </c>
      <c r="J173" s="21">
        <f t="shared" si="4"/>
        <v>0</v>
      </c>
    </row>
    <row r="174" spans="1:10">
      <c r="A174" s="22" t="s">
        <v>117</v>
      </c>
      <c r="B174" s="13" t="s">
        <v>140</v>
      </c>
      <c r="C174" s="16" t="s">
        <v>288</v>
      </c>
      <c r="D174" s="13" t="s">
        <v>15</v>
      </c>
      <c r="E174" s="21"/>
      <c r="F174" s="23" t="s">
        <v>290</v>
      </c>
      <c r="G174" s="23">
        <v>100</v>
      </c>
      <c r="H174" s="21">
        <f t="shared" si="5"/>
        <v>-2904132.1400000062</v>
      </c>
      <c r="I174" s="21">
        <f t="shared" si="3"/>
        <v>0</v>
      </c>
      <c r="J174" s="21">
        <f t="shared" si="4"/>
        <v>0</v>
      </c>
    </row>
    <row r="175" spans="1:10">
      <c r="A175" s="22" t="s">
        <v>117</v>
      </c>
      <c r="B175" s="13" t="s">
        <v>143</v>
      </c>
      <c r="C175" s="16" t="s">
        <v>288</v>
      </c>
      <c r="D175" s="13" t="s">
        <v>144</v>
      </c>
      <c r="E175" s="21"/>
      <c r="F175" s="23" t="s">
        <v>290</v>
      </c>
      <c r="G175" s="23">
        <v>155.38999999999999</v>
      </c>
      <c r="H175" s="21">
        <f t="shared" si="5"/>
        <v>-2903976.7500000061</v>
      </c>
      <c r="I175" s="21">
        <f t="shared" si="3"/>
        <v>0</v>
      </c>
      <c r="J175" s="21">
        <f t="shared" si="4"/>
        <v>0</v>
      </c>
    </row>
    <row r="176" spans="1:10">
      <c r="A176" s="22" t="s">
        <v>117</v>
      </c>
      <c r="B176" s="13" t="s">
        <v>146</v>
      </c>
      <c r="C176" s="16" t="s">
        <v>288</v>
      </c>
      <c r="D176" s="13" t="s">
        <v>147</v>
      </c>
      <c r="E176" s="21"/>
      <c r="F176" s="23" t="s">
        <v>290</v>
      </c>
      <c r="G176" s="23">
        <v>3500</v>
      </c>
      <c r="H176" s="21">
        <f t="shared" si="5"/>
        <v>-2900476.7500000061</v>
      </c>
      <c r="I176" s="21">
        <f t="shared" si="3"/>
        <v>0</v>
      </c>
      <c r="J176" s="21">
        <f t="shared" si="4"/>
        <v>0</v>
      </c>
    </row>
    <row r="177" spans="1:10">
      <c r="A177" s="22" t="s">
        <v>117</v>
      </c>
      <c r="B177" s="13" t="s">
        <v>149</v>
      </c>
      <c r="C177" s="16" t="s">
        <v>288</v>
      </c>
      <c r="D177" s="13" t="s">
        <v>150</v>
      </c>
      <c r="E177" s="21"/>
      <c r="F177" s="23" t="s">
        <v>290</v>
      </c>
      <c r="G177" s="23">
        <v>3962.46</v>
      </c>
      <c r="H177" s="21">
        <f t="shared" si="5"/>
        <v>-2896514.2900000061</v>
      </c>
      <c r="I177" s="21">
        <f t="shared" si="3"/>
        <v>0</v>
      </c>
      <c r="J177" s="21">
        <f t="shared" si="4"/>
        <v>0</v>
      </c>
    </row>
    <row r="178" spans="1:10">
      <c r="A178" s="22" t="s">
        <v>117</v>
      </c>
      <c r="B178" s="13" t="s">
        <v>152</v>
      </c>
      <c r="C178" s="16" t="s">
        <v>288</v>
      </c>
      <c r="D178" s="13" t="s">
        <v>153</v>
      </c>
      <c r="E178" s="21"/>
      <c r="F178" s="23" t="s">
        <v>290</v>
      </c>
      <c r="G178" s="23">
        <v>4661.7299999999996</v>
      </c>
      <c r="H178" s="21">
        <f t="shared" si="5"/>
        <v>-2891852.5600000061</v>
      </c>
      <c r="I178" s="21">
        <f t="shared" si="3"/>
        <v>0</v>
      </c>
      <c r="J178" s="21">
        <f t="shared" si="4"/>
        <v>0</v>
      </c>
    </row>
    <row r="179" spans="1:10">
      <c r="A179" s="22" t="s">
        <v>117</v>
      </c>
      <c r="B179" s="13" t="s">
        <v>155</v>
      </c>
      <c r="C179" s="16" t="s">
        <v>288</v>
      </c>
      <c r="D179" s="13" t="s">
        <v>147</v>
      </c>
      <c r="E179" s="21"/>
      <c r="F179" s="23" t="s">
        <v>290</v>
      </c>
      <c r="G179" s="23">
        <v>7000</v>
      </c>
      <c r="H179" s="21">
        <f t="shared" si="5"/>
        <v>-2884852.5600000061</v>
      </c>
      <c r="I179" s="21">
        <f t="shared" si="3"/>
        <v>0</v>
      </c>
      <c r="J179" s="21">
        <f t="shared" si="4"/>
        <v>0</v>
      </c>
    </row>
    <row r="180" spans="1:10">
      <c r="A180" s="22" t="s">
        <v>117</v>
      </c>
      <c r="B180" s="13" t="s">
        <v>158</v>
      </c>
      <c r="C180" s="16" t="s">
        <v>288</v>
      </c>
      <c r="D180" s="13" t="s">
        <v>147</v>
      </c>
      <c r="E180" s="21"/>
      <c r="F180" s="23" t="s">
        <v>290</v>
      </c>
      <c r="G180" s="23">
        <v>10000.26</v>
      </c>
      <c r="H180" s="21">
        <f t="shared" si="5"/>
        <v>-2874852.3000000063</v>
      </c>
      <c r="I180" s="21">
        <f t="shared" si="3"/>
        <v>0</v>
      </c>
      <c r="J180" s="21">
        <f t="shared" si="4"/>
        <v>0</v>
      </c>
    </row>
    <row r="181" spans="1:10">
      <c r="A181" s="22" t="s">
        <v>117</v>
      </c>
      <c r="B181" s="13" t="s">
        <v>160</v>
      </c>
      <c r="C181" s="16" t="s">
        <v>288</v>
      </c>
      <c r="D181" s="13" t="s">
        <v>24</v>
      </c>
      <c r="E181" s="21"/>
      <c r="F181" s="23" t="s">
        <v>290</v>
      </c>
      <c r="G181" s="23">
        <v>10339</v>
      </c>
      <c r="H181" s="21">
        <f t="shared" si="5"/>
        <v>-2864513.3000000063</v>
      </c>
      <c r="I181" s="21">
        <f t="shared" si="3"/>
        <v>0</v>
      </c>
      <c r="J181" s="21">
        <f t="shared" si="4"/>
        <v>0</v>
      </c>
    </row>
    <row r="182" spans="1:10">
      <c r="A182" s="22" t="s">
        <v>117</v>
      </c>
      <c r="B182" s="13" t="s">
        <v>162</v>
      </c>
      <c r="C182" s="16" t="s">
        <v>288</v>
      </c>
      <c r="D182" s="13" t="s">
        <v>163</v>
      </c>
      <c r="E182" s="21"/>
      <c r="F182" s="23" t="s">
        <v>290</v>
      </c>
      <c r="G182" s="23">
        <v>12431.94</v>
      </c>
      <c r="H182" s="21">
        <f t="shared" si="5"/>
        <v>-2852081.3600000064</v>
      </c>
      <c r="I182" s="21">
        <f t="shared" si="3"/>
        <v>0</v>
      </c>
      <c r="J182" s="21">
        <f t="shared" si="4"/>
        <v>0</v>
      </c>
    </row>
    <row r="183" spans="1:10">
      <c r="A183" s="22" t="s">
        <v>117</v>
      </c>
      <c r="B183" s="13" t="s">
        <v>165</v>
      </c>
      <c r="C183" s="16" t="s">
        <v>288</v>
      </c>
      <c r="D183" s="13" t="s">
        <v>147</v>
      </c>
      <c r="E183" s="21"/>
      <c r="F183" s="23" t="s">
        <v>290</v>
      </c>
      <c r="G183" s="23">
        <v>20595.48</v>
      </c>
      <c r="H183" s="21">
        <f t="shared" si="5"/>
        <v>-2831485.8800000064</v>
      </c>
      <c r="I183" s="21">
        <f t="shared" si="3"/>
        <v>0</v>
      </c>
      <c r="J183" s="21">
        <f t="shared" si="4"/>
        <v>0</v>
      </c>
    </row>
    <row r="184" spans="1:10">
      <c r="A184" s="22" t="s">
        <v>117</v>
      </c>
      <c r="B184" s="13" t="s">
        <v>167</v>
      </c>
      <c r="C184" s="16" t="s">
        <v>288</v>
      </c>
      <c r="D184" s="13" t="s">
        <v>33</v>
      </c>
      <c r="E184" s="21"/>
      <c r="F184" s="23" t="s">
        <v>290</v>
      </c>
      <c r="G184" s="23">
        <v>1837742.73</v>
      </c>
      <c r="H184" s="21">
        <f t="shared" si="5"/>
        <v>-993743.15000000643</v>
      </c>
      <c r="I184" s="21">
        <f t="shared" si="3"/>
        <v>0</v>
      </c>
      <c r="J184" s="21">
        <f t="shared" si="4"/>
        <v>0</v>
      </c>
    </row>
    <row r="185" spans="1:10">
      <c r="A185" s="22" t="s">
        <v>117</v>
      </c>
      <c r="B185" s="13" t="s">
        <v>170</v>
      </c>
      <c r="C185" s="16" t="s">
        <v>288</v>
      </c>
      <c r="D185" s="13" t="s">
        <v>33</v>
      </c>
      <c r="E185" s="21"/>
      <c r="F185" s="23" t="s">
        <v>290</v>
      </c>
      <c r="G185" s="23">
        <v>3000000</v>
      </c>
      <c r="H185" s="21">
        <f t="shared" si="5"/>
        <v>2006256.8499999936</v>
      </c>
      <c r="I185" s="21">
        <f t="shared" si="3"/>
        <v>3</v>
      </c>
      <c r="J185" s="21">
        <f t="shared" si="4"/>
        <v>2968.160819178072</v>
      </c>
    </row>
    <row r="186" spans="1:10">
      <c r="A186" s="22" t="s">
        <v>120</v>
      </c>
      <c r="B186" s="13" t="s">
        <v>121</v>
      </c>
      <c r="C186" s="16" t="s">
        <v>288</v>
      </c>
      <c r="D186" s="13" t="s">
        <v>17</v>
      </c>
      <c r="E186" s="23">
        <v>100000</v>
      </c>
      <c r="F186" s="23" t="s">
        <v>290</v>
      </c>
      <c r="G186" s="24"/>
      <c r="H186" s="21">
        <f t="shared" si="5"/>
        <v>1906256.8499999936</v>
      </c>
      <c r="I186" s="21">
        <f t="shared" si="3"/>
        <v>0</v>
      </c>
      <c r="J186" s="21">
        <f t="shared" si="4"/>
        <v>0</v>
      </c>
    </row>
    <row r="187" spans="1:10">
      <c r="A187" s="22" t="s">
        <v>120</v>
      </c>
      <c r="B187" s="13" t="s">
        <v>172</v>
      </c>
      <c r="C187" s="16" t="s">
        <v>288</v>
      </c>
      <c r="D187" s="13" t="s">
        <v>15</v>
      </c>
      <c r="E187" s="21"/>
      <c r="F187" s="23" t="s">
        <v>290</v>
      </c>
      <c r="G187" s="23">
        <v>60</v>
      </c>
      <c r="H187" s="21">
        <f t="shared" si="5"/>
        <v>1906316.8499999936</v>
      </c>
      <c r="I187" s="21">
        <f t="shared" si="3"/>
        <v>0</v>
      </c>
      <c r="J187" s="21">
        <f t="shared" si="4"/>
        <v>0</v>
      </c>
    </row>
    <row r="188" spans="1:10">
      <c r="A188" s="22" t="s">
        <v>120</v>
      </c>
      <c r="B188" s="13" t="s">
        <v>174</v>
      </c>
      <c r="C188" s="16" t="s">
        <v>288</v>
      </c>
      <c r="D188" s="13" t="s">
        <v>41</v>
      </c>
      <c r="E188" s="21"/>
      <c r="F188" s="23" t="s">
        <v>290</v>
      </c>
      <c r="G188" s="23">
        <v>1673.4</v>
      </c>
      <c r="H188" s="21">
        <f t="shared" si="5"/>
        <v>1907990.2499999935</v>
      </c>
      <c r="I188" s="21">
        <f t="shared" si="3"/>
        <v>0</v>
      </c>
      <c r="J188" s="21">
        <f t="shared" si="4"/>
        <v>0</v>
      </c>
    </row>
    <row r="189" spans="1:10">
      <c r="A189" s="22" t="s">
        <v>120</v>
      </c>
      <c r="B189" s="13" t="s">
        <v>177</v>
      </c>
      <c r="C189" s="16" t="s">
        <v>288</v>
      </c>
      <c r="D189" s="13" t="s">
        <v>33</v>
      </c>
      <c r="E189" s="21"/>
      <c r="F189" s="23" t="s">
        <v>290</v>
      </c>
      <c r="G189" s="23">
        <v>2200</v>
      </c>
      <c r="H189" s="21">
        <f t="shared" si="5"/>
        <v>1910190.2499999935</v>
      </c>
      <c r="I189" s="21">
        <f t="shared" si="3"/>
        <v>1</v>
      </c>
      <c r="J189" s="21">
        <f t="shared" si="4"/>
        <v>942.01163013698306</v>
      </c>
    </row>
    <row r="190" spans="1:10">
      <c r="A190" s="22" t="s">
        <v>123</v>
      </c>
      <c r="B190" s="13" t="s">
        <v>124</v>
      </c>
      <c r="C190" s="16" t="s">
        <v>288</v>
      </c>
      <c r="D190" s="13" t="s">
        <v>17</v>
      </c>
      <c r="E190" s="23">
        <v>120000</v>
      </c>
      <c r="F190" s="23" t="s">
        <v>290</v>
      </c>
      <c r="G190" s="24"/>
      <c r="H190" s="21">
        <f t="shared" si="5"/>
        <v>1790190.2499999935</v>
      </c>
      <c r="I190" s="21">
        <f t="shared" si="3"/>
        <v>0</v>
      </c>
      <c r="J190" s="21">
        <f t="shared" si="4"/>
        <v>0</v>
      </c>
    </row>
    <row r="191" spans="1:10">
      <c r="A191" s="22" t="s">
        <v>123</v>
      </c>
      <c r="B191" s="13" t="s">
        <v>126</v>
      </c>
      <c r="C191" s="16" t="s">
        <v>288</v>
      </c>
      <c r="D191" s="13" t="s">
        <v>17</v>
      </c>
      <c r="E191" s="23">
        <v>162726</v>
      </c>
      <c r="F191" s="23" t="s">
        <v>290</v>
      </c>
      <c r="G191" s="24"/>
      <c r="H191" s="21">
        <f t="shared" si="5"/>
        <v>1627464.2499999935</v>
      </c>
      <c r="I191" s="21">
        <f t="shared" si="3"/>
        <v>0</v>
      </c>
      <c r="J191" s="21">
        <f t="shared" si="4"/>
        <v>0</v>
      </c>
    </row>
    <row r="192" spans="1:10">
      <c r="A192" s="22" t="s">
        <v>123</v>
      </c>
      <c r="B192" s="13" t="s">
        <v>128</v>
      </c>
      <c r="C192" s="16" t="s">
        <v>288</v>
      </c>
      <c r="D192" s="13" t="s">
        <v>17</v>
      </c>
      <c r="E192" s="23">
        <v>300000</v>
      </c>
      <c r="F192" s="23" t="s">
        <v>290</v>
      </c>
      <c r="G192" s="24"/>
      <c r="H192" s="21">
        <f t="shared" si="5"/>
        <v>1327464.2499999935</v>
      </c>
      <c r="I192" s="21">
        <f t="shared" si="3"/>
        <v>0</v>
      </c>
      <c r="J192" s="21">
        <f t="shared" si="4"/>
        <v>0</v>
      </c>
    </row>
    <row r="193" spans="1:10">
      <c r="A193" s="22" t="s">
        <v>123</v>
      </c>
      <c r="B193" s="13" t="s">
        <v>130</v>
      </c>
      <c r="C193" s="16" t="s">
        <v>288</v>
      </c>
      <c r="D193" s="13" t="s">
        <v>17</v>
      </c>
      <c r="E193" s="23">
        <v>600000</v>
      </c>
      <c r="F193" s="23" t="s">
        <v>290</v>
      </c>
      <c r="G193" s="24"/>
      <c r="H193" s="21">
        <f t="shared" si="5"/>
        <v>727464.24999999348</v>
      </c>
      <c r="I193" s="21">
        <f t="shared" si="3"/>
        <v>0</v>
      </c>
      <c r="J193" s="21">
        <f t="shared" si="4"/>
        <v>0</v>
      </c>
    </row>
    <row r="194" spans="1:10">
      <c r="A194" s="22" t="s">
        <v>123</v>
      </c>
      <c r="B194" s="13" t="s">
        <v>132</v>
      </c>
      <c r="C194" s="16" t="s">
        <v>288</v>
      </c>
      <c r="D194" s="13" t="s">
        <v>17</v>
      </c>
      <c r="E194" s="23">
        <v>818815</v>
      </c>
      <c r="F194" s="23" t="s">
        <v>290</v>
      </c>
      <c r="G194" s="24"/>
      <c r="H194" s="21">
        <f t="shared" si="5"/>
        <v>-91350.750000006519</v>
      </c>
      <c r="I194" s="21">
        <f t="shared" si="3"/>
        <v>0</v>
      </c>
      <c r="J194" s="21">
        <f t="shared" si="4"/>
        <v>0</v>
      </c>
    </row>
    <row r="195" spans="1:10">
      <c r="A195" s="22" t="s">
        <v>123</v>
      </c>
      <c r="B195" s="13" t="s">
        <v>179</v>
      </c>
      <c r="C195" s="16" t="s">
        <v>288</v>
      </c>
      <c r="D195" s="13" t="s">
        <v>15</v>
      </c>
      <c r="E195" s="21"/>
      <c r="F195" s="23" t="s">
        <v>290</v>
      </c>
      <c r="G195" s="23">
        <v>70</v>
      </c>
      <c r="H195" s="21">
        <f t="shared" si="5"/>
        <v>-91280.750000006519</v>
      </c>
      <c r="I195" s="21">
        <f t="shared" si="3"/>
        <v>0</v>
      </c>
      <c r="J195" s="21">
        <f t="shared" si="4"/>
        <v>0</v>
      </c>
    </row>
    <row r="196" spans="1:10">
      <c r="A196" s="22" t="s">
        <v>123</v>
      </c>
      <c r="B196" s="13" t="s">
        <v>182</v>
      </c>
      <c r="C196" s="16" t="s">
        <v>288</v>
      </c>
      <c r="D196" s="13" t="s">
        <v>83</v>
      </c>
      <c r="E196" s="21"/>
      <c r="F196" s="23" t="s">
        <v>290</v>
      </c>
      <c r="G196" s="23">
        <v>886</v>
      </c>
      <c r="H196" s="21">
        <f t="shared" si="5"/>
        <v>-90394.750000006519</v>
      </c>
      <c r="I196" s="21">
        <f t="shared" si="3"/>
        <v>0</v>
      </c>
      <c r="J196" s="21">
        <f t="shared" si="4"/>
        <v>0</v>
      </c>
    </row>
    <row r="197" spans="1:10">
      <c r="A197" s="22" t="s">
        <v>123</v>
      </c>
      <c r="B197" s="13" t="s">
        <v>184</v>
      </c>
      <c r="C197" s="16" t="s">
        <v>288</v>
      </c>
      <c r="D197" s="13" t="s">
        <v>83</v>
      </c>
      <c r="E197" s="21"/>
      <c r="F197" s="23" t="s">
        <v>290</v>
      </c>
      <c r="G197" s="23">
        <v>3500</v>
      </c>
      <c r="H197" s="21">
        <f t="shared" si="5"/>
        <v>-86894.750000006519</v>
      </c>
      <c r="I197" s="21">
        <f t="shared" si="3"/>
        <v>0</v>
      </c>
      <c r="J197" s="21">
        <f t="shared" si="4"/>
        <v>0</v>
      </c>
    </row>
    <row r="198" spans="1:10">
      <c r="A198" s="22" t="s">
        <v>123</v>
      </c>
      <c r="B198" s="13" t="s">
        <v>186</v>
      </c>
      <c r="C198" s="16" t="s">
        <v>288</v>
      </c>
      <c r="D198" s="13" t="s">
        <v>147</v>
      </c>
      <c r="E198" s="21"/>
      <c r="F198" s="23" t="s">
        <v>290</v>
      </c>
      <c r="G198" s="23">
        <v>7000</v>
      </c>
      <c r="H198" s="21">
        <f t="shared" si="5"/>
        <v>-79894.750000006519</v>
      </c>
      <c r="I198" s="21">
        <f t="shared" si="3"/>
        <v>0</v>
      </c>
      <c r="J198" s="21">
        <f t="shared" si="4"/>
        <v>0</v>
      </c>
    </row>
    <row r="199" spans="1:10">
      <c r="A199" s="22" t="s">
        <v>123</v>
      </c>
      <c r="B199" s="13" t="s">
        <v>189</v>
      </c>
      <c r="C199" s="16" t="s">
        <v>288</v>
      </c>
      <c r="D199" s="13" t="s">
        <v>147</v>
      </c>
      <c r="E199" s="21"/>
      <c r="F199" s="23" t="s">
        <v>290</v>
      </c>
      <c r="G199" s="23">
        <v>8999.83</v>
      </c>
      <c r="H199" s="21">
        <f t="shared" si="5"/>
        <v>-70894.920000006518</v>
      </c>
      <c r="I199" s="21">
        <f t="shared" si="3"/>
        <v>0</v>
      </c>
      <c r="J199" s="21">
        <f t="shared" si="4"/>
        <v>0</v>
      </c>
    </row>
    <row r="200" spans="1:10">
      <c r="A200" s="22" t="s">
        <v>123</v>
      </c>
      <c r="B200" s="13" t="s">
        <v>191</v>
      </c>
      <c r="C200" s="16" t="s">
        <v>288</v>
      </c>
      <c r="D200" s="13" t="s">
        <v>41</v>
      </c>
      <c r="E200" s="21"/>
      <c r="F200" s="23" t="s">
        <v>290</v>
      </c>
      <c r="G200" s="23">
        <v>20884</v>
      </c>
      <c r="H200" s="21">
        <f t="shared" si="5"/>
        <v>-50010.920000006518</v>
      </c>
      <c r="I200" s="21">
        <f t="shared" si="3"/>
        <v>1</v>
      </c>
      <c r="J200" s="21">
        <f t="shared" si="4"/>
        <v>-24.662919452058009</v>
      </c>
    </row>
    <row r="201" spans="1:10">
      <c r="A201" s="22" t="s">
        <v>134</v>
      </c>
      <c r="B201" s="13" t="s">
        <v>135</v>
      </c>
      <c r="C201" s="16" t="s">
        <v>288</v>
      </c>
      <c r="D201" s="13" t="s">
        <v>17</v>
      </c>
      <c r="E201" s="23">
        <v>200000</v>
      </c>
      <c r="F201" s="23" t="s">
        <v>290</v>
      </c>
      <c r="G201" s="24"/>
      <c r="H201" s="21">
        <f t="shared" si="5"/>
        <v>-250010.9200000065</v>
      </c>
      <c r="I201" s="21">
        <f t="shared" si="3"/>
        <v>0</v>
      </c>
      <c r="J201" s="21">
        <f t="shared" si="4"/>
        <v>0</v>
      </c>
    </row>
    <row r="202" spans="1:10">
      <c r="A202" s="22" t="s">
        <v>134</v>
      </c>
      <c r="B202" s="13" t="s">
        <v>137</v>
      </c>
      <c r="C202" s="16" t="s">
        <v>288</v>
      </c>
      <c r="D202" s="13" t="s">
        <v>17</v>
      </c>
      <c r="E202" s="23">
        <v>200000</v>
      </c>
      <c r="F202" s="23" t="s">
        <v>290</v>
      </c>
      <c r="G202" s="24"/>
      <c r="H202" s="21">
        <f t="shared" si="5"/>
        <v>-450010.9200000065</v>
      </c>
      <c r="I202" s="21">
        <f t="shared" si="3"/>
        <v>0</v>
      </c>
      <c r="J202" s="21">
        <f t="shared" si="4"/>
        <v>0</v>
      </c>
    </row>
    <row r="203" spans="1:10">
      <c r="A203" s="22" t="s">
        <v>134</v>
      </c>
      <c r="B203" s="13" t="s">
        <v>139</v>
      </c>
      <c r="C203" s="16" t="s">
        <v>288</v>
      </c>
      <c r="D203" s="13" t="s">
        <v>17</v>
      </c>
      <c r="E203" s="23">
        <v>350000</v>
      </c>
      <c r="F203" s="23" t="s">
        <v>290</v>
      </c>
      <c r="G203" s="24"/>
      <c r="H203" s="21">
        <f t="shared" si="5"/>
        <v>-800010.92000000644</v>
      </c>
      <c r="I203" s="21">
        <f t="shared" si="3"/>
        <v>0</v>
      </c>
      <c r="J203" s="21">
        <f t="shared" si="4"/>
        <v>0</v>
      </c>
    </row>
    <row r="204" spans="1:10">
      <c r="A204" s="22" t="s">
        <v>134</v>
      </c>
      <c r="B204" s="13" t="s">
        <v>193</v>
      </c>
      <c r="C204" s="16" t="s">
        <v>288</v>
      </c>
      <c r="D204" s="13" t="s">
        <v>15</v>
      </c>
      <c r="E204" s="21"/>
      <c r="F204" s="23" t="s">
        <v>290</v>
      </c>
      <c r="G204" s="23">
        <v>20</v>
      </c>
      <c r="H204" s="21">
        <f t="shared" si="5"/>
        <v>-799990.92000000644</v>
      </c>
      <c r="I204" s="21">
        <f t="shared" ref="I204:I267" si="6">A205-A204</f>
        <v>0</v>
      </c>
      <c r="J204" s="21">
        <f t="shared" ref="J204:J267" si="7">H204*I204*0.18/365</f>
        <v>0</v>
      </c>
    </row>
    <row r="205" spans="1:10">
      <c r="A205" s="22" t="s">
        <v>134</v>
      </c>
      <c r="B205" s="13" t="s">
        <v>195</v>
      </c>
      <c r="C205" s="16" t="s">
        <v>288</v>
      </c>
      <c r="D205" s="13" t="s">
        <v>15</v>
      </c>
      <c r="E205" s="21"/>
      <c r="F205" s="23" t="s">
        <v>290</v>
      </c>
      <c r="G205" s="23">
        <v>40</v>
      </c>
      <c r="H205" s="21">
        <f t="shared" si="5"/>
        <v>-799950.92000000644</v>
      </c>
      <c r="I205" s="21">
        <f t="shared" si="6"/>
        <v>0</v>
      </c>
      <c r="J205" s="21">
        <f t="shared" si="7"/>
        <v>0</v>
      </c>
    </row>
    <row r="206" spans="1:10">
      <c r="A206" s="22" t="s">
        <v>134</v>
      </c>
      <c r="B206" s="13" t="s">
        <v>197</v>
      </c>
      <c r="C206" s="16" t="s">
        <v>288</v>
      </c>
      <c r="D206" s="13" t="s">
        <v>83</v>
      </c>
      <c r="E206" s="21"/>
      <c r="F206" s="23" t="s">
        <v>290</v>
      </c>
      <c r="G206" s="23">
        <v>1548</v>
      </c>
      <c r="H206" s="21">
        <f t="shared" ref="H206:H269" si="8">H205-E206+G206</f>
        <v>-798402.92000000644</v>
      </c>
      <c r="I206" s="21">
        <f t="shared" si="6"/>
        <v>0</v>
      </c>
      <c r="J206" s="21">
        <f t="shared" si="7"/>
        <v>0</v>
      </c>
    </row>
    <row r="207" spans="1:10">
      <c r="A207" s="22" t="s">
        <v>134</v>
      </c>
      <c r="B207" s="13" t="s">
        <v>199</v>
      </c>
      <c r="C207" s="16" t="s">
        <v>288</v>
      </c>
      <c r="D207" s="13" t="s">
        <v>41</v>
      </c>
      <c r="E207" s="21"/>
      <c r="F207" s="23" t="s">
        <v>290</v>
      </c>
      <c r="G207" s="23">
        <v>5000</v>
      </c>
      <c r="H207" s="21">
        <f t="shared" si="8"/>
        <v>-793402.92000000644</v>
      </c>
      <c r="I207" s="21">
        <f t="shared" si="6"/>
        <v>0</v>
      </c>
      <c r="J207" s="21">
        <f t="shared" si="7"/>
        <v>0</v>
      </c>
    </row>
    <row r="208" spans="1:10">
      <c r="A208" s="22" t="s">
        <v>134</v>
      </c>
      <c r="B208" s="13" t="s">
        <v>202</v>
      </c>
      <c r="C208" s="16" t="s">
        <v>288</v>
      </c>
      <c r="D208" s="13" t="s">
        <v>87</v>
      </c>
      <c r="E208" s="21"/>
      <c r="F208" s="23" t="s">
        <v>290</v>
      </c>
      <c r="G208" s="23">
        <v>6193</v>
      </c>
      <c r="H208" s="21">
        <f t="shared" si="8"/>
        <v>-787209.92000000644</v>
      </c>
      <c r="I208" s="21">
        <f t="shared" si="6"/>
        <v>0</v>
      </c>
      <c r="J208" s="21">
        <f t="shared" si="7"/>
        <v>0</v>
      </c>
    </row>
    <row r="209" spans="1:10">
      <c r="A209" s="22" t="s">
        <v>134</v>
      </c>
      <c r="B209" s="13" t="s">
        <v>204</v>
      </c>
      <c r="C209" s="16" t="s">
        <v>288</v>
      </c>
      <c r="D209" s="13" t="s">
        <v>33</v>
      </c>
      <c r="E209" s="21"/>
      <c r="F209" s="23" t="s">
        <v>290</v>
      </c>
      <c r="G209" s="23">
        <v>500000</v>
      </c>
      <c r="H209" s="21">
        <f t="shared" si="8"/>
        <v>-287209.92000000644</v>
      </c>
      <c r="I209" s="21">
        <f t="shared" si="6"/>
        <v>1</v>
      </c>
      <c r="J209" s="21">
        <f t="shared" si="7"/>
        <v>-141.63776876712646</v>
      </c>
    </row>
    <row r="210" spans="1:10">
      <c r="A210" s="22" t="s">
        <v>141</v>
      </c>
      <c r="B210" s="13" t="s">
        <v>142</v>
      </c>
      <c r="C210" s="16" t="s">
        <v>288</v>
      </c>
      <c r="D210" s="13" t="s">
        <v>17</v>
      </c>
      <c r="E210" s="23">
        <v>27361.9</v>
      </c>
      <c r="F210" s="23" t="s">
        <v>290</v>
      </c>
      <c r="G210" s="24"/>
      <c r="H210" s="21">
        <f t="shared" si="8"/>
        <v>-314571.82000000647</v>
      </c>
      <c r="I210" s="21">
        <f t="shared" si="6"/>
        <v>0</v>
      </c>
      <c r="J210" s="21">
        <f t="shared" si="7"/>
        <v>0</v>
      </c>
    </row>
    <row r="211" spans="1:10">
      <c r="A211" s="22" t="s">
        <v>141</v>
      </c>
      <c r="B211" s="13" t="s">
        <v>145</v>
      </c>
      <c r="C211" s="16" t="s">
        <v>288</v>
      </c>
      <c r="D211" s="13" t="s">
        <v>17</v>
      </c>
      <c r="E211" s="23">
        <v>250000</v>
      </c>
      <c r="F211" s="23" t="s">
        <v>290</v>
      </c>
      <c r="G211" s="24"/>
      <c r="H211" s="21">
        <f t="shared" si="8"/>
        <v>-564571.82000000647</v>
      </c>
      <c r="I211" s="21">
        <f t="shared" si="6"/>
        <v>0</v>
      </c>
      <c r="J211" s="21">
        <f t="shared" si="7"/>
        <v>0</v>
      </c>
    </row>
    <row r="212" spans="1:10">
      <c r="A212" s="22" t="s">
        <v>141</v>
      </c>
      <c r="B212" s="13" t="s">
        <v>148</v>
      </c>
      <c r="C212" s="16" t="s">
        <v>288</v>
      </c>
      <c r="D212" s="13" t="s">
        <v>13</v>
      </c>
      <c r="E212" s="23">
        <v>614860</v>
      </c>
      <c r="F212" s="23" t="s">
        <v>290</v>
      </c>
      <c r="G212" s="24"/>
      <c r="H212" s="21">
        <f t="shared" si="8"/>
        <v>-1179431.8200000064</v>
      </c>
      <c r="I212" s="21">
        <f t="shared" si="6"/>
        <v>0</v>
      </c>
      <c r="J212" s="21">
        <f t="shared" si="7"/>
        <v>0</v>
      </c>
    </row>
    <row r="213" spans="1:10">
      <c r="A213" s="22" t="s">
        <v>141</v>
      </c>
      <c r="B213" s="13" t="s">
        <v>151</v>
      </c>
      <c r="C213" s="16" t="s">
        <v>288</v>
      </c>
      <c r="D213" s="13" t="s">
        <v>17</v>
      </c>
      <c r="E213" s="23">
        <v>700000</v>
      </c>
      <c r="F213" s="23" t="s">
        <v>290</v>
      </c>
      <c r="G213" s="24"/>
      <c r="H213" s="21">
        <f t="shared" si="8"/>
        <v>-1879431.8200000064</v>
      </c>
      <c r="I213" s="21">
        <f t="shared" si="6"/>
        <v>0</v>
      </c>
      <c r="J213" s="21">
        <f t="shared" si="7"/>
        <v>0</v>
      </c>
    </row>
    <row r="214" spans="1:10">
      <c r="A214" s="22" t="s">
        <v>141</v>
      </c>
      <c r="B214" s="13" t="s">
        <v>154</v>
      </c>
      <c r="C214" s="16" t="s">
        <v>288</v>
      </c>
      <c r="D214" s="13" t="s">
        <v>17</v>
      </c>
      <c r="E214" s="23">
        <v>1052457</v>
      </c>
      <c r="F214" s="23" t="s">
        <v>290</v>
      </c>
      <c r="G214" s="24"/>
      <c r="H214" s="21">
        <f t="shared" si="8"/>
        <v>-2931888.8200000064</v>
      </c>
      <c r="I214" s="21">
        <f t="shared" si="6"/>
        <v>0</v>
      </c>
      <c r="J214" s="21">
        <f t="shared" si="7"/>
        <v>0</v>
      </c>
    </row>
    <row r="215" spans="1:10">
      <c r="A215" s="22" t="s">
        <v>141</v>
      </c>
      <c r="B215" s="13" t="s">
        <v>206</v>
      </c>
      <c r="C215" s="16" t="s">
        <v>288</v>
      </c>
      <c r="D215" s="13" t="s">
        <v>207</v>
      </c>
      <c r="E215" s="21"/>
      <c r="F215" s="23" t="s">
        <v>290</v>
      </c>
      <c r="G215" s="23">
        <v>0.02</v>
      </c>
      <c r="H215" s="21">
        <f t="shared" si="8"/>
        <v>-2931888.8000000063</v>
      </c>
      <c r="I215" s="21">
        <f t="shared" si="6"/>
        <v>0</v>
      </c>
      <c r="J215" s="21">
        <f t="shared" si="7"/>
        <v>0</v>
      </c>
    </row>
    <row r="216" spans="1:10">
      <c r="A216" s="22" t="s">
        <v>141</v>
      </c>
      <c r="B216" s="13" t="s">
        <v>209</v>
      </c>
      <c r="C216" s="16" t="s">
        <v>288</v>
      </c>
      <c r="D216" s="13" t="s">
        <v>153</v>
      </c>
      <c r="E216" s="21"/>
      <c r="F216" s="23" t="s">
        <v>290</v>
      </c>
      <c r="G216" s="23">
        <v>1.66</v>
      </c>
      <c r="H216" s="21">
        <f t="shared" si="8"/>
        <v>-2931887.1400000062</v>
      </c>
      <c r="I216" s="21">
        <f t="shared" si="6"/>
        <v>0</v>
      </c>
      <c r="J216" s="21">
        <f t="shared" si="7"/>
        <v>0</v>
      </c>
    </row>
    <row r="217" spans="1:10">
      <c r="A217" s="22" t="s">
        <v>141</v>
      </c>
      <c r="B217" s="13" t="s">
        <v>211</v>
      </c>
      <c r="C217" s="16" t="s">
        <v>288</v>
      </c>
      <c r="D217" s="13" t="s">
        <v>15</v>
      </c>
      <c r="E217" s="21"/>
      <c r="F217" s="23" t="s">
        <v>290</v>
      </c>
      <c r="G217" s="23">
        <v>10</v>
      </c>
      <c r="H217" s="21">
        <f t="shared" si="8"/>
        <v>-2931877.1400000062</v>
      </c>
      <c r="I217" s="21">
        <f t="shared" si="6"/>
        <v>0</v>
      </c>
      <c r="J217" s="21">
        <f t="shared" si="7"/>
        <v>0</v>
      </c>
    </row>
    <row r="218" spans="1:10">
      <c r="A218" s="22" t="s">
        <v>141</v>
      </c>
      <c r="B218" s="13" t="s">
        <v>214</v>
      </c>
      <c r="C218" s="16" t="s">
        <v>288</v>
      </c>
      <c r="D218" s="13" t="s">
        <v>15</v>
      </c>
      <c r="E218" s="21"/>
      <c r="F218" s="23" t="s">
        <v>290</v>
      </c>
      <c r="G218" s="23">
        <v>30</v>
      </c>
      <c r="H218" s="21">
        <f t="shared" si="8"/>
        <v>-2931847.1400000062</v>
      </c>
      <c r="I218" s="21">
        <f t="shared" si="6"/>
        <v>0</v>
      </c>
      <c r="J218" s="21">
        <f t="shared" si="7"/>
        <v>0</v>
      </c>
    </row>
    <row r="219" spans="1:10">
      <c r="A219" s="22" t="s">
        <v>141</v>
      </c>
      <c r="B219" s="13" t="s">
        <v>217</v>
      </c>
      <c r="C219" s="16" t="s">
        <v>288</v>
      </c>
      <c r="D219" s="13" t="s">
        <v>41</v>
      </c>
      <c r="E219" s="21"/>
      <c r="F219" s="23" t="s">
        <v>290</v>
      </c>
      <c r="G219" s="23">
        <v>2527.02</v>
      </c>
      <c r="H219" s="21">
        <f t="shared" si="8"/>
        <v>-2929320.1200000062</v>
      </c>
      <c r="I219" s="21">
        <f t="shared" si="6"/>
        <v>0</v>
      </c>
      <c r="J219" s="21">
        <f t="shared" si="7"/>
        <v>0</v>
      </c>
    </row>
    <row r="220" spans="1:10">
      <c r="A220" s="22" t="s">
        <v>141</v>
      </c>
      <c r="B220" s="13" t="s">
        <v>219</v>
      </c>
      <c r="C220" s="16" t="s">
        <v>288</v>
      </c>
      <c r="D220" s="13" t="s">
        <v>220</v>
      </c>
      <c r="E220" s="21"/>
      <c r="F220" s="23" t="s">
        <v>290</v>
      </c>
      <c r="G220" s="23">
        <v>63178</v>
      </c>
      <c r="H220" s="21">
        <f t="shared" si="8"/>
        <v>-2866142.1200000062</v>
      </c>
      <c r="I220" s="21">
        <f t="shared" si="6"/>
        <v>0</v>
      </c>
      <c r="J220" s="21">
        <f t="shared" si="7"/>
        <v>0</v>
      </c>
    </row>
    <row r="221" spans="1:10">
      <c r="A221" s="22" t="s">
        <v>141</v>
      </c>
      <c r="B221" s="13" t="s">
        <v>222</v>
      </c>
      <c r="C221" s="16" t="s">
        <v>288</v>
      </c>
      <c r="D221" s="13" t="s">
        <v>33</v>
      </c>
      <c r="E221" s="21"/>
      <c r="F221" s="23" t="s">
        <v>290</v>
      </c>
      <c r="G221" s="23">
        <v>500000</v>
      </c>
      <c r="H221" s="21">
        <f t="shared" si="8"/>
        <v>-2366142.1200000062</v>
      </c>
      <c r="I221" s="21">
        <f t="shared" si="6"/>
        <v>1</v>
      </c>
      <c r="J221" s="21">
        <f t="shared" si="7"/>
        <v>-1166.8646071232906</v>
      </c>
    </row>
    <row r="222" spans="1:10">
      <c r="A222" s="22" t="s">
        <v>156</v>
      </c>
      <c r="B222" s="13" t="s">
        <v>157</v>
      </c>
      <c r="C222" s="16" t="s">
        <v>288</v>
      </c>
      <c r="D222" s="13" t="s">
        <v>17</v>
      </c>
      <c r="E222" s="23">
        <v>57004.88</v>
      </c>
      <c r="F222" s="23" t="s">
        <v>290</v>
      </c>
      <c r="G222" s="24"/>
      <c r="H222" s="21">
        <f t="shared" si="8"/>
        <v>-2423147.0000000061</v>
      </c>
      <c r="I222" s="21">
        <f t="shared" si="6"/>
        <v>0</v>
      </c>
      <c r="J222" s="21">
        <f t="shared" si="7"/>
        <v>0</v>
      </c>
    </row>
    <row r="223" spans="1:10">
      <c r="A223" s="22" t="s">
        <v>156</v>
      </c>
      <c r="B223" s="13" t="s">
        <v>159</v>
      </c>
      <c r="C223" s="16" t="s">
        <v>288</v>
      </c>
      <c r="D223" s="13" t="s">
        <v>17</v>
      </c>
      <c r="E223" s="23">
        <v>500000</v>
      </c>
      <c r="F223" s="23" t="s">
        <v>290</v>
      </c>
      <c r="G223" s="24"/>
      <c r="H223" s="21">
        <f t="shared" si="8"/>
        <v>-2923147.0000000061</v>
      </c>
      <c r="I223" s="21">
        <f t="shared" si="6"/>
        <v>0</v>
      </c>
      <c r="J223" s="21">
        <f t="shared" si="7"/>
        <v>0</v>
      </c>
    </row>
    <row r="224" spans="1:10">
      <c r="A224" s="22" t="s">
        <v>156</v>
      </c>
      <c r="B224" s="13" t="s">
        <v>161</v>
      </c>
      <c r="C224" s="16" t="s">
        <v>288</v>
      </c>
      <c r="D224" s="13" t="s">
        <v>17</v>
      </c>
      <c r="E224" s="23">
        <v>651050</v>
      </c>
      <c r="F224" s="23" t="s">
        <v>290</v>
      </c>
      <c r="G224" s="24"/>
      <c r="H224" s="21">
        <f t="shared" si="8"/>
        <v>-3574197.0000000061</v>
      </c>
      <c r="I224" s="21">
        <f t="shared" si="6"/>
        <v>0</v>
      </c>
      <c r="J224" s="21">
        <f t="shared" si="7"/>
        <v>0</v>
      </c>
    </row>
    <row r="225" spans="1:10">
      <c r="A225" s="22" t="s">
        <v>156</v>
      </c>
      <c r="B225" s="13" t="s">
        <v>164</v>
      </c>
      <c r="C225" s="16" t="s">
        <v>288</v>
      </c>
      <c r="D225" s="13" t="s">
        <v>17</v>
      </c>
      <c r="E225" s="23">
        <v>1854558.5</v>
      </c>
      <c r="F225" s="23" t="s">
        <v>290</v>
      </c>
      <c r="G225" s="24"/>
      <c r="H225" s="21">
        <f t="shared" si="8"/>
        <v>-5428755.5000000056</v>
      </c>
      <c r="I225" s="21">
        <f t="shared" si="6"/>
        <v>0</v>
      </c>
      <c r="J225" s="21">
        <f t="shared" si="7"/>
        <v>0</v>
      </c>
    </row>
    <row r="226" spans="1:10">
      <c r="A226" s="22" t="s">
        <v>156</v>
      </c>
      <c r="B226" s="13" t="s">
        <v>166</v>
      </c>
      <c r="C226" s="16" t="s">
        <v>288</v>
      </c>
      <c r="D226" s="13" t="s">
        <v>17</v>
      </c>
      <c r="E226" s="23">
        <v>2140980</v>
      </c>
      <c r="F226" s="23" t="s">
        <v>290</v>
      </c>
      <c r="G226" s="24"/>
      <c r="H226" s="21">
        <f t="shared" si="8"/>
        <v>-7569735.5000000056</v>
      </c>
      <c r="I226" s="21">
        <f t="shared" si="6"/>
        <v>0</v>
      </c>
      <c r="J226" s="21">
        <f t="shared" si="7"/>
        <v>0</v>
      </c>
    </row>
    <row r="227" spans="1:10">
      <c r="A227" s="22" t="s">
        <v>156</v>
      </c>
      <c r="B227" s="13" t="s">
        <v>224</v>
      </c>
      <c r="C227" s="16" t="s">
        <v>288</v>
      </c>
      <c r="D227" s="13" t="s">
        <v>15</v>
      </c>
      <c r="E227" s="21"/>
      <c r="F227" s="23" t="s">
        <v>290</v>
      </c>
      <c r="G227" s="23">
        <v>20</v>
      </c>
      <c r="H227" s="21">
        <f t="shared" si="8"/>
        <v>-7569715.5000000056</v>
      </c>
      <c r="I227" s="21">
        <f t="shared" si="6"/>
        <v>0</v>
      </c>
      <c r="J227" s="21">
        <f t="shared" si="7"/>
        <v>0</v>
      </c>
    </row>
    <row r="228" spans="1:10">
      <c r="A228" s="22" t="s">
        <v>156</v>
      </c>
      <c r="B228" s="13" t="s">
        <v>226</v>
      </c>
      <c r="C228" s="16" t="s">
        <v>288</v>
      </c>
      <c r="D228" s="13" t="s">
        <v>15</v>
      </c>
      <c r="E228" s="21"/>
      <c r="F228" s="23" t="s">
        <v>290</v>
      </c>
      <c r="G228" s="23">
        <v>60</v>
      </c>
      <c r="H228" s="21">
        <f t="shared" si="8"/>
        <v>-7569655.5000000056</v>
      </c>
      <c r="I228" s="21">
        <f t="shared" si="6"/>
        <v>0</v>
      </c>
      <c r="J228" s="21">
        <f t="shared" si="7"/>
        <v>0</v>
      </c>
    </row>
    <row r="229" spans="1:10">
      <c r="A229" s="22" t="s">
        <v>156</v>
      </c>
      <c r="B229" s="13" t="s">
        <v>228</v>
      </c>
      <c r="C229" s="16" t="s">
        <v>288</v>
      </c>
      <c r="D229" s="13" t="s">
        <v>33</v>
      </c>
      <c r="E229" s="21"/>
      <c r="F229" s="23" t="s">
        <v>290</v>
      </c>
      <c r="G229" s="23">
        <v>156600</v>
      </c>
      <c r="H229" s="21">
        <f t="shared" si="8"/>
        <v>-7413055.5000000056</v>
      </c>
      <c r="I229" s="21">
        <f t="shared" si="6"/>
        <v>0</v>
      </c>
      <c r="J229" s="21">
        <f t="shared" si="7"/>
        <v>0</v>
      </c>
    </row>
    <row r="230" spans="1:10">
      <c r="A230" s="22" t="s">
        <v>156</v>
      </c>
      <c r="B230" s="13" t="s">
        <v>230</v>
      </c>
      <c r="C230" s="16" t="s">
        <v>288</v>
      </c>
      <c r="D230" s="13" t="s">
        <v>33</v>
      </c>
      <c r="E230" s="21"/>
      <c r="F230" s="23" t="s">
        <v>290</v>
      </c>
      <c r="G230" s="23">
        <v>1000000</v>
      </c>
      <c r="H230" s="21">
        <f t="shared" si="8"/>
        <v>-6413055.5000000056</v>
      </c>
      <c r="I230" s="21">
        <f t="shared" si="6"/>
        <v>0</v>
      </c>
      <c r="J230" s="21">
        <f t="shared" si="7"/>
        <v>0</v>
      </c>
    </row>
    <row r="231" spans="1:10">
      <c r="A231" s="22" t="s">
        <v>156</v>
      </c>
      <c r="B231" s="13" t="s">
        <v>232</v>
      </c>
      <c r="C231" s="16" t="s">
        <v>288</v>
      </c>
      <c r="D231" s="13" t="s">
        <v>33</v>
      </c>
      <c r="E231" s="21"/>
      <c r="F231" s="23" t="s">
        <v>290</v>
      </c>
      <c r="G231" s="23">
        <v>1000000</v>
      </c>
      <c r="H231" s="21">
        <f t="shared" si="8"/>
        <v>-5413055.5000000056</v>
      </c>
      <c r="I231" s="21">
        <f t="shared" si="6"/>
        <v>0</v>
      </c>
      <c r="J231" s="21">
        <f t="shared" si="7"/>
        <v>0</v>
      </c>
    </row>
    <row r="232" spans="1:10">
      <c r="A232" s="22" t="s">
        <v>156</v>
      </c>
      <c r="B232" s="13" t="s">
        <v>233</v>
      </c>
      <c r="C232" s="16" t="s">
        <v>288</v>
      </c>
      <c r="D232" s="13" t="s">
        <v>33</v>
      </c>
      <c r="E232" s="21"/>
      <c r="F232" s="23" t="s">
        <v>290</v>
      </c>
      <c r="G232" s="23">
        <v>2130180</v>
      </c>
      <c r="H232" s="21">
        <f t="shared" si="8"/>
        <v>-3282875.5000000056</v>
      </c>
      <c r="I232" s="21">
        <f t="shared" si="6"/>
        <v>3</v>
      </c>
      <c r="J232" s="21">
        <f t="shared" si="7"/>
        <v>-4856.8569041095971</v>
      </c>
    </row>
    <row r="233" spans="1:10">
      <c r="A233" s="22" t="s">
        <v>168</v>
      </c>
      <c r="B233" s="13" t="s">
        <v>169</v>
      </c>
      <c r="C233" s="16" t="s">
        <v>288</v>
      </c>
      <c r="D233" s="13" t="s">
        <v>17</v>
      </c>
      <c r="E233" s="23">
        <v>142995.12</v>
      </c>
      <c r="F233" s="23" t="s">
        <v>290</v>
      </c>
      <c r="G233" s="24"/>
      <c r="H233" s="21">
        <f t="shared" si="8"/>
        <v>-3425870.6200000057</v>
      </c>
      <c r="I233" s="21">
        <f t="shared" si="6"/>
        <v>0</v>
      </c>
      <c r="J233" s="21">
        <f t="shared" si="7"/>
        <v>0</v>
      </c>
    </row>
    <row r="234" spans="1:10">
      <c r="A234" s="22" t="s">
        <v>168</v>
      </c>
      <c r="B234" s="13" t="s">
        <v>171</v>
      </c>
      <c r="C234" s="16" t="s">
        <v>288</v>
      </c>
      <c r="D234" s="13" t="s">
        <v>17</v>
      </c>
      <c r="E234" s="23">
        <v>1000000</v>
      </c>
      <c r="F234" s="23" t="s">
        <v>290</v>
      </c>
      <c r="G234" s="24"/>
      <c r="H234" s="21">
        <f t="shared" si="8"/>
        <v>-4425870.6200000057</v>
      </c>
      <c r="I234" s="21">
        <f t="shared" si="6"/>
        <v>0</v>
      </c>
      <c r="J234" s="21">
        <f t="shared" si="7"/>
        <v>0</v>
      </c>
    </row>
    <row r="235" spans="1:10">
      <c r="A235" s="22" t="s">
        <v>168</v>
      </c>
      <c r="B235" s="13" t="s">
        <v>173</v>
      </c>
      <c r="C235" s="16" t="s">
        <v>288</v>
      </c>
      <c r="D235" s="13" t="s">
        <v>17</v>
      </c>
      <c r="E235" s="23">
        <v>2486284.7999999998</v>
      </c>
      <c r="F235" s="23" t="s">
        <v>290</v>
      </c>
      <c r="G235" s="24"/>
      <c r="H235" s="21">
        <f t="shared" si="8"/>
        <v>-6912155.4200000055</v>
      </c>
      <c r="I235" s="21">
        <f t="shared" si="6"/>
        <v>0</v>
      </c>
      <c r="J235" s="21">
        <f t="shared" si="7"/>
        <v>0</v>
      </c>
    </row>
    <row r="236" spans="1:10">
      <c r="A236" s="22" t="s">
        <v>168</v>
      </c>
      <c r="B236" s="13" t="s">
        <v>234</v>
      </c>
      <c r="C236" s="16" t="s">
        <v>288</v>
      </c>
      <c r="D236" s="13" t="s">
        <v>15</v>
      </c>
      <c r="E236" s="21"/>
      <c r="F236" s="23" t="s">
        <v>290</v>
      </c>
      <c r="G236" s="23">
        <v>30</v>
      </c>
      <c r="H236" s="21">
        <f t="shared" si="8"/>
        <v>-6912125.4200000055</v>
      </c>
      <c r="I236" s="21">
        <f t="shared" si="6"/>
        <v>0</v>
      </c>
      <c r="J236" s="21">
        <f t="shared" si="7"/>
        <v>0</v>
      </c>
    </row>
    <row r="237" spans="1:10">
      <c r="A237" s="22" t="s">
        <v>168</v>
      </c>
      <c r="B237" s="13" t="s">
        <v>235</v>
      </c>
      <c r="C237" s="16" t="s">
        <v>288</v>
      </c>
      <c r="D237" s="13" t="s">
        <v>15</v>
      </c>
      <c r="E237" s="21"/>
      <c r="F237" s="23" t="s">
        <v>290</v>
      </c>
      <c r="G237" s="23">
        <v>40</v>
      </c>
      <c r="H237" s="21">
        <f t="shared" si="8"/>
        <v>-6912085.4200000055</v>
      </c>
      <c r="I237" s="21">
        <f t="shared" si="6"/>
        <v>0</v>
      </c>
      <c r="J237" s="21">
        <f t="shared" si="7"/>
        <v>0</v>
      </c>
    </row>
    <row r="238" spans="1:10">
      <c r="A238" s="22" t="s">
        <v>168</v>
      </c>
      <c r="B238" s="13" t="s">
        <v>236</v>
      </c>
      <c r="C238" s="16" t="s">
        <v>288</v>
      </c>
      <c r="D238" s="13" t="s">
        <v>33</v>
      </c>
      <c r="E238" s="21"/>
      <c r="F238" s="23" t="s">
        <v>290</v>
      </c>
      <c r="G238" s="23">
        <v>632200</v>
      </c>
      <c r="H238" s="21">
        <f t="shared" si="8"/>
        <v>-6279885.4200000055</v>
      </c>
      <c r="I238" s="21">
        <f t="shared" si="6"/>
        <v>0</v>
      </c>
      <c r="J238" s="21">
        <f t="shared" si="7"/>
        <v>0</v>
      </c>
    </row>
    <row r="239" spans="1:10">
      <c r="A239" s="22" t="s">
        <v>168</v>
      </c>
      <c r="B239" s="13" t="s">
        <v>237</v>
      </c>
      <c r="C239" s="16" t="s">
        <v>288</v>
      </c>
      <c r="D239" s="13" t="s">
        <v>33</v>
      </c>
      <c r="E239" s="21"/>
      <c r="F239" s="23" t="s">
        <v>290</v>
      </c>
      <c r="G239" s="23">
        <v>2082997.72</v>
      </c>
      <c r="H239" s="21">
        <f t="shared" si="8"/>
        <v>-4196887.7000000058</v>
      </c>
      <c r="I239" s="21">
        <f t="shared" si="6"/>
        <v>0</v>
      </c>
      <c r="J239" s="21">
        <f t="shared" si="7"/>
        <v>0</v>
      </c>
    </row>
    <row r="240" spans="1:10">
      <c r="A240" s="22" t="s">
        <v>168</v>
      </c>
      <c r="B240" s="13" t="s">
        <v>238</v>
      </c>
      <c r="C240" s="16" t="s">
        <v>288</v>
      </c>
      <c r="D240" s="13" t="s">
        <v>33</v>
      </c>
      <c r="E240" s="21"/>
      <c r="F240" s="23" t="s">
        <v>290</v>
      </c>
      <c r="G240" s="23">
        <v>3000000</v>
      </c>
      <c r="H240" s="21">
        <f t="shared" si="8"/>
        <v>-1196887.7000000058</v>
      </c>
      <c r="I240" s="21">
        <f t="shared" si="6"/>
        <v>1</v>
      </c>
      <c r="J240" s="21">
        <f t="shared" si="7"/>
        <v>-590.24598904109871</v>
      </c>
    </row>
    <row r="241" spans="1:10">
      <c r="A241" s="22" t="s">
        <v>175</v>
      </c>
      <c r="B241" s="13" t="s">
        <v>176</v>
      </c>
      <c r="C241" s="16" t="s">
        <v>288</v>
      </c>
      <c r="D241" s="13" t="s">
        <v>17</v>
      </c>
      <c r="E241" s="23">
        <v>100000</v>
      </c>
      <c r="F241" s="23" t="s">
        <v>290</v>
      </c>
      <c r="G241" s="24"/>
      <c r="H241" s="21">
        <f t="shared" si="8"/>
        <v>-1296887.7000000058</v>
      </c>
      <c r="I241" s="21">
        <f t="shared" si="6"/>
        <v>0</v>
      </c>
      <c r="J241" s="21">
        <f t="shared" si="7"/>
        <v>0</v>
      </c>
    </row>
    <row r="242" spans="1:10">
      <c r="A242" s="22" t="s">
        <v>175</v>
      </c>
      <c r="B242" s="13" t="s">
        <v>178</v>
      </c>
      <c r="C242" s="16" t="s">
        <v>288</v>
      </c>
      <c r="D242" s="13" t="s">
        <v>17</v>
      </c>
      <c r="E242" s="23">
        <v>150000</v>
      </c>
      <c r="F242" s="23" t="s">
        <v>290</v>
      </c>
      <c r="G242" s="24"/>
      <c r="H242" s="21">
        <f t="shared" si="8"/>
        <v>-1446887.7000000058</v>
      </c>
      <c r="I242" s="21">
        <f t="shared" si="6"/>
        <v>0</v>
      </c>
      <c r="J242" s="21">
        <f t="shared" si="7"/>
        <v>0</v>
      </c>
    </row>
    <row r="243" spans="1:10">
      <c r="A243" s="22" t="s">
        <v>175</v>
      </c>
      <c r="B243" s="13" t="s">
        <v>180</v>
      </c>
      <c r="C243" s="16" t="s">
        <v>288</v>
      </c>
      <c r="D243" s="13" t="s">
        <v>181</v>
      </c>
      <c r="E243" s="23">
        <v>500000</v>
      </c>
      <c r="F243" s="23" t="s">
        <v>290</v>
      </c>
      <c r="G243" s="24"/>
      <c r="H243" s="21">
        <f t="shared" si="8"/>
        <v>-1946887.7000000058</v>
      </c>
      <c r="I243" s="21">
        <f t="shared" si="6"/>
        <v>0</v>
      </c>
      <c r="J243" s="21">
        <f t="shared" si="7"/>
        <v>0</v>
      </c>
    </row>
    <row r="244" spans="1:10">
      <c r="A244" s="22" t="s">
        <v>175</v>
      </c>
      <c r="B244" s="13" t="s">
        <v>183</v>
      </c>
      <c r="C244" s="16" t="s">
        <v>288</v>
      </c>
      <c r="D244" s="13" t="s">
        <v>17</v>
      </c>
      <c r="E244" s="23">
        <v>1500000</v>
      </c>
      <c r="F244" s="23" t="s">
        <v>290</v>
      </c>
      <c r="G244" s="24"/>
      <c r="H244" s="21">
        <f t="shared" si="8"/>
        <v>-3446887.7000000058</v>
      </c>
      <c r="I244" s="21">
        <f t="shared" si="6"/>
        <v>0</v>
      </c>
      <c r="J244" s="21">
        <f t="shared" si="7"/>
        <v>0</v>
      </c>
    </row>
    <row r="245" spans="1:10">
      <c r="A245" s="22" t="s">
        <v>175</v>
      </c>
      <c r="B245" s="13" t="s">
        <v>185</v>
      </c>
      <c r="C245" s="16" t="s">
        <v>288</v>
      </c>
      <c r="D245" s="13" t="s">
        <v>17</v>
      </c>
      <c r="E245" s="23">
        <v>2262800</v>
      </c>
      <c r="F245" s="23" t="s">
        <v>290</v>
      </c>
      <c r="G245" s="24"/>
      <c r="H245" s="21">
        <f t="shared" si="8"/>
        <v>-5709687.7000000058</v>
      </c>
      <c r="I245" s="21">
        <f t="shared" si="6"/>
        <v>0</v>
      </c>
      <c r="J245" s="21">
        <f t="shared" si="7"/>
        <v>0</v>
      </c>
    </row>
    <row r="246" spans="1:10">
      <c r="A246" s="22" t="s">
        <v>175</v>
      </c>
      <c r="B246" s="13" t="s">
        <v>239</v>
      </c>
      <c r="C246" s="16" t="s">
        <v>288</v>
      </c>
      <c r="D246" s="13" t="s">
        <v>15</v>
      </c>
      <c r="E246" s="21"/>
      <c r="F246" s="23" t="s">
        <v>290</v>
      </c>
      <c r="G246" s="23">
        <v>30</v>
      </c>
      <c r="H246" s="21">
        <f t="shared" si="8"/>
        <v>-5709657.7000000058</v>
      </c>
      <c r="I246" s="21">
        <f t="shared" si="6"/>
        <v>0</v>
      </c>
      <c r="J246" s="21">
        <f t="shared" si="7"/>
        <v>0</v>
      </c>
    </row>
    <row r="247" spans="1:10">
      <c r="A247" s="22" t="s">
        <v>175</v>
      </c>
      <c r="B247" s="13" t="s">
        <v>240</v>
      </c>
      <c r="C247" s="16" t="s">
        <v>288</v>
      </c>
      <c r="D247" s="13" t="s">
        <v>83</v>
      </c>
      <c r="E247" s="21"/>
      <c r="F247" s="23" t="s">
        <v>290</v>
      </c>
      <c r="G247" s="23">
        <v>2000</v>
      </c>
      <c r="H247" s="21">
        <f t="shared" si="8"/>
        <v>-5707657.7000000058</v>
      </c>
      <c r="I247" s="21">
        <f t="shared" si="6"/>
        <v>0</v>
      </c>
      <c r="J247" s="21">
        <f t="shared" si="7"/>
        <v>0</v>
      </c>
    </row>
    <row r="248" spans="1:10">
      <c r="A248" s="22" t="s">
        <v>175</v>
      </c>
      <c r="B248" s="13" t="s">
        <v>241</v>
      </c>
      <c r="C248" s="16" t="s">
        <v>288</v>
      </c>
      <c r="D248" s="13" t="s">
        <v>33</v>
      </c>
      <c r="E248" s="21"/>
      <c r="F248" s="23" t="s">
        <v>290</v>
      </c>
      <c r="G248" s="23">
        <v>2444199.25</v>
      </c>
      <c r="H248" s="21">
        <f t="shared" si="8"/>
        <v>-3263458.4500000058</v>
      </c>
      <c r="I248" s="21">
        <f t="shared" si="6"/>
        <v>1</v>
      </c>
      <c r="J248" s="21">
        <f t="shared" si="7"/>
        <v>-1609.3767698630165</v>
      </c>
    </row>
    <row r="249" spans="1:10">
      <c r="A249" s="22" t="s">
        <v>187</v>
      </c>
      <c r="B249" s="13" t="s">
        <v>188</v>
      </c>
      <c r="C249" s="16" t="s">
        <v>288</v>
      </c>
      <c r="D249" s="13" t="s">
        <v>17</v>
      </c>
      <c r="E249" s="23">
        <v>15680.85</v>
      </c>
      <c r="F249" s="23" t="s">
        <v>290</v>
      </c>
      <c r="G249" s="24"/>
      <c r="H249" s="21">
        <f t="shared" si="8"/>
        <v>-3279139.3000000059</v>
      </c>
      <c r="I249" s="21">
        <f t="shared" si="6"/>
        <v>0</v>
      </c>
      <c r="J249" s="21">
        <f t="shared" si="7"/>
        <v>0</v>
      </c>
    </row>
    <row r="250" spans="1:10">
      <c r="A250" s="22" t="s">
        <v>187</v>
      </c>
      <c r="B250" s="13" t="s">
        <v>190</v>
      </c>
      <c r="C250" s="16" t="s">
        <v>288</v>
      </c>
      <c r="D250" s="13" t="s">
        <v>17</v>
      </c>
      <c r="E250" s="23">
        <v>400000</v>
      </c>
      <c r="F250" s="23" t="s">
        <v>290</v>
      </c>
      <c r="G250" s="24"/>
      <c r="H250" s="21">
        <f t="shared" si="8"/>
        <v>-3679139.3000000059</v>
      </c>
      <c r="I250" s="21">
        <f t="shared" si="6"/>
        <v>0</v>
      </c>
      <c r="J250" s="21">
        <f t="shared" si="7"/>
        <v>0</v>
      </c>
    </row>
    <row r="251" spans="1:10">
      <c r="A251" s="22" t="s">
        <v>187</v>
      </c>
      <c r="B251" s="13" t="s">
        <v>192</v>
      </c>
      <c r="C251" s="16" t="s">
        <v>288</v>
      </c>
      <c r="D251" s="13" t="s">
        <v>17</v>
      </c>
      <c r="E251" s="23">
        <v>450000</v>
      </c>
      <c r="F251" s="23" t="s">
        <v>290</v>
      </c>
      <c r="G251" s="24"/>
      <c r="H251" s="21">
        <f t="shared" si="8"/>
        <v>-4129139.3000000059</v>
      </c>
      <c r="I251" s="21">
        <f t="shared" si="6"/>
        <v>0</v>
      </c>
      <c r="J251" s="21">
        <f t="shared" si="7"/>
        <v>0</v>
      </c>
    </row>
    <row r="252" spans="1:10">
      <c r="A252" s="22" t="s">
        <v>187</v>
      </c>
      <c r="B252" s="13" t="s">
        <v>194</v>
      </c>
      <c r="C252" s="16" t="s">
        <v>288</v>
      </c>
      <c r="D252" s="13" t="s">
        <v>17</v>
      </c>
      <c r="E252" s="23">
        <v>2238000</v>
      </c>
      <c r="F252" s="23" t="s">
        <v>290</v>
      </c>
      <c r="G252" s="24"/>
      <c r="H252" s="21">
        <f t="shared" si="8"/>
        <v>-6367139.3000000063</v>
      </c>
      <c r="I252" s="21">
        <f t="shared" si="6"/>
        <v>0</v>
      </c>
      <c r="J252" s="21">
        <f t="shared" si="7"/>
        <v>0</v>
      </c>
    </row>
    <row r="253" spans="1:10">
      <c r="A253" s="22" t="s">
        <v>187</v>
      </c>
      <c r="B253" s="13" t="s">
        <v>196</v>
      </c>
      <c r="C253" s="16" t="s">
        <v>288</v>
      </c>
      <c r="D253" s="13" t="s">
        <v>17</v>
      </c>
      <c r="E253" s="23">
        <v>2291635.2000000002</v>
      </c>
      <c r="F253" s="23" t="s">
        <v>290</v>
      </c>
      <c r="G253" s="24"/>
      <c r="H253" s="21">
        <f t="shared" si="8"/>
        <v>-8658774.5000000075</v>
      </c>
      <c r="I253" s="21">
        <f t="shared" si="6"/>
        <v>0</v>
      </c>
      <c r="J253" s="21">
        <f t="shared" si="7"/>
        <v>0</v>
      </c>
    </row>
    <row r="254" spans="1:10">
      <c r="A254" s="22" t="s">
        <v>187</v>
      </c>
      <c r="B254" s="13" t="s">
        <v>198</v>
      </c>
      <c r="C254" s="16" t="s">
        <v>288</v>
      </c>
      <c r="D254" s="13" t="s">
        <v>17</v>
      </c>
      <c r="E254" s="23">
        <v>3500000</v>
      </c>
      <c r="F254" s="23" t="s">
        <v>290</v>
      </c>
      <c r="G254" s="24"/>
      <c r="H254" s="21">
        <f t="shared" si="8"/>
        <v>-12158774.500000007</v>
      </c>
      <c r="I254" s="21">
        <f t="shared" si="6"/>
        <v>0</v>
      </c>
      <c r="J254" s="21">
        <f t="shared" si="7"/>
        <v>0</v>
      </c>
    </row>
    <row r="255" spans="1:10">
      <c r="A255" s="22" t="s">
        <v>187</v>
      </c>
      <c r="B255" s="13" t="s">
        <v>242</v>
      </c>
      <c r="C255" s="16" t="s">
        <v>288</v>
      </c>
      <c r="D255" s="13" t="s">
        <v>15</v>
      </c>
      <c r="E255" s="21"/>
      <c r="F255" s="23" t="s">
        <v>290</v>
      </c>
      <c r="G255" s="23">
        <v>40</v>
      </c>
      <c r="H255" s="21">
        <f t="shared" si="8"/>
        <v>-12158734.500000007</v>
      </c>
      <c r="I255" s="21">
        <f t="shared" si="6"/>
        <v>0</v>
      </c>
      <c r="J255" s="21">
        <f t="shared" si="7"/>
        <v>0</v>
      </c>
    </row>
    <row r="256" spans="1:10">
      <c r="A256" s="22" t="s">
        <v>187</v>
      </c>
      <c r="B256" s="13" t="s">
        <v>243</v>
      </c>
      <c r="C256" s="16" t="s">
        <v>288</v>
      </c>
      <c r="D256" s="13" t="s">
        <v>33</v>
      </c>
      <c r="E256" s="21"/>
      <c r="F256" s="23" t="s">
        <v>290</v>
      </c>
      <c r="G256" s="23">
        <v>720000</v>
      </c>
      <c r="H256" s="21">
        <f t="shared" si="8"/>
        <v>-11438734.500000007</v>
      </c>
      <c r="I256" s="21">
        <f t="shared" si="6"/>
        <v>0</v>
      </c>
      <c r="J256" s="21">
        <f t="shared" si="7"/>
        <v>0</v>
      </c>
    </row>
    <row r="257" spans="1:10">
      <c r="A257" s="22" t="s">
        <v>187</v>
      </c>
      <c r="B257" s="13" t="s">
        <v>244</v>
      </c>
      <c r="C257" s="16" t="s">
        <v>288</v>
      </c>
      <c r="D257" s="13" t="s">
        <v>33</v>
      </c>
      <c r="E257" s="21"/>
      <c r="F257" s="23" t="s">
        <v>290</v>
      </c>
      <c r="G257" s="23">
        <v>3360026.4</v>
      </c>
      <c r="H257" s="21">
        <f t="shared" si="8"/>
        <v>-8078708.1000000071</v>
      </c>
      <c r="I257" s="21">
        <f t="shared" si="6"/>
        <v>1</v>
      </c>
      <c r="J257" s="21">
        <f t="shared" si="7"/>
        <v>-3984.0204328767159</v>
      </c>
    </row>
    <row r="258" spans="1:10">
      <c r="A258" s="22" t="s">
        <v>200</v>
      </c>
      <c r="B258" s="13" t="s">
        <v>201</v>
      </c>
      <c r="C258" s="16" t="s">
        <v>288</v>
      </c>
      <c r="D258" s="13" t="s">
        <v>17</v>
      </c>
      <c r="E258" s="23">
        <v>36000</v>
      </c>
      <c r="F258" s="23" t="s">
        <v>290</v>
      </c>
      <c r="G258" s="24"/>
      <c r="H258" s="21">
        <f t="shared" si="8"/>
        <v>-8114708.1000000071</v>
      </c>
      <c r="I258" s="21">
        <f t="shared" si="6"/>
        <v>0</v>
      </c>
      <c r="J258" s="21">
        <f t="shared" si="7"/>
        <v>0</v>
      </c>
    </row>
    <row r="259" spans="1:10">
      <c r="A259" s="22" t="s">
        <v>200</v>
      </c>
      <c r="B259" s="13" t="s">
        <v>203</v>
      </c>
      <c r="C259" s="16" t="s">
        <v>288</v>
      </c>
      <c r="D259" s="13" t="s">
        <v>181</v>
      </c>
      <c r="E259" s="23">
        <v>400000</v>
      </c>
      <c r="F259" s="23" t="s">
        <v>290</v>
      </c>
      <c r="G259" s="24"/>
      <c r="H259" s="21">
        <f t="shared" si="8"/>
        <v>-8514708.1000000071</v>
      </c>
      <c r="I259" s="21">
        <f t="shared" si="6"/>
        <v>0</v>
      </c>
      <c r="J259" s="21">
        <f t="shared" si="7"/>
        <v>0</v>
      </c>
    </row>
    <row r="260" spans="1:10">
      <c r="A260" s="22" t="s">
        <v>200</v>
      </c>
      <c r="B260" s="13" t="s">
        <v>205</v>
      </c>
      <c r="C260" s="16" t="s">
        <v>288</v>
      </c>
      <c r="D260" s="13" t="s">
        <v>17</v>
      </c>
      <c r="E260" s="23">
        <v>600000</v>
      </c>
      <c r="F260" s="23" t="s">
        <v>290</v>
      </c>
      <c r="G260" s="24"/>
      <c r="H260" s="21">
        <f t="shared" si="8"/>
        <v>-9114708.1000000071</v>
      </c>
      <c r="I260" s="21">
        <f t="shared" si="6"/>
        <v>0</v>
      </c>
      <c r="J260" s="21">
        <f t="shared" si="7"/>
        <v>0</v>
      </c>
    </row>
    <row r="261" spans="1:10">
      <c r="A261" s="22" t="s">
        <v>200</v>
      </c>
      <c r="B261" s="13" t="s">
        <v>208</v>
      </c>
      <c r="C261" s="16" t="s">
        <v>288</v>
      </c>
      <c r="D261" s="13" t="s">
        <v>17</v>
      </c>
      <c r="E261" s="23">
        <v>1000000</v>
      </c>
      <c r="F261" s="23" t="s">
        <v>290</v>
      </c>
      <c r="G261" s="24"/>
      <c r="H261" s="21">
        <f t="shared" si="8"/>
        <v>-10114708.100000007</v>
      </c>
      <c r="I261" s="21">
        <f t="shared" si="6"/>
        <v>0</v>
      </c>
      <c r="J261" s="21">
        <f t="shared" si="7"/>
        <v>0</v>
      </c>
    </row>
    <row r="262" spans="1:10">
      <c r="A262" s="22" t="s">
        <v>200</v>
      </c>
      <c r="B262" s="13" t="s">
        <v>210</v>
      </c>
      <c r="C262" s="16" t="s">
        <v>288</v>
      </c>
      <c r="D262" s="13" t="s">
        <v>17</v>
      </c>
      <c r="E262" s="23">
        <v>1200000</v>
      </c>
      <c r="F262" s="23" t="s">
        <v>290</v>
      </c>
      <c r="G262" s="24"/>
      <c r="H262" s="21">
        <f t="shared" si="8"/>
        <v>-11314708.100000007</v>
      </c>
      <c r="I262" s="21">
        <f t="shared" si="6"/>
        <v>0</v>
      </c>
      <c r="J262" s="21">
        <f t="shared" si="7"/>
        <v>0</v>
      </c>
    </row>
    <row r="263" spans="1:10">
      <c r="A263" s="22" t="s">
        <v>200</v>
      </c>
      <c r="B263" s="13" t="s">
        <v>245</v>
      </c>
      <c r="C263" s="16" t="s">
        <v>288</v>
      </c>
      <c r="D263" s="13" t="s">
        <v>15</v>
      </c>
      <c r="E263" s="21"/>
      <c r="F263" s="23" t="s">
        <v>290</v>
      </c>
      <c r="G263" s="23">
        <v>90</v>
      </c>
      <c r="H263" s="21">
        <f t="shared" si="8"/>
        <v>-11314618.100000007</v>
      </c>
      <c r="I263" s="21">
        <f t="shared" si="6"/>
        <v>0</v>
      </c>
      <c r="J263" s="21">
        <f t="shared" si="7"/>
        <v>0</v>
      </c>
    </row>
    <row r="264" spans="1:10">
      <c r="A264" s="22" t="s">
        <v>200</v>
      </c>
      <c r="B264" s="13" t="s">
        <v>246</v>
      </c>
      <c r="C264" s="16" t="s">
        <v>288</v>
      </c>
      <c r="D264" s="13" t="s">
        <v>83</v>
      </c>
      <c r="E264" s="21"/>
      <c r="F264" s="23" t="s">
        <v>290</v>
      </c>
      <c r="G264" s="23">
        <v>1600</v>
      </c>
      <c r="H264" s="21">
        <f t="shared" si="8"/>
        <v>-11313018.100000007</v>
      </c>
      <c r="I264" s="21">
        <f t="shared" si="6"/>
        <v>0</v>
      </c>
      <c r="J264" s="21">
        <f t="shared" si="7"/>
        <v>0</v>
      </c>
    </row>
    <row r="265" spans="1:10">
      <c r="A265" s="22" t="s">
        <v>200</v>
      </c>
      <c r="B265" s="13" t="s">
        <v>247</v>
      </c>
      <c r="C265" s="16" t="s">
        <v>288</v>
      </c>
      <c r="D265" s="13" t="s">
        <v>33</v>
      </c>
      <c r="E265" s="21"/>
      <c r="F265" s="23" t="s">
        <v>290</v>
      </c>
      <c r="G265" s="23">
        <v>2252844.5</v>
      </c>
      <c r="H265" s="21">
        <f t="shared" si="8"/>
        <v>-9060173.6000000071</v>
      </c>
      <c r="I265" s="21">
        <f t="shared" si="6"/>
        <v>0</v>
      </c>
      <c r="J265" s="21">
        <f t="shared" si="7"/>
        <v>0</v>
      </c>
    </row>
    <row r="266" spans="1:10">
      <c r="A266" s="22" t="s">
        <v>200</v>
      </c>
      <c r="B266" s="13" t="s">
        <v>248</v>
      </c>
      <c r="C266" s="16" t="s">
        <v>288</v>
      </c>
      <c r="D266" s="13" t="s">
        <v>33</v>
      </c>
      <c r="E266" s="21"/>
      <c r="F266" s="23" t="s">
        <v>290</v>
      </c>
      <c r="G266" s="23">
        <v>3000000</v>
      </c>
      <c r="H266" s="21">
        <f t="shared" si="8"/>
        <v>-6060173.6000000071</v>
      </c>
      <c r="I266" s="21">
        <f t="shared" si="6"/>
        <v>0</v>
      </c>
      <c r="J266" s="21">
        <f t="shared" si="7"/>
        <v>0</v>
      </c>
    </row>
    <row r="267" spans="1:10">
      <c r="A267" s="22" t="s">
        <v>200</v>
      </c>
      <c r="B267" s="13" t="s">
        <v>249</v>
      </c>
      <c r="C267" s="16" t="s">
        <v>288</v>
      </c>
      <c r="D267" s="13" t="s">
        <v>33</v>
      </c>
      <c r="E267" s="21"/>
      <c r="F267" s="23" t="s">
        <v>290</v>
      </c>
      <c r="G267" s="23">
        <v>5000000</v>
      </c>
      <c r="H267" s="21">
        <f t="shared" si="8"/>
        <v>-1060173.6000000071</v>
      </c>
      <c r="I267" s="21">
        <f t="shared" si="6"/>
        <v>1</v>
      </c>
      <c r="J267" s="21">
        <f t="shared" si="7"/>
        <v>-522.82533698630482</v>
      </c>
    </row>
    <row r="268" spans="1:10">
      <c r="A268" s="22" t="s">
        <v>215</v>
      </c>
      <c r="B268" s="13" t="s">
        <v>216</v>
      </c>
      <c r="C268" s="16" t="s">
        <v>288</v>
      </c>
      <c r="D268" s="13" t="s">
        <v>17</v>
      </c>
      <c r="E268" s="23">
        <v>180000</v>
      </c>
      <c r="F268" s="23" t="s">
        <v>290</v>
      </c>
      <c r="G268" s="24"/>
      <c r="H268" s="21">
        <f t="shared" si="8"/>
        <v>-1240173.6000000071</v>
      </c>
      <c r="I268" s="21">
        <f t="shared" ref="I268:I307" si="9">A269-A268</f>
        <v>0</v>
      </c>
      <c r="J268" s="21">
        <f t="shared" ref="J268:J307" si="10">H268*I268*0.18/365</f>
        <v>0</v>
      </c>
    </row>
    <row r="269" spans="1:10">
      <c r="A269" s="22" t="s">
        <v>215</v>
      </c>
      <c r="B269" s="13" t="s">
        <v>218</v>
      </c>
      <c r="C269" s="16" t="s">
        <v>288</v>
      </c>
      <c r="D269" s="13" t="s">
        <v>17</v>
      </c>
      <c r="E269" s="23">
        <v>400000</v>
      </c>
      <c r="F269" s="23" t="s">
        <v>290</v>
      </c>
      <c r="G269" s="24"/>
      <c r="H269" s="21">
        <f t="shared" si="8"/>
        <v>-1640173.6000000071</v>
      </c>
      <c r="I269" s="21">
        <f t="shared" si="9"/>
        <v>0</v>
      </c>
      <c r="J269" s="21">
        <f t="shared" si="10"/>
        <v>0</v>
      </c>
    </row>
    <row r="270" spans="1:10">
      <c r="A270" s="22" t="s">
        <v>215</v>
      </c>
      <c r="B270" s="13" t="s">
        <v>221</v>
      </c>
      <c r="C270" s="16" t="s">
        <v>288</v>
      </c>
      <c r="D270" s="13" t="s">
        <v>17</v>
      </c>
      <c r="E270" s="23">
        <v>400000</v>
      </c>
      <c r="F270" s="23" t="s">
        <v>290</v>
      </c>
      <c r="G270" s="24"/>
      <c r="H270" s="21">
        <f t="shared" ref="H270:H307" si="11">H269-E270+G270</f>
        <v>-2040173.6000000071</v>
      </c>
      <c r="I270" s="21">
        <f t="shared" si="9"/>
        <v>0</v>
      </c>
      <c r="J270" s="21">
        <f t="shared" si="10"/>
        <v>0</v>
      </c>
    </row>
    <row r="271" spans="1:10">
      <c r="A271" s="22" t="s">
        <v>215</v>
      </c>
      <c r="B271" s="13" t="s">
        <v>223</v>
      </c>
      <c r="C271" s="16" t="s">
        <v>288</v>
      </c>
      <c r="D271" s="13" t="s">
        <v>17</v>
      </c>
      <c r="E271" s="23">
        <v>503358.45</v>
      </c>
      <c r="F271" s="23" t="s">
        <v>290</v>
      </c>
      <c r="G271" s="24"/>
      <c r="H271" s="21">
        <f t="shared" si="11"/>
        <v>-2543532.0500000073</v>
      </c>
      <c r="I271" s="21">
        <f t="shared" si="9"/>
        <v>0</v>
      </c>
      <c r="J271" s="21">
        <f t="shared" si="10"/>
        <v>0</v>
      </c>
    </row>
    <row r="272" spans="1:10">
      <c r="A272" s="22" t="s">
        <v>215</v>
      </c>
      <c r="B272" s="13" t="s">
        <v>225</v>
      </c>
      <c r="C272" s="16" t="s">
        <v>288</v>
      </c>
      <c r="D272" s="13" t="s">
        <v>17</v>
      </c>
      <c r="E272" s="23">
        <v>8244340</v>
      </c>
      <c r="F272" s="23" t="s">
        <v>290</v>
      </c>
      <c r="G272" s="24"/>
      <c r="H272" s="21">
        <f t="shared" si="11"/>
        <v>-10787872.050000008</v>
      </c>
      <c r="I272" s="21">
        <f t="shared" si="9"/>
        <v>0</v>
      </c>
      <c r="J272" s="21">
        <f t="shared" si="10"/>
        <v>0</v>
      </c>
    </row>
    <row r="273" spans="1:10">
      <c r="A273" s="22" t="s">
        <v>215</v>
      </c>
      <c r="B273" s="13" t="s">
        <v>250</v>
      </c>
      <c r="C273" s="16" t="s">
        <v>288</v>
      </c>
      <c r="D273" s="13" t="s">
        <v>144</v>
      </c>
      <c r="E273" s="21"/>
      <c r="F273" s="23" t="s">
        <v>290</v>
      </c>
      <c r="G273" s="23">
        <v>151.18</v>
      </c>
      <c r="H273" s="21">
        <f t="shared" si="11"/>
        <v>-10787720.870000008</v>
      </c>
      <c r="I273" s="21">
        <f t="shared" si="9"/>
        <v>0</v>
      </c>
      <c r="J273" s="21">
        <f t="shared" si="10"/>
        <v>0</v>
      </c>
    </row>
    <row r="274" spans="1:10">
      <c r="A274" s="22" t="s">
        <v>215</v>
      </c>
      <c r="B274" s="13" t="s">
        <v>251</v>
      </c>
      <c r="C274" s="16" t="s">
        <v>288</v>
      </c>
      <c r="D274" s="13" t="s">
        <v>15</v>
      </c>
      <c r="E274" s="21"/>
      <c r="F274" s="23" t="s">
        <v>290</v>
      </c>
      <c r="G274" s="23">
        <v>170</v>
      </c>
      <c r="H274" s="21">
        <f t="shared" si="11"/>
        <v>-10787550.870000008</v>
      </c>
      <c r="I274" s="21">
        <f t="shared" si="9"/>
        <v>0</v>
      </c>
      <c r="J274" s="21">
        <f t="shared" si="10"/>
        <v>0</v>
      </c>
    </row>
    <row r="275" spans="1:10">
      <c r="A275" s="22" t="s">
        <v>215</v>
      </c>
      <c r="B275" s="13" t="s">
        <v>252</v>
      </c>
      <c r="C275" s="16" t="s">
        <v>288</v>
      </c>
      <c r="D275" s="13" t="s">
        <v>83</v>
      </c>
      <c r="E275" s="21"/>
      <c r="F275" s="23" t="s">
        <v>290</v>
      </c>
      <c r="G275" s="23">
        <v>1750</v>
      </c>
      <c r="H275" s="21">
        <f t="shared" si="11"/>
        <v>-10785800.870000008</v>
      </c>
      <c r="I275" s="21">
        <f t="shared" si="9"/>
        <v>0</v>
      </c>
      <c r="J275" s="21">
        <f t="shared" si="10"/>
        <v>0</v>
      </c>
    </row>
    <row r="276" spans="1:10">
      <c r="A276" s="22" t="s">
        <v>215</v>
      </c>
      <c r="B276" s="13" t="s">
        <v>253</v>
      </c>
      <c r="C276" s="16" t="s">
        <v>288</v>
      </c>
      <c r="D276" s="13" t="s">
        <v>150</v>
      </c>
      <c r="E276" s="21"/>
      <c r="F276" s="23" t="s">
        <v>290</v>
      </c>
      <c r="G276" s="23">
        <v>3855.03</v>
      </c>
      <c r="H276" s="21">
        <f t="shared" si="11"/>
        <v>-10781945.840000009</v>
      </c>
      <c r="I276" s="21">
        <f t="shared" si="9"/>
        <v>0</v>
      </c>
      <c r="J276" s="21">
        <f t="shared" si="10"/>
        <v>0</v>
      </c>
    </row>
    <row r="277" spans="1:10">
      <c r="A277" s="22" t="s">
        <v>215</v>
      </c>
      <c r="B277" s="13" t="s">
        <v>254</v>
      </c>
      <c r="C277" s="16" t="s">
        <v>288</v>
      </c>
      <c r="D277" s="13" t="s">
        <v>153</v>
      </c>
      <c r="E277" s="21"/>
      <c r="F277" s="23" t="s">
        <v>290</v>
      </c>
      <c r="G277" s="23">
        <v>4535.32</v>
      </c>
      <c r="H277" s="21">
        <f t="shared" si="11"/>
        <v>-10777410.520000009</v>
      </c>
      <c r="I277" s="21">
        <f t="shared" si="9"/>
        <v>0</v>
      </c>
      <c r="J277" s="21">
        <f t="shared" si="10"/>
        <v>0</v>
      </c>
    </row>
    <row r="278" spans="1:10">
      <c r="A278" s="22" t="s">
        <v>215</v>
      </c>
      <c r="B278" s="13" t="s">
        <v>255</v>
      </c>
      <c r="C278" s="16" t="s">
        <v>288</v>
      </c>
      <c r="D278" s="13" t="s">
        <v>256</v>
      </c>
      <c r="E278" s="21"/>
      <c r="F278" s="23" t="s">
        <v>290</v>
      </c>
      <c r="G278" s="23">
        <v>4583</v>
      </c>
      <c r="H278" s="21">
        <f t="shared" si="11"/>
        <v>-10772827.520000009</v>
      </c>
      <c r="I278" s="21">
        <f t="shared" si="9"/>
        <v>0</v>
      </c>
      <c r="J278" s="21">
        <f t="shared" si="10"/>
        <v>0</v>
      </c>
    </row>
    <row r="279" spans="1:10">
      <c r="A279" s="22" t="s">
        <v>215</v>
      </c>
      <c r="B279" s="13" t="s">
        <v>257</v>
      </c>
      <c r="C279" s="16" t="s">
        <v>288</v>
      </c>
      <c r="D279" s="13" t="s">
        <v>147</v>
      </c>
      <c r="E279" s="21"/>
      <c r="F279" s="23" t="s">
        <v>290</v>
      </c>
      <c r="G279" s="23">
        <v>4762.51</v>
      </c>
      <c r="H279" s="21">
        <f t="shared" si="11"/>
        <v>-10768065.010000009</v>
      </c>
      <c r="I279" s="21">
        <f t="shared" si="9"/>
        <v>0</v>
      </c>
      <c r="J279" s="21">
        <f t="shared" si="10"/>
        <v>0</v>
      </c>
    </row>
    <row r="280" spans="1:10">
      <c r="A280" s="22" t="s">
        <v>215</v>
      </c>
      <c r="B280" s="13" t="s">
        <v>258</v>
      </c>
      <c r="C280" s="16" t="s">
        <v>288</v>
      </c>
      <c r="D280" s="13" t="s">
        <v>147</v>
      </c>
      <c r="E280" s="21"/>
      <c r="F280" s="23" t="s">
        <v>290</v>
      </c>
      <c r="G280" s="23">
        <v>5250.01</v>
      </c>
      <c r="H280" s="21">
        <f t="shared" si="11"/>
        <v>-10762815.000000009</v>
      </c>
      <c r="I280" s="21">
        <f t="shared" si="9"/>
        <v>0</v>
      </c>
      <c r="J280" s="21">
        <f t="shared" si="10"/>
        <v>0</v>
      </c>
    </row>
    <row r="281" spans="1:10">
      <c r="A281" s="22" t="s">
        <v>215</v>
      </c>
      <c r="B281" s="13" t="s">
        <v>259</v>
      </c>
      <c r="C281" s="16" t="s">
        <v>288</v>
      </c>
      <c r="D281" s="13" t="s">
        <v>147</v>
      </c>
      <c r="E281" s="21"/>
      <c r="F281" s="23" t="s">
        <v>290</v>
      </c>
      <c r="G281" s="23">
        <v>6995.04</v>
      </c>
      <c r="H281" s="21">
        <f t="shared" si="11"/>
        <v>-10755819.96000001</v>
      </c>
      <c r="I281" s="21">
        <f t="shared" si="9"/>
        <v>0</v>
      </c>
      <c r="J281" s="21">
        <f t="shared" si="10"/>
        <v>0</v>
      </c>
    </row>
    <row r="282" spans="1:10">
      <c r="A282" s="22" t="s">
        <v>215</v>
      </c>
      <c r="B282" s="13" t="s">
        <v>260</v>
      </c>
      <c r="C282" s="16" t="s">
        <v>288</v>
      </c>
      <c r="D282" s="13" t="s">
        <v>147</v>
      </c>
      <c r="E282" s="21"/>
      <c r="F282" s="23" t="s">
        <v>290</v>
      </c>
      <c r="G282" s="23">
        <v>7000.01</v>
      </c>
      <c r="H282" s="21">
        <f t="shared" si="11"/>
        <v>-10748819.95000001</v>
      </c>
      <c r="I282" s="21">
        <f t="shared" si="9"/>
        <v>0</v>
      </c>
      <c r="J282" s="21">
        <f t="shared" si="10"/>
        <v>0</v>
      </c>
    </row>
    <row r="283" spans="1:10">
      <c r="A283" s="22" t="s">
        <v>215</v>
      </c>
      <c r="B283" s="13" t="s">
        <v>261</v>
      </c>
      <c r="C283" s="16" t="s">
        <v>288</v>
      </c>
      <c r="D283" s="13" t="s">
        <v>147</v>
      </c>
      <c r="E283" s="21"/>
      <c r="F283" s="23" t="s">
        <v>290</v>
      </c>
      <c r="G283" s="23">
        <v>7000.01</v>
      </c>
      <c r="H283" s="21">
        <f t="shared" si="11"/>
        <v>-10741819.940000011</v>
      </c>
      <c r="I283" s="21">
        <f t="shared" si="9"/>
        <v>0</v>
      </c>
      <c r="J283" s="21">
        <f t="shared" si="10"/>
        <v>0</v>
      </c>
    </row>
    <row r="284" spans="1:10">
      <c r="A284" s="22" t="s">
        <v>215</v>
      </c>
      <c r="B284" s="13" t="s">
        <v>262</v>
      </c>
      <c r="C284" s="16" t="s">
        <v>288</v>
      </c>
      <c r="D284" s="13" t="s">
        <v>147</v>
      </c>
      <c r="E284" s="21"/>
      <c r="F284" s="23" t="s">
        <v>290</v>
      </c>
      <c r="G284" s="23">
        <v>8999.84</v>
      </c>
      <c r="H284" s="21">
        <f t="shared" si="11"/>
        <v>-10732820.100000011</v>
      </c>
      <c r="I284" s="21">
        <f t="shared" si="9"/>
        <v>0</v>
      </c>
      <c r="J284" s="21">
        <f t="shared" si="10"/>
        <v>0</v>
      </c>
    </row>
    <row r="285" spans="1:10">
      <c r="A285" s="22" t="s">
        <v>215</v>
      </c>
      <c r="B285" s="13" t="s">
        <v>263</v>
      </c>
      <c r="C285" s="16" t="s">
        <v>288</v>
      </c>
      <c r="D285" s="13" t="s">
        <v>83</v>
      </c>
      <c r="E285" s="21"/>
      <c r="F285" s="23" t="s">
        <v>290</v>
      </c>
      <c r="G285" s="23">
        <v>9148.58</v>
      </c>
      <c r="H285" s="21">
        <f t="shared" si="11"/>
        <v>-10723671.520000011</v>
      </c>
      <c r="I285" s="21">
        <f t="shared" si="9"/>
        <v>0</v>
      </c>
      <c r="J285" s="21">
        <f t="shared" si="10"/>
        <v>0</v>
      </c>
    </row>
    <row r="286" spans="1:10">
      <c r="A286" s="22" t="s">
        <v>215</v>
      </c>
      <c r="B286" s="13" t="s">
        <v>264</v>
      </c>
      <c r="C286" s="16" t="s">
        <v>288</v>
      </c>
      <c r="D286" s="13" t="s">
        <v>24</v>
      </c>
      <c r="E286" s="21"/>
      <c r="F286" s="23" t="s">
        <v>290</v>
      </c>
      <c r="G286" s="23">
        <v>9827</v>
      </c>
      <c r="H286" s="21">
        <f t="shared" si="11"/>
        <v>-10713844.520000011</v>
      </c>
      <c r="I286" s="21">
        <f t="shared" si="9"/>
        <v>0</v>
      </c>
      <c r="J286" s="21">
        <f t="shared" si="10"/>
        <v>0</v>
      </c>
    </row>
    <row r="287" spans="1:10">
      <c r="A287" s="22" t="s">
        <v>215</v>
      </c>
      <c r="B287" s="13" t="s">
        <v>265</v>
      </c>
      <c r="C287" s="16" t="s">
        <v>288</v>
      </c>
      <c r="D287" s="13" t="s">
        <v>147</v>
      </c>
      <c r="E287" s="21"/>
      <c r="F287" s="23" t="s">
        <v>290</v>
      </c>
      <c r="G287" s="23">
        <v>10000.25</v>
      </c>
      <c r="H287" s="21">
        <f t="shared" si="11"/>
        <v>-10703844.270000011</v>
      </c>
      <c r="I287" s="21">
        <f t="shared" si="9"/>
        <v>0</v>
      </c>
      <c r="J287" s="21">
        <f t="shared" si="10"/>
        <v>0</v>
      </c>
    </row>
    <row r="288" spans="1:10">
      <c r="A288" s="22" t="s">
        <v>215</v>
      </c>
      <c r="B288" s="13" t="s">
        <v>266</v>
      </c>
      <c r="C288" s="16" t="s">
        <v>288</v>
      </c>
      <c r="D288" s="13" t="s">
        <v>163</v>
      </c>
      <c r="E288" s="21"/>
      <c r="F288" s="23" t="s">
        <v>290</v>
      </c>
      <c r="G288" s="23">
        <v>12094.17</v>
      </c>
      <c r="H288" s="21">
        <f t="shared" si="11"/>
        <v>-10691750.100000011</v>
      </c>
      <c r="I288" s="21">
        <f t="shared" si="9"/>
        <v>0</v>
      </c>
      <c r="J288" s="21">
        <f t="shared" si="10"/>
        <v>0</v>
      </c>
    </row>
    <row r="289" spans="1:10">
      <c r="A289" s="22" t="s">
        <v>215</v>
      </c>
      <c r="B289" s="13" t="s">
        <v>267</v>
      </c>
      <c r="C289" s="16" t="s">
        <v>288</v>
      </c>
      <c r="D289" s="13" t="s">
        <v>87</v>
      </c>
      <c r="E289" s="21"/>
      <c r="F289" s="23" t="s">
        <v>290</v>
      </c>
      <c r="G289" s="23">
        <v>26020.34</v>
      </c>
      <c r="H289" s="21">
        <f t="shared" si="11"/>
        <v>-10665729.760000011</v>
      </c>
      <c r="I289" s="21">
        <f t="shared" si="9"/>
        <v>0</v>
      </c>
      <c r="J289" s="21">
        <f t="shared" si="10"/>
        <v>0</v>
      </c>
    </row>
    <row r="290" spans="1:10">
      <c r="A290" s="22" t="s">
        <v>215</v>
      </c>
      <c r="B290" s="13" t="s">
        <v>268</v>
      </c>
      <c r="C290" s="16" t="s">
        <v>288</v>
      </c>
      <c r="D290" s="13" t="s">
        <v>256</v>
      </c>
      <c r="E290" s="21"/>
      <c r="F290" s="23" t="s">
        <v>290</v>
      </c>
      <c r="G290" s="23">
        <v>41249</v>
      </c>
      <c r="H290" s="21">
        <f t="shared" si="11"/>
        <v>-10624480.760000011</v>
      </c>
      <c r="I290" s="21">
        <f t="shared" si="9"/>
        <v>0</v>
      </c>
      <c r="J290" s="21">
        <f t="shared" si="10"/>
        <v>0</v>
      </c>
    </row>
    <row r="291" spans="1:10">
      <c r="A291" s="22" t="s">
        <v>215</v>
      </c>
      <c r="B291" s="13" t="s">
        <v>269</v>
      </c>
      <c r="C291" s="16" t="s">
        <v>288</v>
      </c>
      <c r="D291" s="13" t="s">
        <v>33</v>
      </c>
      <c r="E291" s="21"/>
      <c r="F291" s="23" t="s">
        <v>290</v>
      </c>
      <c r="G291" s="23">
        <v>590000</v>
      </c>
      <c r="H291" s="21">
        <f t="shared" si="11"/>
        <v>-10034480.760000011</v>
      </c>
      <c r="I291" s="21">
        <f t="shared" si="9"/>
        <v>1</v>
      </c>
      <c r="J291" s="21">
        <f t="shared" si="10"/>
        <v>-4948.5110597260327</v>
      </c>
    </row>
    <row r="292" spans="1:10">
      <c r="A292" s="22" t="s">
        <v>212</v>
      </c>
      <c r="B292" s="13" t="s">
        <v>227</v>
      </c>
      <c r="C292" s="16" t="s">
        <v>288</v>
      </c>
      <c r="D292" s="13" t="s">
        <v>17</v>
      </c>
      <c r="E292" s="23">
        <v>500000</v>
      </c>
      <c r="F292" s="23" t="s">
        <v>290</v>
      </c>
      <c r="G292" s="24"/>
      <c r="H292" s="21">
        <f t="shared" si="11"/>
        <v>-10534480.760000011</v>
      </c>
      <c r="I292" s="21">
        <f t="shared" si="9"/>
        <v>0</v>
      </c>
      <c r="J292" s="21">
        <f t="shared" si="10"/>
        <v>0</v>
      </c>
    </row>
    <row r="293" spans="1:10">
      <c r="A293" s="22" t="s">
        <v>212</v>
      </c>
      <c r="B293" s="13" t="s">
        <v>229</v>
      </c>
      <c r="C293" s="16" t="s">
        <v>288</v>
      </c>
      <c r="D293" s="13" t="s">
        <v>17</v>
      </c>
      <c r="E293" s="23">
        <v>500000</v>
      </c>
      <c r="F293" s="23" t="s">
        <v>290</v>
      </c>
      <c r="G293" s="24"/>
      <c r="H293" s="21">
        <f t="shared" si="11"/>
        <v>-11034480.760000011</v>
      </c>
      <c r="I293" s="21">
        <f t="shared" si="9"/>
        <v>0</v>
      </c>
      <c r="J293" s="21">
        <f t="shared" si="10"/>
        <v>0</v>
      </c>
    </row>
    <row r="294" spans="1:10">
      <c r="A294" s="22" t="s">
        <v>212</v>
      </c>
      <c r="B294" s="13" t="s">
        <v>231</v>
      </c>
      <c r="C294" s="16" t="s">
        <v>288</v>
      </c>
      <c r="D294" s="13" t="s">
        <v>17</v>
      </c>
      <c r="E294" s="23">
        <v>500000</v>
      </c>
      <c r="F294" s="23" t="s">
        <v>290</v>
      </c>
      <c r="G294" s="24"/>
      <c r="H294" s="21">
        <f t="shared" si="11"/>
        <v>-11534480.760000011</v>
      </c>
      <c r="I294" s="21">
        <f t="shared" si="9"/>
        <v>0</v>
      </c>
      <c r="J294" s="21">
        <f t="shared" si="10"/>
        <v>0</v>
      </c>
    </row>
    <row r="295" spans="1:10">
      <c r="A295" s="22" t="s">
        <v>212</v>
      </c>
      <c r="B295" s="13" t="s">
        <v>213</v>
      </c>
      <c r="C295" s="16" t="s">
        <v>288</v>
      </c>
      <c r="D295" s="13" t="s">
        <v>17</v>
      </c>
      <c r="E295" s="23">
        <v>700000</v>
      </c>
      <c r="F295" s="23" t="s">
        <v>290</v>
      </c>
      <c r="G295" s="24"/>
      <c r="H295" s="21">
        <f t="shared" si="11"/>
        <v>-12234480.760000011</v>
      </c>
      <c r="I295" s="21">
        <f t="shared" si="9"/>
        <v>0</v>
      </c>
      <c r="J295" s="21">
        <f t="shared" si="10"/>
        <v>0</v>
      </c>
    </row>
    <row r="296" spans="1:10">
      <c r="A296" s="22" t="s">
        <v>212</v>
      </c>
      <c r="B296" s="13" t="s">
        <v>270</v>
      </c>
      <c r="C296" s="16" t="s">
        <v>288</v>
      </c>
      <c r="D296" s="13" t="s">
        <v>207</v>
      </c>
      <c r="E296" s="21"/>
      <c r="F296" s="23" t="s">
        <v>290</v>
      </c>
      <c r="G296" s="23">
        <v>37.01</v>
      </c>
      <c r="H296" s="21">
        <f t="shared" si="11"/>
        <v>-12234443.750000011</v>
      </c>
      <c r="I296" s="21">
        <f t="shared" si="9"/>
        <v>0</v>
      </c>
      <c r="J296" s="21">
        <f t="shared" si="10"/>
        <v>0</v>
      </c>
    </row>
    <row r="297" spans="1:10">
      <c r="A297" s="22" t="s">
        <v>212</v>
      </c>
      <c r="B297" s="13" t="s">
        <v>271</v>
      </c>
      <c r="C297" s="16" t="s">
        <v>288</v>
      </c>
      <c r="D297" s="13" t="s">
        <v>15</v>
      </c>
      <c r="E297" s="21"/>
      <c r="F297" s="23" t="s">
        <v>290</v>
      </c>
      <c r="G297" s="23">
        <v>150</v>
      </c>
      <c r="H297" s="21">
        <f t="shared" si="11"/>
        <v>-12234293.750000011</v>
      </c>
      <c r="I297" s="21">
        <f t="shared" si="9"/>
        <v>0</v>
      </c>
      <c r="J297" s="21">
        <f t="shared" si="10"/>
        <v>0</v>
      </c>
    </row>
    <row r="298" spans="1:10">
      <c r="A298" s="22" t="s">
        <v>212</v>
      </c>
      <c r="B298" s="13" t="s">
        <v>272</v>
      </c>
      <c r="C298" s="16" t="s">
        <v>288</v>
      </c>
      <c r="D298" s="13" t="s">
        <v>207</v>
      </c>
      <c r="E298" s="21"/>
      <c r="F298" s="23" t="s">
        <v>290</v>
      </c>
      <c r="G298" s="23">
        <v>333.08</v>
      </c>
      <c r="H298" s="21">
        <f t="shared" si="11"/>
        <v>-12233960.670000011</v>
      </c>
      <c r="I298" s="21">
        <f t="shared" si="9"/>
        <v>0</v>
      </c>
      <c r="J298" s="21">
        <f t="shared" si="10"/>
        <v>0</v>
      </c>
    </row>
    <row r="299" spans="1:10">
      <c r="A299" s="22" t="s">
        <v>212</v>
      </c>
      <c r="B299" s="13" t="s">
        <v>273</v>
      </c>
      <c r="C299" s="16" t="s">
        <v>288</v>
      </c>
      <c r="D299" s="13" t="s">
        <v>83</v>
      </c>
      <c r="E299" s="21"/>
      <c r="F299" s="23" t="s">
        <v>290</v>
      </c>
      <c r="G299" s="23">
        <v>490</v>
      </c>
      <c r="H299" s="21">
        <f t="shared" si="11"/>
        <v>-12233470.670000011</v>
      </c>
      <c r="I299" s="21">
        <f t="shared" si="9"/>
        <v>0</v>
      </c>
      <c r="J299" s="21">
        <f t="shared" si="10"/>
        <v>0</v>
      </c>
    </row>
    <row r="300" spans="1:10">
      <c r="A300" s="22" t="s">
        <v>212</v>
      </c>
      <c r="B300" s="13" t="s">
        <v>274</v>
      </c>
      <c r="C300" s="16" t="s">
        <v>288</v>
      </c>
      <c r="D300" s="13" t="s">
        <v>15</v>
      </c>
      <c r="E300" s="21"/>
      <c r="F300" s="23" t="s">
        <v>290</v>
      </c>
      <c r="G300" s="23">
        <v>810</v>
      </c>
      <c r="H300" s="21">
        <f t="shared" si="11"/>
        <v>-12232660.670000011</v>
      </c>
      <c r="I300" s="21">
        <f t="shared" si="9"/>
        <v>0</v>
      </c>
      <c r="J300" s="21">
        <f t="shared" si="10"/>
        <v>0</v>
      </c>
    </row>
    <row r="301" spans="1:10">
      <c r="A301" s="22" t="s">
        <v>212</v>
      </c>
      <c r="B301" s="13" t="s">
        <v>275</v>
      </c>
      <c r="C301" s="16" t="s">
        <v>288</v>
      </c>
      <c r="D301" s="13" t="s">
        <v>147</v>
      </c>
      <c r="E301" s="21"/>
      <c r="F301" s="23" t="s">
        <v>290</v>
      </c>
      <c r="G301" s="23">
        <v>7000.01</v>
      </c>
      <c r="H301" s="21">
        <f t="shared" si="11"/>
        <v>-12225660.660000011</v>
      </c>
      <c r="I301" s="21">
        <f t="shared" si="9"/>
        <v>0</v>
      </c>
      <c r="J301" s="21">
        <f t="shared" si="10"/>
        <v>0</v>
      </c>
    </row>
    <row r="302" spans="1:10">
      <c r="A302" s="22" t="s">
        <v>212</v>
      </c>
      <c r="B302" s="13" t="s">
        <v>276</v>
      </c>
      <c r="C302" s="16" t="s">
        <v>288</v>
      </c>
      <c r="D302" s="13" t="s">
        <v>33</v>
      </c>
      <c r="E302" s="21"/>
      <c r="F302" s="23" t="s">
        <v>290</v>
      </c>
      <c r="G302" s="23">
        <v>92000</v>
      </c>
      <c r="H302" s="21">
        <f t="shared" si="11"/>
        <v>-12133660.660000011</v>
      </c>
      <c r="I302" s="21">
        <f t="shared" si="9"/>
        <v>0</v>
      </c>
      <c r="J302" s="21">
        <f t="shared" si="10"/>
        <v>0</v>
      </c>
    </row>
    <row r="303" spans="1:10">
      <c r="A303" s="22" t="s">
        <v>212</v>
      </c>
      <c r="B303" s="13" t="s">
        <v>277</v>
      </c>
      <c r="C303" s="16" t="s">
        <v>288</v>
      </c>
      <c r="D303" s="13" t="s">
        <v>33</v>
      </c>
      <c r="E303" s="21"/>
      <c r="F303" s="23" t="s">
        <v>290</v>
      </c>
      <c r="G303" s="23">
        <v>120000</v>
      </c>
      <c r="H303" s="21">
        <f t="shared" si="11"/>
        <v>-12013660.660000011</v>
      </c>
      <c r="I303" s="21">
        <f t="shared" si="9"/>
        <v>0</v>
      </c>
      <c r="J303" s="21">
        <f t="shared" si="10"/>
        <v>0</v>
      </c>
    </row>
    <row r="304" spans="1:10">
      <c r="A304" s="22" t="s">
        <v>212</v>
      </c>
      <c r="B304" s="13" t="s">
        <v>278</v>
      </c>
      <c r="C304" s="16" t="s">
        <v>288</v>
      </c>
      <c r="D304" s="13" t="s">
        <v>33</v>
      </c>
      <c r="E304" s="21"/>
      <c r="F304" s="23" t="s">
        <v>290</v>
      </c>
      <c r="G304" s="23">
        <v>159465.70000000001</v>
      </c>
      <c r="H304" s="21">
        <f t="shared" si="11"/>
        <v>-11854194.960000012</v>
      </c>
      <c r="I304" s="21">
        <f t="shared" si="9"/>
        <v>0</v>
      </c>
      <c r="J304" s="21">
        <f t="shared" si="10"/>
        <v>0</v>
      </c>
    </row>
    <row r="305" spans="1:10">
      <c r="A305" s="22" t="s">
        <v>212</v>
      </c>
      <c r="B305" s="13" t="s">
        <v>279</v>
      </c>
      <c r="C305" s="16" t="s">
        <v>288</v>
      </c>
      <c r="D305" s="13" t="s">
        <v>33</v>
      </c>
      <c r="E305" s="21"/>
      <c r="F305" s="23" t="s">
        <v>290</v>
      </c>
      <c r="G305" s="23">
        <v>939537.3</v>
      </c>
      <c r="H305" s="21">
        <f t="shared" si="11"/>
        <v>-10914657.660000011</v>
      </c>
      <c r="I305" s="21">
        <f t="shared" si="9"/>
        <v>0</v>
      </c>
      <c r="J305" s="21">
        <f t="shared" si="10"/>
        <v>0</v>
      </c>
    </row>
    <row r="306" spans="1:10">
      <c r="A306" s="22" t="s">
        <v>212</v>
      </c>
      <c r="B306" s="13" t="s">
        <v>280</v>
      </c>
      <c r="C306" s="16" t="s">
        <v>288</v>
      </c>
      <c r="D306" s="13" t="s">
        <v>33</v>
      </c>
      <c r="E306" s="21"/>
      <c r="F306" s="23" t="s">
        <v>290</v>
      </c>
      <c r="G306" s="23">
        <v>2074317</v>
      </c>
      <c r="H306" s="21">
        <f t="shared" si="11"/>
        <v>-8840340.6600000113</v>
      </c>
      <c r="I306" s="21">
        <f t="shared" si="9"/>
        <v>0</v>
      </c>
      <c r="J306" s="21">
        <f t="shared" si="10"/>
        <v>0</v>
      </c>
    </row>
    <row r="307" spans="1:10">
      <c r="A307" s="22" t="s">
        <v>212</v>
      </c>
      <c r="B307" s="13" t="s">
        <v>281</v>
      </c>
      <c r="C307" s="16" t="s">
        <v>288</v>
      </c>
      <c r="D307" s="13" t="s">
        <v>33</v>
      </c>
      <c r="E307" s="21"/>
      <c r="F307" s="23" t="s">
        <v>290</v>
      </c>
      <c r="G307" s="23">
        <v>9000000</v>
      </c>
      <c r="H307" s="21">
        <f t="shared" si="11"/>
        <v>159659.33999998868</v>
      </c>
      <c r="I307" s="21">
        <f t="shared" si="9"/>
        <v>2</v>
      </c>
      <c r="J307" s="21">
        <f t="shared" si="10"/>
        <v>157.47222575341348</v>
      </c>
    </row>
    <row r="308" spans="1:10">
      <c r="A308" s="27">
        <v>41274</v>
      </c>
      <c r="B308" s="18"/>
      <c r="C308" s="18"/>
      <c r="D308" s="18"/>
      <c r="E308" s="21"/>
      <c r="F308" s="21"/>
      <c r="G308" s="24"/>
      <c r="H308" s="21"/>
      <c r="I308" s="14">
        <f>SUM(I75:I307)</f>
        <v>30</v>
      </c>
      <c r="J308" s="14">
        <f>SUM(J75:J307)</f>
        <v>-63908.433512876793</v>
      </c>
    </row>
    <row r="309" spans="1:10">
      <c r="A309" s="1"/>
      <c r="B309" s="1"/>
      <c r="C309" s="1"/>
      <c r="D309" s="1"/>
      <c r="E309" s="1"/>
      <c r="F309" s="1"/>
      <c r="G309" s="1"/>
    </row>
  </sheetData>
  <mergeCells count="2">
    <mergeCell ref="A2:B2"/>
    <mergeCell ref="A74:E7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42" sqref="C4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DNS</cp:lastModifiedBy>
  <dcterms:created xsi:type="dcterms:W3CDTF">2013-01-19T13:58:28Z</dcterms:created>
  <dcterms:modified xsi:type="dcterms:W3CDTF">2013-01-21T05:24:16Z</dcterms:modified>
</cp:coreProperties>
</file>