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yogumi-dir/Desktop/"/>
    </mc:Choice>
  </mc:AlternateContent>
  <bookViews>
    <workbookView xWindow="-6920" yWindow="-21140" windowWidth="38400" windowHeight="21140"/>
  </bookViews>
  <sheets>
    <sheet name="Сырье на производство" sheetId="4" r:id="rId1"/>
    <sheet name="Лист1" sheetId="7" r:id="rId2"/>
  </sheets>
  <definedNames>
    <definedName name="_xlnm._FilterDatabase" localSheetId="0" hidden="1">'Сырье на производство'!$B$7:$K$75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4" l="1"/>
  <c r="K12" i="4"/>
  <c r="K13" i="4"/>
  <c r="J14" i="4"/>
  <c r="K14" i="4"/>
  <c r="K15" i="4"/>
  <c r="K16" i="4"/>
  <c r="K17" i="4"/>
  <c r="J18" i="4"/>
  <c r="K18" i="4"/>
  <c r="J19" i="4"/>
  <c r="K19" i="4"/>
  <c r="J20" i="4"/>
  <c r="K20" i="4"/>
  <c r="K21" i="4"/>
  <c r="K22" i="4"/>
  <c r="K23" i="4"/>
  <c r="J24" i="4"/>
  <c r="K24" i="4"/>
  <c r="K25" i="4"/>
  <c r="J26" i="4"/>
  <c r="K26" i="4"/>
  <c r="J27" i="4"/>
  <c r="K27" i="4"/>
  <c r="J28" i="4"/>
  <c r="K28" i="4"/>
  <c r="J29" i="4"/>
  <c r="K29" i="4"/>
  <c r="J30" i="4"/>
  <c r="K30" i="4"/>
  <c r="K31" i="4"/>
  <c r="J32" i="4"/>
  <c r="K32" i="4"/>
  <c r="K33" i="4"/>
  <c r="K34" i="4"/>
  <c r="K35" i="4"/>
  <c r="K36" i="4"/>
  <c r="K37" i="4"/>
  <c r="J38" i="4"/>
  <c r="K38" i="4"/>
  <c r="K39" i="4"/>
  <c r="K40" i="4"/>
  <c r="J41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11" i="4"/>
  <c r="J16" i="4"/>
  <c r="J17" i="4"/>
  <c r="J21" i="4"/>
  <c r="J22" i="4"/>
  <c r="J23" i="4"/>
  <c r="J25" i="4"/>
  <c r="J31" i="4"/>
  <c r="J33" i="4"/>
  <c r="J34" i="4"/>
  <c r="J35" i="4"/>
  <c r="J36" i="4"/>
  <c r="J37" i="4"/>
  <c r="J39" i="4"/>
  <c r="J40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15" i="4"/>
  <c r="E9" i="4"/>
  <c r="F9" i="4"/>
  <c r="G9" i="4"/>
  <c r="H9" i="4"/>
  <c r="I9" i="4"/>
  <c r="D9" i="4"/>
  <c r="J13" i="4"/>
  <c r="J11" i="4"/>
</calcChain>
</file>

<file path=xl/comments1.xml><?xml version="1.0" encoding="utf-8"?>
<comments xmlns="http://schemas.openxmlformats.org/spreadsheetml/2006/main">
  <authors>
    <author>Автор</author>
  </authors>
  <commentList>
    <comment ref="C7" authorId="0">
      <text>
        <r>
          <rPr>
            <b/>
            <sz val="10"/>
            <color indexed="81"/>
            <rFont val="Calibri"/>
          </rPr>
          <t>фактический остаток на день проведения анализа</t>
        </r>
      </text>
    </comment>
    <comment ref="J7" authorId="0">
      <text>
        <r>
          <rPr>
            <b/>
            <sz val="10"/>
            <color indexed="81"/>
            <rFont val="Calibri"/>
          </rPr>
          <t xml:space="preserve">сумма участия ингредиента во всех продуктах где он участвует в количестве среднедневных продаж
</t>
        </r>
      </text>
    </comment>
    <comment ref="K7" authorId="0">
      <text>
        <r>
          <rPr>
            <sz val="10"/>
            <color indexed="81"/>
            <rFont val="Calibri"/>
          </rPr>
          <t>остаток</t>
        </r>
      </text>
    </comment>
    <comment ref="L7" authorId="0">
      <text>
        <r>
          <rPr>
            <b/>
            <sz val="10"/>
            <color indexed="81"/>
            <rFont val="Calibri"/>
          </rPr>
          <t>ручной ввод потом кладовщиком суммы кратной и возможной к заказу у поставщика</t>
        </r>
      </text>
    </comment>
    <comment ref="M7" authorId="0">
      <text>
        <r>
          <rPr>
            <b/>
            <sz val="10"/>
            <color indexed="81"/>
            <rFont val="Calibri"/>
          </rPr>
          <t xml:space="preserve">ручной ввод кладовщиком
</t>
        </r>
      </text>
    </comment>
    <comment ref="D11" authorId="0">
      <text>
        <r>
          <rPr>
            <b/>
            <sz val="10"/>
            <color indexed="81"/>
            <rFont val="Calibri"/>
          </rPr>
          <t xml:space="preserve">количесво участия в среднедневных продажах
</t>
        </r>
      </text>
    </comment>
    <comment ref="D15" authorId="0">
      <text>
        <r>
          <rPr>
            <b/>
            <sz val="10"/>
            <color indexed="81"/>
            <rFont val="Calibri"/>
          </rPr>
          <t xml:space="preserve">данные из ресурсных спецификаций на 1 кг продукции
</t>
        </r>
        <r>
          <rPr>
            <sz val="10"/>
            <color indexed="81"/>
            <rFont val="Calibri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<sst xmlns="http://schemas.openxmlformats.org/spreadsheetml/2006/main" count="259" uniqueCount="121">
  <si>
    <t xml:space="preserve">Йогошейк WOW КЛАССИК, </t>
  </si>
  <si>
    <t xml:space="preserve">Йогошейк WOW Масса, </t>
  </si>
  <si>
    <t xml:space="preserve">Йогошейк WOW ФИТНЕС, </t>
  </si>
  <si>
    <t xml:space="preserve">Йогошейк YOGUMI КЛАССИК , </t>
  </si>
  <si>
    <t xml:space="preserve">Йогошейк YOGUMI МАССА , </t>
  </si>
  <si>
    <t xml:space="preserve">Йогошейк YOGUMI ФИТНЕС , </t>
  </si>
  <si>
    <t>Наименование продукции:</t>
  </si>
  <si>
    <t>Аспасвит,</t>
  </si>
  <si>
    <t>мг</t>
  </si>
  <si>
    <t>Банка 0,5 л с крышкой ,</t>
  </si>
  <si>
    <t>шт</t>
  </si>
  <si>
    <t>Белок яичный ,</t>
  </si>
  <si>
    <t>г</t>
  </si>
  <si>
    <t>Ведро пластиковое с крышкой 1л,</t>
  </si>
  <si>
    <t>Ведро пластиковое с крышкой 5,8л,</t>
  </si>
  <si>
    <t>Витаминный премикс,</t>
  </si>
  <si>
    <t>Гофроящик 35*35*30,</t>
  </si>
  <si>
    <t>Гофроящик 40*40*30,</t>
  </si>
  <si>
    <t>Декстроза моногидрат,</t>
  </si>
  <si>
    <t>кг</t>
  </si>
  <si>
    <t>Желатин,</t>
  </si>
  <si>
    <t>Инулин ,</t>
  </si>
  <si>
    <t>Какао,</t>
  </si>
  <si>
    <t>КМЦ,</t>
  </si>
  <si>
    <t>Кофе сублимированный сырье,</t>
  </si>
  <si>
    <t>Краситель Желтый,</t>
  </si>
  <si>
    <t>Краситель Зеленый,</t>
  </si>
  <si>
    <t>Краситель Коричневый,</t>
  </si>
  <si>
    <t>Краситель Красно-Малиновый,</t>
  </si>
  <si>
    <t>Краситель Оранж,</t>
  </si>
  <si>
    <t>Ксантановая камедь,</t>
  </si>
  <si>
    <t>КСБ Фонтерра 322 (замена КСБ Балт с 13.03.17) ,</t>
  </si>
  <si>
    <t>Культуры,</t>
  </si>
  <si>
    <t>Лимонная кислота моногидрат,</t>
  </si>
  <si>
    <t>Мальтодекстрин ,</t>
  </si>
  <si>
    <t>Молоко сухое обезжиренное,</t>
  </si>
  <si>
    <t>Набор концентратов калибровочных растворов,</t>
  </si>
  <si>
    <t>набор</t>
  </si>
  <si>
    <t>Наклейка WOW образец,</t>
  </si>
  <si>
    <t>Наклейка вкусовая,</t>
  </si>
  <si>
    <t>Наклейка Фасовочная,</t>
  </si>
  <si>
    <t>Пакет Дой-Пак 135*200 белый матовый,</t>
  </si>
  <si>
    <t>Пакет Дой-Пак 240х330 белый глянцевый,</t>
  </si>
  <si>
    <t>Пакет упаковочный,</t>
  </si>
  <si>
    <t>Пектин цитрусовый,</t>
  </si>
  <si>
    <t>Полидекстроза,</t>
  </si>
  <si>
    <t>С.А. Ананас,</t>
  </si>
  <si>
    <t>С.А. Арбуз,</t>
  </si>
  <si>
    <t>С.А. Банан,</t>
  </si>
  <si>
    <t>С.А. Бубль Гум,</t>
  </si>
  <si>
    <t>С.А. Ваниль ,</t>
  </si>
  <si>
    <t>С.А. Ваниль-масло,</t>
  </si>
  <si>
    <t>С.А. Вишня,</t>
  </si>
  <si>
    <t>С.А. Вишня 03922,</t>
  </si>
  <si>
    <t>С.А. Гуарана,</t>
  </si>
  <si>
    <t>С.А. Дыня,</t>
  </si>
  <si>
    <t>С.А. Йогурт (FRO) ,</t>
  </si>
  <si>
    <t>С.А. Карамель,</t>
  </si>
  <si>
    <t>С.А. Клубника,</t>
  </si>
  <si>
    <t>С.А. Кокос,</t>
  </si>
  <si>
    <t>С.А. Корица,</t>
  </si>
  <si>
    <t>С.А. Лимон,</t>
  </si>
  <si>
    <t>С.А. Манго,</t>
  </si>
  <si>
    <t>С.А. Мята,</t>
  </si>
  <si>
    <t>С.А. Печенье,</t>
  </si>
  <si>
    <t>С.А. Сгущенное молоко,</t>
  </si>
  <si>
    <t>С.А. Сливки,</t>
  </si>
  <si>
    <t>С.А. Фисташка,</t>
  </si>
  <si>
    <t>С.А. Черника,</t>
  </si>
  <si>
    <t>С.А. Шоколад,</t>
  </si>
  <si>
    <t>С.А. Яблоко,</t>
  </si>
  <si>
    <t>Сахар-песок,</t>
  </si>
  <si>
    <t>Скотч 50*600 брендированный,</t>
  </si>
  <si>
    <t>Скотч 50*600 обычный,</t>
  </si>
  <si>
    <t>Скотч 50*600 осторожно хрупко ,</t>
  </si>
  <si>
    <t>Соль морская,</t>
  </si>
  <si>
    <t>Сорбат калия,</t>
  </si>
  <si>
    <t>Сухие сливки "Летний вальс",</t>
  </si>
  <si>
    <t>Сухие сливки 26%,</t>
  </si>
  <si>
    <t>Сухие сливки 50%,</t>
  </si>
  <si>
    <t>Сухой йогурт Керри,</t>
  </si>
  <si>
    <t>Сыворотка сухая 40%,</t>
  </si>
  <si>
    <t>Фруктоза кристаллическая,</t>
  </si>
  <si>
    <t>Экстракт Стевии SG 80,</t>
  </si>
  <si>
    <t>Этикетка йогошейк WOW,</t>
  </si>
  <si>
    <t>Этикетка йогошейк YOGUMI,</t>
  </si>
  <si>
    <t>Этикетка йогурт WOW,</t>
  </si>
  <si>
    <t>Этикетка йогурт YOGUMI,</t>
  </si>
  <si>
    <t>Этикетка милкшейк WOW,</t>
  </si>
  <si>
    <t>Этикетка милкшейк YOGUMI,</t>
  </si>
  <si>
    <t>Этикетка Мороженное YOGO,</t>
  </si>
  <si>
    <t>Этикетка фраппучино WOW,</t>
  </si>
  <si>
    <t>Этикетка фраппучино YOGUMI,</t>
  </si>
  <si>
    <t>Яблочная кислота,</t>
  </si>
  <si>
    <t>L-Карнитин L-Тартрат</t>
  </si>
  <si>
    <t>Этикетка WOW Ваниль,</t>
  </si>
  <si>
    <t>С.А. Сыр,</t>
  </si>
  <si>
    <t>С.А. Крем-Брюлле,</t>
  </si>
  <si>
    <t>Гофроящик 40*40*30</t>
  </si>
  <si>
    <t>Скотч 50*600 брендированный</t>
  </si>
  <si>
    <t>Скотч 50*600 обычный</t>
  </si>
  <si>
    <t>Скотч 50*600 осторожно хрупко</t>
  </si>
  <si>
    <t>с даты</t>
  </si>
  <si>
    <t>по дату</t>
  </si>
  <si>
    <t>дата</t>
  </si>
  <si>
    <t>Выбор номенклатуры (сегмента)</t>
  </si>
  <si>
    <t>Сырье и материалы</t>
  </si>
  <si>
    <t>Период анализа продаж продукции</t>
  </si>
  <si>
    <t>Остаток на складе, грамм/шт</t>
  </si>
  <si>
    <t>к заказу</t>
  </si>
  <si>
    <t>фильтр</t>
  </si>
  <si>
    <t>Дата следующего анализа производства</t>
  </si>
  <si>
    <t xml:space="preserve">итого 79 дней анализа, </t>
  </si>
  <si>
    <t xml:space="preserve">сегодня 10 апреля и до следующего анализа еще 20 дней. </t>
  </si>
  <si>
    <t>14 дней закладываем на закупку ингредиентов и доставку до склада</t>
  </si>
  <si>
    <t>Среднедневное потребление продукции</t>
  </si>
  <si>
    <t>Итого потребность до следующего заказа</t>
  </si>
  <si>
    <t>Продано итого за период анализа</t>
  </si>
  <si>
    <t>Сумма среднедневных калькуляций за период</t>
  </si>
  <si>
    <t>он же является страховым периодом, если задержка в поставке</t>
  </si>
  <si>
    <t>Примечение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</si>
</sst>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;[Red]\-#,##0.000"/>
    <numFmt numFmtId="165" formatCode="0.000;[Red]\-0.000"/>
    <numFmt numFmtId="167" formatCode="0.000_ ;[Red]\-0.000\ 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1"/>
      <name val="Calibri"/>
    </font>
    <font>
      <b/>
      <sz val="10"/>
      <color indexed="8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164" fontId="0" fillId="0" borderId="3" xfId="0" applyNumberFormat="1" applyBorder="1" applyAlignment="1">
      <alignment horizontal="right" vertical="top"/>
    </xf>
    <xf numFmtId="165" fontId="0" fillId="0" borderId="3" xfId="0" applyNumberFormat="1" applyBorder="1" applyAlignment="1">
      <alignment horizontal="right" vertical="top"/>
    </xf>
    <xf numFmtId="0" fontId="0" fillId="0" borderId="1" xfId="0" applyBorder="1" applyAlignment="1">
      <alignment horizontal="justify" wrapText="1"/>
    </xf>
    <xf numFmtId="0" fontId="0" fillId="0" borderId="3" xfId="0" applyBorder="1" applyAlignment="1">
      <alignment horizontal="left" vertical="top" wrapText="1" indent="2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wrapText="1"/>
    </xf>
    <xf numFmtId="0" fontId="0" fillId="3" borderId="2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/>
    <xf numFmtId="167" fontId="0" fillId="3" borderId="2" xfId="0" applyNumberForma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4" borderId="1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/>
    <xf numFmtId="0" fontId="0" fillId="2" borderId="8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5" borderId="1" xfId="0" applyNumberFormat="1" applyFill="1" applyBorder="1"/>
    <xf numFmtId="14" fontId="0" fillId="0" borderId="0" xfId="0" applyNumberFormat="1"/>
    <xf numFmtId="0" fontId="0" fillId="7" borderId="0" xfId="0" applyFill="1"/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2" fontId="0" fillId="8" borderId="11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81"/>
  <sheetViews>
    <sheetView tabSelected="1" zoomScale="125" workbookViewId="0">
      <pane xSplit="2" ySplit="10" topLeftCell="C11" activePane="bottomRight" state="frozen"/>
      <selection pane="topRight" activeCell="B1" sqref="B1"/>
      <selection pane="bottomLeft" activeCell="A3" sqref="A3"/>
      <selection pane="bottomRight" activeCell="C46" sqref="C46"/>
    </sheetView>
  </sheetViews>
  <sheetFormatPr baseColWidth="10" defaultColWidth="8.83203125" defaultRowHeight="15" x14ac:dyDescent="0.2"/>
  <cols>
    <col min="1" max="1" width="3.33203125" customWidth="1"/>
    <col min="2" max="2" width="35.6640625" customWidth="1"/>
    <col min="3" max="3" width="18" customWidth="1"/>
    <col min="4" max="9" width="10.6640625" customWidth="1"/>
    <col min="10" max="10" width="14" customWidth="1"/>
    <col min="11" max="11" width="11.6640625" customWidth="1"/>
    <col min="12" max="12" width="12.5" customWidth="1"/>
    <col min="13" max="13" width="27.6640625" customWidth="1"/>
    <col min="14" max="34" width="35.6640625" customWidth="1"/>
  </cols>
  <sheetData>
    <row r="1" spans="2:13" ht="16" thickBot="1" x14ac:dyDescent="0.25"/>
    <row r="2" spans="2:13" ht="16" thickBot="1" x14ac:dyDescent="0.25">
      <c r="B2" t="s">
        <v>107</v>
      </c>
      <c r="C2" s="25" t="s">
        <v>102</v>
      </c>
      <c r="D2" s="31">
        <v>43466</v>
      </c>
      <c r="E2" s="25" t="s">
        <v>103</v>
      </c>
      <c r="F2" s="31">
        <v>43524</v>
      </c>
    </row>
    <row r="3" spans="2:13" ht="16" thickBot="1" x14ac:dyDescent="0.25">
      <c r="B3" t="s">
        <v>111</v>
      </c>
      <c r="C3" s="25" t="s">
        <v>104</v>
      </c>
      <c r="D3" s="31">
        <v>43586</v>
      </c>
      <c r="G3" t="s">
        <v>112</v>
      </c>
      <c r="L3" s="32">
        <v>79</v>
      </c>
    </row>
    <row r="4" spans="2:13" ht="29" customHeight="1" thickBot="1" x14ac:dyDescent="0.25">
      <c r="B4" t="s">
        <v>105</v>
      </c>
      <c r="C4" s="22"/>
      <c r="D4" s="23"/>
      <c r="E4" s="24" t="s">
        <v>110</v>
      </c>
      <c r="G4" t="s">
        <v>113</v>
      </c>
      <c r="L4" s="32">
        <v>20</v>
      </c>
    </row>
    <row r="5" spans="2:13" ht="29" customHeight="1" x14ac:dyDescent="0.2">
      <c r="C5" s="15"/>
      <c r="D5" s="15"/>
      <c r="E5" s="15"/>
      <c r="G5" t="s">
        <v>114</v>
      </c>
      <c r="L5" s="32">
        <v>14</v>
      </c>
      <c r="M5" t="s">
        <v>119</v>
      </c>
    </row>
    <row r="6" spans="2:13" ht="29" customHeight="1" thickBot="1" x14ac:dyDescent="0.25">
      <c r="D6" s="15"/>
      <c r="E6" s="15"/>
      <c r="F6" s="15"/>
    </row>
    <row r="7" spans="2:13" s="14" customFormat="1" ht="73.5" customHeight="1" thickBot="1" x14ac:dyDescent="0.25">
      <c r="B7" s="26" t="s">
        <v>6</v>
      </c>
      <c r="C7" s="27" t="s">
        <v>108</v>
      </c>
      <c r="D7" s="28" t="s">
        <v>0</v>
      </c>
      <c r="E7" s="10" t="s">
        <v>1</v>
      </c>
      <c r="F7" s="10" t="s">
        <v>2</v>
      </c>
      <c r="G7" s="10" t="s">
        <v>3</v>
      </c>
      <c r="H7" s="10" t="s">
        <v>4</v>
      </c>
      <c r="I7" s="10" t="s">
        <v>5</v>
      </c>
      <c r="J7" s="17" t="s">
        <v>118</v>
      </c>
      <c r="K7" s="18" t="s">
        <v>116</v>
      </c>
      <c r="L7" s="19" t="s">
        <v>109</v>
      </c>
      <c r="M7" s="11" t="s">
        <v>120</v>
      </c>
    </row>
    <row r="8" spans="2:13" s="14" customFormat="1" ht="24" customHeight="1" x14ac:dyDescent="0.2">
      <c r="B8" s="38" t="s">
        <v>117</v>
      </c>
      <c r="C8" s="39"/>
      <c r="D8" s="40">
        <v>30</v>
      </c>
      <c r="E8" s="41">
        <v>23</v>
      </c>
      <c r="F8" s="41">
        <v>45</v>
      </c>
      <c r="G8" s="41">
        <v>12</v>
      </c>
      <c r="H8" s="41">
        <v>32</v>
      </c>
      <c r="I8" s="41">
        <v>17</v>
      </c>
      <c r="J8" s="33"/>
      <c r="K8" s="34"/>
      <c r="L8" s="19"/>
      <c r="M8" s="35"/>
    </row>
    <row r="9" spans="2:13" s="14" customFormat="1" ht="21" customHeight="1" x14ac:dyDescent="0.2">
      <c r="B9" s="36" t="s">
        <v>115</v>
      </c>
      <c r="C9" s="37"/>
      <c r="D9" s="42">
        <f>D8/$L$3</f>
        <v>0.379746835443038</v>
      </c>
      <c r="E9" s="42">
        <f t="shared" ref="E9:I9" si="0">E8/$L$3</f>
        <v>0.29113924050632911</v>
      </c>
      <c r="F9" s="42">
        <f t="shared" si="0"/>
        <v>0.569620253164557</v>
      </c>
      <c r="G9" s="42">
        <f t="shared" si="0"/>
        <v>0.15189873417721519</v>
      </c>
      <c r="H9" s="42">
        <f t="shared" si="0"/>
        <v>0.4050632911392405</v>
      </c>
      <c r="I9" s="42">
        <f t="shared" si="0"/>
        <v>0.21518987341772153</v>
      </c>
      <c r="J9" s="33"/>
      <c r="K9" s="34"/>
      <c r="L9" s="19"/>
      <c r="M9" s="35"/>
    </row>
    <row r="10" spans="2:13" x14ac:dyDescent="0.2">
      <c r="B10" s="12" t="s">
        <v>106</v>
      </c>
      <c r="C10" s="12"/>
      <c r="D10" s="13"/>
      <c r="E10" s="13"/>
      <c r="F10" s="13"/>
      <c r="G10" s="13"/>
      <c r="H10" s="13"/>
      <c r="I10" s="13"/>
      <c r="J10" s="16"/>
      <c r="K10" s="20"/>
      <c r="L10" s="21"/>
      <c r="M10" s="13"/>
    </row>
    <row r="11" spans="2:13" ht="16" x14ac:dyDescent="0.2">
      <c r="B11" s="3" t="s">
        <v>80</v>
      </c>
      <c r="C11" s="29">
        <v>233</v>
      </c>
      <c r="D11" s="1">
        <v>1</v>
      </c>
      <c r="E11" s="1">
        <v>2</v>
      </c>
      <c r="F11" s="1">
        <v>3</v>
      </c>
      <c r="G11" s="1">
        <v>1</v>
      </c>
      <c r="H11" s="1">
        <v>3</v>
      </c>
      <c r="I11" s="1">
        <v>4</v>
      </c>
      <c r="J11" s="16">
        <f>SUM(D11:I11)</f>
        <v>14</v>
      </c>
      <c r="K11" s="30">
        <f>(J11*($L$4+$L$5+$L$5))-C11</f>
        <v>439</v>
      </c>
      <c r="L11" s="21"/>
      <c r="M11" s="1"/>
    </row>
    <row r="12" spans="2:13" ht="16" x14ac:dyDescent="0.2">
      <c r="B12" s="3" t="s">
        <v>81</v>
      </c>
      <c r="C12" s="29">
        <v>83</v>
      </c>
      <c r="D12" s="1"/>
      <c r="E12" s="1">
        <v>1</v>
      </c>
      <c r="F12" s="1"/>
      <c r="G12" s="1"/>
      <c r="H12" s="1"/>
      <c r="I12" s="1"/>
      <c r="J12" s="16">
        <f t="shared" ref="J12:J75" si="1">SUM(D12:I12)</f>
        <v>1</v>
      </c>
      <c r="K12" s="30">
        <f t="shared" ref="K12:K75" si="2">(J12*($L$4+$L$5+$L$5))-C12</f>
        <v>-35</v>
      </c>
      <c r="L12" s="21"/>
      <c r="M12" s="1"/>
    </row>
    <row r="13" spans="2:13" ht="16" x14ac:dyDescent="0.2">
      <c r="B13" s="3" t="s">
        <v>34</v>
      </c>
      <c r="C13" s="29">
        <v>136</v>
      </c>
      <c r="D13" s="1"/>
      <c r="E13" s="1">
        <v>2</v>
      </c>
      <c r="F13" s="1">
        <v>4</v>
      </c>
      <c r="G13" s="1"/>
      <c r="H13" s="1">
        <v>4</v>
      </c>
      <c r="I13" s="1">
        <v>3</v>
      </c>
      <c r="J13" s="16">
        <f t="shared" si="1"/>
        <v>13</v>
      </c>
      <c r="K13" s="30">
        <f t="shared" si="2"/>
        <v>488</v>
      </c>
      <c r="L13" s="21"/>
      <c r="M13" s="1"/>
    </row>
    <row r="14" spans="2:13" s="15" customFormat="1" ht="16" x14ac:dyDescent="0.2">
      <c r="B14" s="4" t="s">
        <v>18</v>
      </c>
      <c r="C14" s="29">
        <v>52</v>
      </c>
      <c r="D14" s="2"/>
      <c r="E14" s="2">
        <v>0.5</v>
      </c>
      <c r="F14" s="2"/>
      <c r="G14" s="2"/>
      <c r="H14" s="2"/>
      <c r="I14" s="2"/>
      <c r="J14" s="16">
        <f>(D14*$D$9)+(E14*$E$9)+(F14*$F$9)+(G14*$G$9)+(H14*$H$9)+(I14*$I$9)</f>
        <v>0.14556962025316456</v>
      </c>
      <c r="K14" s="30">
        <f t="shared" si="2"/>
        <v>-45.0126582278481</v>
      </c>
      <c r="L14" s="21"/>
      <c r="M14" s="1"/>
    </row>
    <row r="15" spans="2:13" ht="16" x14ac:dyDescent="0.2">
      <c r="B15" s="3" t="s">
        <v>45</v>
      </c>
      <c r="C15" s="29">
        <v>35</v>
      </c>
      <c r="D15" s="1">
        <v>3</v>
      </c>
      <c r="E15" s="1">
        <v>4</v>
      </c>
      <c r="F15" s="1"/>
      <c r="G15" s="1">
        <v>1</v>
      </c>
      <c r="H15" s="1"/>
      <c r="I15" s="1"/>
      <c r="J15" s="16">
        <f>(D15*$D$9)+(E15*$E$9)+(F15*$F$9)+(G15*$G$9)+(H15*$H$9)+(I15*$I$9)</f>
        <v>2.4556962025316453</v>
      </c>
      <c r="K15" s="30">
        <f t="shared" si="2"/>
        <v>82.873417721518976</v>
      </c>
      <c r="L15" s="21"/>
      <c r="M15" s="1"/>
    </row>
    <row r="16" spans="2:13" ht="16" x14ac:dyDescent="0.2">
      <c r="B16" s="3" t="s">
        <v>21</v>
      </c>
      <c r="C16" s="29">
        <v>61</v>
      </c>
      <c r="D16" s="1"/>
      <c r="E16" s="1"/>
      <c r="F16" s="1"/>
      <c r="G16" s="1">
        <v>22</v>
      </c>
      <c r="H16" s="1"/>
      <c r="I16" s="1"/>
      <c r="J16" s="16">
        <f t="shared" ref="J16:J79" si="3">(D16*$D$9)+(E16*$E$9)+(F16*$F$9)+(G16*$G$9)+(H16*$H$9)+(I16*$I$9)</f>
        <v>3.3417721518987342</v>
      </c>
      <c r="K16" s="30">
        <f t="shared" si="2"/>
        <v>99.405063291139243</v>
      </c>
      <c r="L16" s="21"/>
      <c r="M16" s="1"/>
    </row>
    <row r="17" spans="2:13" ht="16" x14ac:dyDescent="0.2">
      <c r="B17" s="3" t="s">
        <v>11</v>
      </c>
      <c r="C17" s="29">
        <v>488</v>
      </c>
      <c r="D17" s="1"/>
      <c r="E17" s="1">
        <v>1</v>
      </c>
      <c r="F17" s="1">
        <v>1</v>
      </c>
      <c r="G17" s="1">
        <v>3</v>
      </c>
      <c r="H17" s="1"/>
      <c r="I17" s="1"/>
      <c r="J17" s="16">
        <f t="shared" si="3"/>
        <v>1.3164556962025316</v>
      </c>
      <c r="K17" s="30">
        <f t="shared" si="2"/>
        <v>-424.81012658227849</v>
      </c>
      <c r="L17" s="21"/>
      <c r="M17" s="1"/>
    </row>
    <row r="18" spans="2:13" ht="16" x14ac:dyDescent="0.2">
      <c r="B18" s="3" t="s">
        <v>56</v>
      </c>
      <c r="C18" s="29">
        <v>34</v>
      </c>
      <c r="D18" s="1"/>
      <c r="E18" s="1">
        <v>1</v>
      </c>
      <c r="F18" s="1"/>
      <c r="G18" s="1"/>
      <c r="H18" s="1"/>
      <c r="I18" s="1"/>
      <c r="J18" s="16">
        <f t="shared" si="3"/>
        <v>0.29113924050632911</v>
      </c>
      <c r="K18" s="30">
        <f t="shared" si="2"/>
        <v>-20.025316455696203</v>
      </c>
      <c r="L18" s="21"/>
      <c r="M18" s="1"/>
    </row>
    <row r="19" spans="2:13" ht="16" x14ac:dyDescent="0.2">
      <c r="B19" s="3" t="s">
        <v>51</v>
      </c>
      <c r="C19" s="29">
        <v>5</v>
      </c>
      <c r="D19" s="1"/>
      <c r="E19" s="1"/>
      <c r="F19" s="1">
        <v>1</v>
      </c>
      <c r="G19" s="1"/>
      <c r="H19" s="1"/>
      <c r="I19" s="1"/>
      <c r="J19" s="16">
        <f t="shared" si="3"/>
        <v>0.569620253164557</v>
      </c>
      <c r="K19" s="30">
        <f t="shared" si="2"/>
        <v>22.341772151898738</v>
      </c>
      <c r="L19" s="21"/>
      <c r="M19" s="1"/>
    </row>
    <row r="20" spans="2:13" ht="16" x14ac:dyDescent="0.2">
      <c r="B20" s="3" t="s">
        <v>15</v>
      </c>
      <c r="C20" s="29">
        <v>7</v>
      </c>
      <c r="D20" s="1"/>
      <c r="E20" s="1"/>
      <c r="F20" s="1"/>
      <c r="G20" s="1"/>
      <c r="H20" s="1">
        <v>1</v>
      </c>
      <c r="I20" s="1"/>
      <c r="J20" s="16">
        <f t="shared" si="3"/>
        <v>0.4050632911392405</v>
      </c>
      <c r="K20" s="30">
        <f t="shared" si="2"/>
        <v>12.443037974683545</v>
      </c>
      <c r="L20" s="21"/>
      <c r="M20" s="1"/>
    </row>
    <row r="21" spans="2:13" ht="16" x14ac:dyDescent="0.2">
      <c r="B21" s="3" t="s">
        <v>82</v>
      </c>
      <c r="C21" s="29">
        <v>3</v>
      </c>
      <c r="D21" s="1"/>
      <c r="E21" s="1"/>
      <c r="F21" s="1"/>
      <c r="G21" s="1"/>
      <c r="H21" s="1">
        <v>4</v>
      </c>
      <c r="I21" s="1"/>
      <c r="J21" s="16">
        <f t="shared" si="3"/>
        <v>1.620253164556962</v>
      </c>
      <c r="K21" s="30">
        <f t="shared" si="2"/>
        <v>74.77215189873418</v>
      </c>
      <c r="L21" s="21"/>
      <c r="M21" s="1"/>
    </row>
    <row r="22" spans="2:13" ht="16" x14ac:dyDescent="0.2">
      <c r="B22" s="3" t="s">
        <v>71</v>
      </c>
      <c r="C22" s="29">
        <v>73</v>
      </c>
      <c r="D22" s="1">
        <v>1</v>
      </c>
      <c r="E22" s="1"/>
      <c r="F22" s="1"/>
      <c r="G22" s="1"/>
      <c r="H22" s="1"/>
      <c r="I22" s="1"/>
      <c r="J22" s="16">
        <f t="shared" si="3"/>
        <v>0.379746835443038</v>
      </c>
      <c r="K22" s="30">
        <f t="shared" si="2"/>
        <v>-54.77215189873418</v>
      </c>
      <c r="L22" s="21"/>
      <c r="M22" s="1"/>
    </row>
    <row r="23" spans="2:13" ht="16" x14ac:dyDescent="0.2">
      <c r="B23" s="3" t="s">
        <v>76</v>
      </c>
      <c r="C23" s="29">
        <v>2</v>
      </c>
      <c r="D23" s="1"/>
      <c r="E23" s="1"/>
      <c r="F23" s="1"/>
      <c r="G23" s="1">
        <v>3</v>
      </c>
      <c r="H23" s="1"/>
      <c r="I23" s="1"/>
      <c r="J23" s="16">
        <f t="shared" si="3"/>
        <v>0.45569620253164556</v>
      </c>
      <c r="K23" s="30">
        <f t="shared" si="2"/>
        <v>19.873417721518987</v>
      </c>
      <c r="L23" s="21"/>
      <c r="M23" s="1"/>
    </row>
    <row r="24" spans="2:13" ht="16" x14ac:dyDescent="0.2">
      <c r="B24" s="3" t="s">
        <v>44</v>
      </c>
      <c r="C24" s="29">
        <v>37</v>
      </c>
      <c r="D24" s="1">
        <v>1</v>
      </c>
      <c r="E24" s="1"/>
      <c r="F24" s="1"/>
      <c r="G24" s="1"/>
      <c r="H24" s="1"/>
      <c r="I24" s="1"/>
      <c r="J24" s="16">
        <f t="shared" si="3"/>
        <v>0.379746835443038</v>
      </c>
      <c r="K24" s="30">
        <f t="shared" si="2"/>
        <v>-18.772151898734176</v>
      </c>
      <c r="L24" s="21"/>
      <c r="M24" s="1"/>
    </row>
    <row r="25" spans="2:13" ht="16" x14ac:dyDescent="0.2">
      <c r="B25" s="3" t="s">
        <v>23</v>
      </c>
      <c r="C25" s="29">
        <v>85</v>
      </c>
      <c r="D25" s="1"/>
      <c r="E25" s="1"/>
      <c r="F25" s="1">
        <v>2</v>
      </c>
      <c r="G25" s="1"/>
      <c r="H25" s="1"/>
      <c r="I25" s="1"/>
      <c r="J25" s="16">
        <f t="shared" si="3"/>
        <v>1.139240506329114</v>
      </c>
      <c r="K25" s="30">
        <f t="shared" si="2"/>
        <v>-30.316455696202524</v>
      </c>
      <c r="L25" s="21"/>
      <c r="M25" s="1"/>
    </row>
    <row r="26" spans="2:13" ht="16" x14ac:dyDescent="0.2">
      <c r="B26" s="3" t="s">
        <v>30</v>
      </c>
      <c r="C26" s="29">
        <v>367</v>
      </c>
      <c r="D26" s="1"/>
      <c r="E26" s="1">
        <v>5</v>
      </c>
      <c r="F26" s="1"/>
      <c r="G26" s="1"/>
      <c r="H26" s="1"/>
      <c r="I26" s="1"/>
      <c r="J26" s="16">
        <f t="shared" si="3"/>
        <v>1.4556962025316456</v>
      </c>
      <c r="K26" s="30">
        <f t="shared" si="2"/>
        <v>-297.12658227848101</v>
      </c>
      <c r="L26" s="21"/>
      <c r="M26" s="1"/>
    </row>
    <row r="27" spans="2:13" ht="16" x14ac:dyDescent="0.2">
      <c r="B27" s="3" t="s">
        <v>33</v>
      </c>
      <c r="C27" s="29">
        <v>4</v>
      </c>
      <c r="D27" s="1"/>
      <c r="E27" s="1">
        <v>2</v>
      </c>
      <c r="F27" s="1"/>
      <c r="G27" s="1"/>
      <c r="H27" s="1"/>
      <c r="I27" s="1"/>
      <c r="J27" s="16">
        <f t="shared" si="3"/>
        <v>0.58227848101265822</v>
      </c>
      <c r="K27" s="30">
        <f t="shared" si="2"/>
        <v>23.949367088607595</v>
      </c>
      <c r="L27" s="21"/>
      <c r="M27" s="1"/>
    </row>
    <row r="28" spans="2:13" ht="16" x14ac:dyDescent="0.2">
      <c r="B28" s="3" t="s">
        <v>32</v>
      </c>
      <c r="C28" s="29">
        <v>56</v>
      </c>
      <c r="D28" s="1"/>
      <c r="E28" s="1"/>
      <c r="F28" s="1"/>
      <c r="G28" s="1"/>
      <c r="H28" s="1">
        <v>3</v>
      </c>
      <c r="I28" s="1"/>
      <c r="J28" s="16">
        <f t="shared" si="3"/>
        <v>1.2151898734177216</v>
      </c>
      <c r="K28" s="30">
        <f t="shared" si="2"/>
        <v>2.3291139240506311</v>
      </c>
      <c r="L28" s="21"/>
      <c r="M28" s="1"/>
    </row>
    <row r="29" spans="2:13" ht="16" x14ac:dyDescent="0.2">
      <c r="B29" s="3" t="s">
        <v>83</v>
      </c>
      <c r="C29" s="29">
        <v>4</v>
      </c>
      <c r="D29" s="1">
        <v>1</v>
      </c>
      <c r="E29" s="1"/>
      <c r="F29" s="1"/>
      <c r="G29" s="1"/>
      <c r="H29" s="1"/>
      <c r="I29" s="1"/>
      <c r="J29" s="16">
        <f t="shared" si="3"/>
        <v>0.379746835443038</v>
      </c>
      <c r="K29" s="30">
        <f t="shared" si="2"/>
        <v>14.227848101265824</v>
      </c>
      <c r="L29" s="21"/>
      <c r="M29" s="1"/>
    </row>
    <row r="30" spans="2:13" ht="16" x14ac:dyDescent="0.2">
      <c r="B30" s="3" t="s">
        <v>7</v>
      </c>
      <c r="C30" s="29">
        <v>45</v>
      </c>
      <c r="D30" s="1">
        <v>3</v>
      </c>
      <c r="E30" s="1"/>
      <c r="F30" s="1"/>
      <c r="G30" s="1"/>
      <c r="H30" s="1"/>
      <c r="I30" s="1"/>
      <c r="J30" s="16">
        <f t="shared" si="3"/>
        <v>1.139240506329114</v>
      </c>
      <c r="K30" s="30">
        <f t="shared" si="2"/>
        <v>9.6835443037974755</v>
      </c>
      <c r="L30" s="21"/>
      <c r="M30" s="1"/>
    </row>
    <row r="31" spans="2:13" ht="16" x14ac:dyDescent="0.2">
      <c r="B31" s="3" t="s">
        <v>57</v>
      </c>
      <c r="C31" s="29">
        <v>7</v>
      </c>
      <c r="D31" s="1"/>
      <c r="E31" s="1">
        <v>1</v>
      </c>
      <c r="F31" s="1"/>
      <c r="G31" s="1">
        <v>3</v>
      </c>
      <c r="H31" s="1"/>
      <c r="I31" s="1"/>
      <c r="J31" s="16">
        <f t="shared" si="3"/>
        <v>0.74683544303797467</v>
      </c>
      <c r="K31" s="30">
        <f t="shared" si="2"/>
        <v>28.848101265822784</v>
      </c>
      <c r="L31" s="21"/>
      <c r="M31" s="1"/>
    </row>
    <row r="32" spans="2:13" ht="16" x14ac:dyDescent="0.2">
      <c r="B32" s="3" t="s">
        <v>58</v>
      </c>
      <c r="C32" s="29">
        <v>4</v>
      </c>
      <c r="D32" s="1">
        <v>7</v>
      </c>
      <c r="E32" s="1"/>
      <c r="F32" s="1"/>
      <c r="G32" s="1"/>
      <c r="H32" s="1"/>
      <c r="I32" s="1"/>
      <c r="J32" s="16">
        <f t="shared" si="3"/>
        <v>2.6582278481012658</v>
      </c>
      <c r="K32" s="30">
        <f t="shared" si="2"/>
        <v>123.59493670886076</v>
      </c>
      <c r="L32" s="21"/>
      <c r="M32" s="1"/>
    </row>
    <row r="33" spans="2:13" ht="16" x14ac:dyDescent="0.2">
      <c r="B33" s="3" t="s">
        <v>62</v>
      </c>
      <c r="C33" s="29">
        <v>34</v>
      </c>
      <c r="D33" s="1"/>
      <c r="E33" s="1"/>
      <c r="F33" s="1"/>
      <c r="G33" s="1">
        <v>5</v>
      </c>
      <c r="H33" s="1"/>
      <c r="I33" s="1"/>
      <c r="J33" s="16">
        <f t="shared" si="3"/>
        <v>0.759493670886076</v>
      </c>
      <c r="K33" s="30">
        <f t="shared" si="2"/>
        <v>2.455696202531648</v>
      </c>
      <c r="L33" s="21"/>
      <c r="M33" s="1"/>
    </row>
    <row r="34" spans="2:13" ht="16" x14ac:dyDescent="0.2">
      <c r="B34" s="3" t="s">
        <v>55</v>
      </c>
      <c r="C34" s="29">
        <v>13.3333333333333</v>
      </c>
      <c r="D34" s="1"/>
      <c r="E34" s="1">
        <v>2</v>
      </c>
      <c r="F34" s="1"/>
      <c r="G34" s="1"/>
      <c r="H34" s="1"/>
      <c r="I34" s="1"/>
      <c r="J34" s="16">
        <f t="shared" si="3"/>
        <v>0.58227848101265822</v>
      </c>
      <c r="K34" s="30">
        <f t="shared" si="2"/>
        <v>14.616033755274294</v>
      </c>
      <c r="L34" s="21"/>
      <c r="M34" s="1"/>
    </row>
    <row r="35" spans="2:13" ht="16" x14ac:dyDescent="0.2">
      <c r="B35" s="3" t="s">
        <v>68</v>
      </c>
      <c r="C35" s="29">
        <v>13.8333333333333</v>
      </c>
      <c r="D35" s="1"/>
      <c r="E35" s="1"/>
      <c r="F35" s="1"/>
      <c r="G35" s="1">
        <v>5</v>
      </c>
      <c r="H35" s="1"/>
      <c r="I35" s="1"/>
      <c r="J35" s="16">
        <f t="shared" si="3"/>
        <v>0.759493670886076</v>
      </c>
      <c r="K35" s="30">
        <f t="shared" si="2"/>
        <v>22.622362869198348</v>
      </c>
      <c r="L35" s="21"/>
      <c r="M35" s="1"/>
    </row>
    <row r="36" spans="2:13" ht="16" x14ac:dyDescent="0.2">
      <c r="B36" s="3" t="s">
        <v>53</v>
      </c>
      <c r="C36" s="29">
        <v>14.3333333333333</v>
      </c>
      <c r="D36" s="1">
        <v>3</v>
      </c>
      <c r="E36" s="1"/>
      <c r="F36" s="1"/>
      <c r="G36" s="1"/>
      <c r="H36" s="1"/>
      <c r="I36" s="1"/>
      <c r="J36" s="16">
        <f t="shared" si="3"/>
        <v>1.139240506329114</v>
      </c>
      <c r="K36" s="30">
        <f t="shared" si="2"/>
        <v>40.350210970464175</v>
      </c>
      <c r="L36" s="21"/>
      <c r="M36" s="1"/>
    </row>
    <row r="37" spans="2:13" ht="16" x14ac:dyDescent="0.2">
      <c r="B37" s="3" t="s">
        <v>49</v>
      </c>
      <c r="C37" s="29">
        <v>14.8333333333333</v>
      </c>
      <c r="D37" s="1"/>
      <c r="E37" s="1"/>
      <c r="F37" s="1">
        <v>3</v>
      </c>
      <c r="G37" s="1"/>
      <c r="H37" s="1"/>
      <c r="I37" s="1"/>
      <c r="J37" s="16">
        <f t="shared" si="3"/>
        <v>1.7088607594936711</v>
      </c>
      <c r="K37" s="30">
        <f t="shared" si="2"/>
        <v>67.191983122362913</v>
      </c>
      <c r="L37" s="21"/>
      <c r="M37" s="1"/>
    </row>
    <row r="38" spans="2:13" ht="16" x14ac:dyDescent="0.2">
      <c r="B38" s="3" t="s">
        <v>47</v>
      </c>
      <c r="C38" s="29">
        <v>15.3333333333333</v>
      </c>
      <c r="D38" s="1"/>
      <c r="E38" s="1">
        <v>8</v>
      </c>
      <c r="F38" s="1"/>
      <c r="G38" s="1"/>
      <c r="H38" s="1"/>
      <c r="I38" s="1"/>
      <c r="J38" s="16">
        <f t="shared" si="3"/>
        <v>2.3291139240506329</v>
      </c>
      <c r="K38" s="30">
        <f t="shared" si="2"/>
        <v>96.464135021097078</v>
      </c>
      <c r="L38" s="21"/>
      <c r="M38" s="1"/>
    </row>
    <row r="39" spans="2:13" ht="16" x14ac:dyDescent="0.2">
      <c r="B39" s="3" t="s">
        <v>65</v>
      </c>
      <c r="C39" s="29">
        <v>15.8333333333333</v>
      </c>
      <c r="D39" s="1"/>
      <c r="E39" s="1"/>
      <c r="F39" s="1">
        <v>5</v>
      </c>
      <c r="G39" s="1"/>
      <c r="H39" s="1"/>
      <c r="I39" s="1"/>
      <c r="J39" s="16">
        <f t="shared" si="3"/>
        <v>2.8481012658227849</v>
      </c>
      <c r="K39" s="30">
        <f t="shared" si="2"/>
        <v>120.87552742616039</v>
      </c>
      <c r="L39" s="21"/>
      <c r="M39" s="1"/>
    </row>
    <row r="40" spans="2:13" ht="16" x14ac:dyDescent="0.2">
      <c r="B40" s="3" t="s">
        <v>67</v>
      </c>
      <c r="C40" s="29">
        <v>16.3333333333333</v>
      </c>
      <c r="D40" s="1"/>
      <c r="E40" s="1"/>
      <c r="F40" s="1">
        <v>2</v>
      </c>
      <c r="G40" s="1"/>
      <c r="H40" s="1">
        <v>8</v>
      </c>
      <c r="I40" s="1"/>
      <c r="J40" s="16">
        <f t="shared" si="3"/>
        <v>4.3797468354430382</v>
      </c>
      <c r="K40" s="30">
        <f t="shared" si="2"/>
        <v>193.89451476793255</v>
      </c>
      <c r="L40" s="21"/>
      <c r="M40" s="1"/>
    </row>
    <row r="41" spans="2:13" ht="16" x14ac:dyDescent="0.2">
      <c r="B41" s="3" t="s">
        <v>48</v>
      </c>
      <c r="C41" s="29">
        <v>16.8333333333333</v>
      </c>
      <c r="D41" s="1"/>
      <c r="E41" s="1">
        <v>1</v>
      </c>
      <c r="F41" s="1"/>
      <c r="G41" s="1"/>
      <c r="H41" s="1"/>
      <c r="I41" s="1"/>
      <c r="J41" s="16">
        <f t="shared" si="3"/>
        <v>0.29113924050632911</v>
      </c>
      <c r="K41" s="30">
        <f t="shared" si="2"/>
        <v>-2.8586497890295028</v>
      </c>
      <c r="L41" s="21"/>
      <c r="M41" s="1"/>
    </row>
    <row r="42" spans="2:13" ht="16" x14ac:dyDescent="0.2">
      <c r="B42" s="3" t="s">
        <v>50</v>
      </c>
      <c r="C42" s="29">
        <v>17.3333333333333</v>
      </c>
      <c r="D42" s="1">
        <v>5</v>
      </c>
      <c r="E42" s="1"/>
      <c r="F42" s="1"/>
      <c r="G42" s="1"/>
      <c r="H42" s="1"/>
      <c r="I42" s="1"/>
      <c r="J42" s="16">
        <f t="shared" si="3"/>
        <v>1.89873417721519</v>
      </c>
      <c r="K42" s="30">
        <f t="shared" si="2"/>
        <v>73.805907172995816</v>
      </c>
      <c r="L42" s="21"/>
      <c r="M42" s="1"/>
    </row>
    <row r="43" spans="2:13" ht="16" x14ac:dyDescent="0.2">
      <c r="B43" s="3" t="s">
        <v>59</v>
      </c>
      <c r="C43" s="29">
        <v>17.8333333333333</v>
      </c>
      <c r="D43" s="1"/>
      <c r="E43" s="1"/>
      <c r="F43" s="1"/>
      <c r="G43" s="1">
        <v>4</v>
      </c>
      <c r="H43" s="1"/>
      <c r="I43" s="1"/>
      <c r="J43" s="16">
        <f t="shared" si="3"/>
        <v>0.60759493670886078</v>
      </c>
      <c r="K43" s="30">
        <f t="shared" si="2"/>
        <v>11.331223628692015</v>
      </c>
      <c r="L43" s="21"/>
      <c r="M43" s="1"/>
    </row>
    <row r="44" spans="2:13" ht="16" x14ac:dyDescent="0.2">
      <c r="B44" s="3" t="s">
        <v>46</v>
      </c>
      <c r="C44" s="29">
        <v>18.3333333333333</v>
      </c>
      <c r="D44" s="1"/>
      <c r="E44" s="1">
        <v>2</v>
      </c>
      <c r="F44" s="1"/>
      <c r="G44" s="1"/>
      <c r="H44" s="1"/>
      <c r="I44" s="1"/>
      <c r="J44" s="16">
        <f t="shared" si="3"/>
        <v>0.58227848101265822</v>
      </c>
      <c r="K44" s="30">
        <f t="shared" si="2"/>
        <v>9.6160337552742945</v>
      </c>
      <c r="L44" s="21"/>
      <c r="M44" s="1"/>
    </row>
    <row r="45" spans="2:13" ht="16" x14ac:dyDescent="0.2">
      <c r="B45" s="3" t="s">
        <v>61</v>
      </c>
      <c r="C45" s="29">
        <v>18.8333333333333</v>
      </c>
      <c r="D45" s="1"/>
      <c r="E45" s="1"/>
      <c r="F45" s="1">
        <v>4</v>
      </c>
      <c r="G45" s="1"/>
      <c r="H45" s="1"/>
      <c r="I45" s="1"/>
      <c r="J45" s="16">
        <f t="shared" si="3"/>
        <v>2.278481012658228</v>
      </c>
      <c r="K45" s="30">
        <f t="shared" si="2"/>
        <v>90.533755274261651</v>
      </c>
      <c r="L45" s="21"/>
      <c r="M45" s="1"/>
    </row>
    <row r="46" spans="2:13" ht="16" x14ac:dyDescent="0.2">
      <c r="B46" s="3" t="s">
        <v>63</v>
      </c>
      <c r="C46" s="29">
        <v>19.3333333333333</v>
      </c>
      <c r="D46" s="1"/>
      <c r="E46" s="1"/>
      <c r="F46" s="1"/>
      <c r="G46" s="1"/>
      <c r="H46" s="1"/>
      <c r="I46" s="1"/>
      <c r="J46" s="16">
        <f t="shared" si="3"/>
        <v>0</v>
      </c>
      <c r="K46" s="30">
        <f t="shared" si="2"/>
        <v>-19.3333333333333</v>
      </c>
      <c r="L46" s="21"/>
      <c r="M46" s="1"/>
    </row>
    <row r="47" spans="2:13" ht="16" x14ac:dyDescent="0.2">
      <c r="B47" s="4" t="s">
        <v>70</v>
      </c>
      <c r="C47" s="29">
        <v>19.8333333333333</v>
      </c>
      <c r="D47" s="1"/>
      <c r="E47" s="1"/>
      <c r="F47" s="1"/>
      <c r="G47" s="1"/>
      <c r="H47" s="1"/>
      <c r="I47" s="1"/>
      <c r="J47" s="16">
        <f t="shared" si="3"/>
        <v>0</v>
      </c>
      <c r="K47" s="30">
        <f t="shared" si="2"/>
        <v>-19.8333333333333</v>
      </c>
      <c r="L47" s="21"/>
      <c r="M47" s="1"/>
    </row>
    <row r="48" spans="2:13" ht="16" x14ac:dyDescent="0.2">
      <c r="B48" s="4" t="s">
        <v>60</v>
      </c>
      <c r="C48" s="29">
        <v>20.3333333333333</v>
      </c>
      <c r="D48" s="1"/>
      <c r="E48" s="1"/>
      <c r="F48" s="1"/>
      <c r="G48" s="1"/>
      <c r="H48" s="1"/>
      <c r="I48" s="1"/>
      <c r="J48" s="16">
        <f t="shared" si="3"/>
        <v>0</v>
      </c>
      <c r="K48" s="30">
        <f t="shared" si="2"/>
        <v>-20.3333333333333</v>
      </c>
      <c r="L48" s="21"/>
      <c r="M48" s="1"/>
    </row>
    <row r="49" spans="2:13" ht="16" x14ac:dyDescent="0.2">
      <c r="B49" s="3" t="s">
        <v>66</v>
      </c>
      <c r="C49" s="29">
        <v>20.8333333333333</v>
      </c>
      <c r="D49" s="1"/>
      <c r="E49" s="1"/>
      <c r="F49" s="1"/>
      <c r="G49" s="1"/>
      <c r="H49" s="1"/>
      <c r="I49" s="1"/>
      <c r="J49" s="16">
        <f t="shared" si="3"/>
        <v>0</v>
      </c>
      <c r="K49" s="30">
        <f t="shared" si="2"/>
        <v>-20.8333333333333</v>
      </c>
      <c r="L49" s="21"/>
      <c r="M49" s="1"/>
    </row>
    <row r="50" spans="2:13" ht="16" x14ac:dyDescent="0.2">
      <c r="B50" s="3" t="s">
        <v>69</v>
      </c>
      <c r="C50" s="29">
        <v>21.3333333333333</v>
      </c>
      <c r="D50" s="1"/>
      <c r="E50" s="1"/>
      <c r="F50" s="1"/>
      <c r="G50" s="1"/>
      <c r="H50" s="1"/>
      <c r="I50" s="1"/>
      <c r="J50" s="16">
        <f t="shared" si="3"/>
        <v>0</v>
      </c>
      <c r="K50" s="30">
        <f t="shared" si="2"/>
        <v>-21.3333333333333</v>
      </c>
      <c r="L50" s="21"/>
      <c r="M50" s="1"/>
    </row>
    <row r="51" spans="2:13" ht="16" x14ac:dyDescent="0.2">
      <c r="B51" s="3" t="s">
        <v>96</v>
      </c>
      <c r="C51" s="29">
        <v>21.8333333333333</v>
      </c>
      <c r="D51" s="1"/>
      <c r="E51" s="1"/>
      <c r="F51" s="1"/>
      <c r="G51" s="1"/>
      <c r="H51" s="1"/>
      <c r="I51" s="1"/>
      <c r="J51" s="16">
        <f t="shared" si="3"/>
        <v>0</v>
      </c>
      <c r="K51" s="30">
        <f t="shared" si="2"/>
        <v>-21.8333333333333</v>
      </c>
      <c r="L51" s="21"/>
      <c r="M51" s="1"/>
    </row>
    <row r="52" spans="2:13" ht="16" x14ac:dyDescent="0.2">
      <c r="B52" s="3" t="s">
        <v>97</v>
      </c>
      <c r="C52" s="29">
        <v>22.3333333333333</v>
      </c>
      <c r="D52" s="1"/>
      <c r="E52" s="1"/>
      <c r="F52" s="1"/>
      <c r="G52" s="1"/>
      <c r="H52" s="1"/>
      <c r="I52" s="1"/>
      <c r="J52" s="16">
        <f t="shared" si="3"/>
        <v>0</v>
      </c>
      <c r="K52" s="30">
        <f t="shared" si="2"/>
        <v>-22.3333333333333</v>
      </c>
      <c r="L52" s="21"/>
      <c r="M52" s="1"/>
    </row>
    <row r="53" spans="2:13" ht="16" x14ac:dyDescent="0.2">
      <c r="B53" s="3" t="s">
        <v>93</v>
      </c>
      <c r="C53" s="29">
        <v>22.8333333333333</v>
      </c>
      <c r="D53" s="1"/>
      <c r="E53" s="1"/>
      <c r="F53" s="1"/>
      <c r="G53" s="1"/>
      <c r="H53" s="1"/>
      <c r="I53" s="1"/>
      <c r="J53" s="16">
        <f t="shared" si="3"/>
        <v>0</v>
      </c>
      <c r="K53" s="30">
        <f t="shared" si="2"/>
        <v>-22.8333333333333</v>
      </c>
      <c r="L53" s="21"/>
      <c r="M53" s="1"/>
    </row>
    <row r="54" spans="2:13" ht="16" x14ac:dyDescent="0.2">
      <c r="B54" s="3" t="s">
        <v>75</v>
      </c>
      <c r="C54" s="29">
        <v>23.3333333333333</v>
      </c>
      <c r="D54" s="1"/>
      <c r="E54" s="1"/>
      <c r="F54" s="1"/>
      <c r="G54" s="1"/>
      <c r="H54" s="1"/>
      <c r="I54" s="1"/>
      <c r="J54" s="16">
        <f t="shared" si="3"/>
        <v>0</v>
      </c>
      <c r="K54" s="30">
        <f t="shared" si="2"/>
        <v>-23.3333333333333</v>
      </c>
      <c r="L54" s="21"/>
      <c r="M54" s="1"/>
    </row>
    <row r="55" spans="2:13" ht="16" x14ac:dyDescent="0.2">
      <c r="B55" s="3" t="s">
        <v>22</v>
      </c>
      <c r="C55" s="29">
        <v>23.8333333333333</v>
      </c>
      <c r="D55" s="1"/>
      <c r="E55" s="1"/>
      <c r="F55" s="1"/>
      <c r="G55" s="1"/>
      <c r="H55" s="1"/>
      <c r="I55" s="1"/>
      <c r="J55" s="16">
        <f t="shared" si="3"/>
        <v>0</v>
      </c>
      <c r="K55" s="30">
        <f t="shared" si="2"/>
        <v>-23.8333333333333</v>
      </c>
      <c r="L55" s="21"/>
      <c r="M55" s="1"/>
    </row>
    <row r="56" spans="2:13" ht="16" x14ac:dyDescent="0.2">
      <c r="B56" s="3" t="s">
        <v>94</v>
      </c>
      <c r="C56" s="29">
        <v>24.3333333333333</v>
      </c>
      <c r="D56" s="1"/>
      <c r="E56" s="1"/>
      <c r="F56" s="1"/>
      <c r="G56" s="1">
        <v>1</v>
      </c>
      <c r="H56" s="1"/>
      <c r="I56" s="1"/>
      <c r="J56" s="16">
        <f t="shared" si="3"/>
        <v>0.15189873417721519</v>
      </c>
      <c r="K56" s="30">
        <f t="shared" si="2"/>
        <v>-17.042194092826971</v>
      </c>
      <c r="L56" s="21"/>
      <c r="M56" s="1"/>
    </row>
    <row r="57" spans="2:13" ht="32" x14ac:dyDescent="0.2">
      <c r="B57" s="3" t="s">
        <v>31</v>
      </c>
      <c r="C57" s="29">
        <v>24.8333333333333</v>
      </c>
      <c r="D57" s="1"/>
      <c r="E57" s="1">
        <v>1</v>
      </c>
      <c r="F57" s="1"/>
      <c r="G57" s="1"/>
      <c r="H57" s="1"/>
      <c r="I57" s="1"/>
      <c r="J57" s="16">
        <f t="shared" si="3"/>
        <v>0.29113924050632911</v>
      </c>
      <c r="K57" s="30">
        <f t="shared" si="2"/>
        <v>-10.858649789029503</v>
      </c>
      <c r="L57" s="21"/>
      <c r="M57" s="1"/>
    </row>
    <row r="58" spans="2:13" ht="16" x14ac:dyDescent="0.2">
      <c r="B58" s="3" t="s">
        <v>28</v>
      </c>
      <c r="C58" s="29">
        <v>25.3333333333333</v>
      </c>
      <c r="D58" s="1"/>
      <c r="E58" s="1"/>
      <c r="F58" s="1"/>
      <c r="G58" s="1"/>
      <c r="H58" s="1"/>
      <c r="I58" s="1"/>
      <c r="J58" s="16">
        <f t="shared" si="3"/>
        <v>0</v>
      </c>
      <c r="K58" s="30">
        <f t="shared" si="2"/>
        <v>-25.3333333333333</v>
      </c>
      <c r="L58" s="21"/>
      <c r="M58" s="1"/>
    </row>
    <row r="59" spans="2:13" ht="16" x14ac:dyDescent="0.2">
      <c r="B59" s="3" t="s">
        <v>27</v>
      </c>
      <c r="C59" s="29">
        <v>25.8333333333333</v>
      </c>
      <c r="D59" s="1"/>
      <c r="E59" s="1"/>
      <c r="F59" s="1"/>
      <c r="G59" s="1">
        <v>1</v>
      </c>
      <c r="H59" s="1"/>
      <c r="I59" s="1"/>
      <c r="J59" s="16">
        <f t="shared" si="3"/>
        <v>0.15189873417721519</v>
      </c>
      <c r="K59" s="30">
        <f t="shared" si="2"/>
        <v>-18.542194092826971</v>
      </c>
      <c r="L59" s="21"/>
      <c r="M59" s="1"/>
    </row>
    <row r="60" spans="2:13" ht="16" x14ac:dyDescent="0.2">
      <c r="B60" s="3" t="s">
        <v>25</v>
      </c>
      <c r="C60" s="29">
        <v>26.3333333333333</v>
      </c>
      <c r="D60" s="1"/>
      <c r="E60" s="1"/>
      <c r="F60" s="1"/>
      <c r="G60" s="1"/>
      <c r="H60" s="1"/>
      <c r="I60" s="1"/>
      <c r="J60" s="16">
        <f t="shared" si="3"/>
        <v>0</v>
      </c>
      <c r="K60" s="30">
        <f t="shared" si="2"/>
        <v>-26.3333333333333</v>
      </c>
      <c r="L60" s="21"/>
      <c r="M60" s="1"/>
    </row>
    <row r="61" spans="2:13" ht="16" x14ac:dyDescent="0.2">
      <c r="B61" s="3" t="s">
        <v>26</v>
      </c>
      <c r="C61" s="29">
        <v>26.8333333333333</v>
      </c>
      <c r="D61" s="1"/>
      <c r="E61" s="1">
        <v>3</v>
      </c>
      <c r="F61" s="1"/>
      <c r="G61" s="1">
        <v>3</v>
      </c>
      <c r="H61" s="1"/>
      <c r="I61" s="1"/>
      <c r="J61" s="16">
        <f t="shared" si="3"/>
        <v>1.3291139240506329</v>
      </c>
      <c r="K61" s="30">
        <f t="shared" si="2"/>
        <v>36.964135021097078</v>
      </c>
      <c r="L61" s="21"/>
      <c r="M61" s="1"/>
    </row>
    <row r="62" spans="2:13" ht="16" x14ac:dyDescent="0.2">
      <c r="B62" s="3" t="s">
        <v>41</v>
      </c>
      <c r="C62" s="29">
        <v>27.3333333333333</v>
      </c>
      <c r="D62" s="1"/>
      <c r="E62" s="1"/>
      <c r="F62" s="1"/>
      <c r="G62" s="1"/>
      <c r="H62" s="1"/>
      <c r="I62" s="1"/>
      <c r="J62" s="16">
        <f t="shared" si="3"/>
        <v>0</v>
      </c>
      <c r="K62" s="30">
        <f t="shared" si="2"/>
        <v>-27.3333333333333</v>
      </c>
      <c r="L62" s="21"/>
      <c r="M62" s="1"/>
    </row>
    <row r="63" spans="2:13" ht="32" x14ac:dyDescent="0.2">
      <c r="B63" s="3" t="s">
        <v>42</v>
      </c>
      <c r="C63" s="29">
        <v>27.8333333333333</v>
      </c>
      <c r="D63" s="1"/>
      <c r="E63" s="1">
        <v>2</v>
      </c>
      <c r="F63" s="1"/>
      <c r="G63" s="1"/>
      <c r="H63" s="1"/>
      <c r="I63" s="1"/>
      <c r="J63" s="16">
        <f t="shared" si="3"/>
        <v>0.58227848101265822</v>
      </c>
      <c r="K63" s="30">
        <f t="shared" si="2"/>
        <v>0.11603375527429449</v>
      </c>
      <c r="L63" s="21"/>
      <c r="M63" s="1"/>
    </row>
    <row r="64" spans="2:13" ht="16" x14ac:dyDescent="0.2">
      <c r="B64" s="3" t="s">
        <v>43</v>
      </c>
      <c r="C64" s="29">
        <v>28.3333333333333</v>
      </c>
      <c r="D64" s="1"/>
      <c r="E64" s="1">
        <v>1</v>
      </c>
      <c r="F64" s="1"/>
      <c r="G64" s="1"/>
      <c r="H64" s="1"/>
      <c r="I64" s="1"/>
      <c r="J64" s="16">
        <f t="shared" si="3"/>
        <v>0.29113924050632911</v>
      </c>
      <c r="K64" s="30">
        <f t="shared" si="2"/>
        <v>-14.358649789029503</v>
      </c>
      <c r="L64" s="21"/>
      <c r="M64" s="1"/>
    </row>
    <row r="65" spans="2:13" ht="16" x14ac:dyDescent="0.2">
      <c r="B65" s="3" t="s">
        <v>84</v>
      </c>
      <c r="C65" s="29">
        <v>28.8333333333333</v>
      </c>
      <c r="D65" s="1"/>
      <c r="E65" s="1"/>
      <c r="F65" s="1"/>
      <c r="G65" s="1"/>
      <c r="H65" s="1"/>
      <c r="I65" s="1"/>
      <c r="J65" s="16">
        <f t="shared" si="3"/>
        <v>0</v>
      </c>
      <c r="K65" s="30">
        <f t="shared" si="2"/>
        <v>-28.8333333333333</v>
      </c>
      <c r="L65" s="21"/>
      <c r="M65" s="1"/>
    </row>
    <row r="66" spans="2:13" ht="16" x14ac:dyDescent="0.2">
      <c r="B66" s="3" t="s">
        <v>85</v>
      </c>
      <c r="C66" s="29">
        <v>29.3333333333333</v>
      </c>
      <c r="D66" s="1"/>
      <c r="E66" s="1"/>
      <c r="F66" s="1"/>
      <c r="G66" s="1"/>
      <c r="H66" s="1"/>
      <c r="I66" s="1"/>
      <c r="J66" s="16">
        <f t="shared" si="3"/>
        <v>0</v>
      </c>
      <c r="K66" s="30">
        <f t="shared" si="2"/>
        <v>-29.3333333333333</v>
      </c>
      <c r="L66" s="21"/>
      <c r="M66" s="1"/>
    </row>
    <row r="67" spans="2:13" ht="16" x14ac:dyDescent="0.2">
      <c r="B67" s="3" t="s">
        <v>86</v>
      </c>
      <c r="C67" s="29">
        <v>29.8333333333333</v>
      </c>
      <c r="D67" s="1"/>
      <c r="E67" s="1"/>
      <c r="F67" s="1"/>
      <c r="G67" s="1"/>
      <c r="H67" s="1"/>
      <c r="I67" s="1"/>
      <c r="J67" s="16">
        <f t="shared" si="3"/>
        <v>0</v>
      </c>
      <c r="K67" s="30">
        <f t="shared" si="2"/>
        <v>-29.8333333333333</v>
      </c>
      <c r="L67" s="21"/>
      <c r="M67" s="1"/>
    </row>
    <row r="68" spans="2:13" ht="16" x14ac:dyDescent="0.2">
      <c r="B68" s="3" t="s">
        <v>87</v>
      </c>
      <c r="C68" s="29">
        <v>30.3333333333333</v>
      </c>
      <c r="D68" s="1"/>
      <c r="E68" s="1"/>
      <c r="F68" s="1"/>
      <c r="G68" s="1"/>
      <c r="H68" s="1"/>
      <c r="I68" s="1"/>
      <c r="J68" s="16">
        <f t="shared" si="3"/>
        <v>0</v>
      </c>
      <c r="K68" s="30">
        <f t="shared" si="2"/>
        <v>-30.3333333333333</v>
      </c>
      <c r="L68" s="21"/>
      <c r="M68" s="1"/>
    </row>
    <row r="69" spans="2:13" ht="16" x14ac:dyDescent="0.2">
      <c r="B69" s="3" t="s">
        <v>88</v>
      </c>
      <c r="C69" s="29">
        <v>30.8333333333333</v>
      </c>
      <c r="D69" s="1"/>
      <c r="E69" s="1">
        <v>4</v>
      </c>
      <c r="F69" s="1"/>
      <c r="G69" s="1"/>
      <c r="H69" s="1">
        <v>5</v>
      </c>
      <c r="I69" s="1"/>
      <c r="J69" s="16">
        <f t="shared" si="3"/>
        <v>3.1898734177215191</v>
      </c>
      <c r="K69" s="30">
        <f t="shared" si="2"/>
        <v>122.28059071729963</v>
      </c>
      <c r="L69" s="21"/>
      <c r="M69" s="1"/>
    </row>
    <row r="70" spans="2:13" ht="16" x14ac:dyDescent="0.2">
      <c r="B70" s="3" t="s">
        <v>89</v>
      </c>
      <c r="C70" s="29">
        <v>31.3333333333333</v>
      </c>
      <c r="D70" s="1">
        <v>5</v>
      </c>
      <c r="E70" s="1"/>
      <c r="F70" s="1"/>
      <c r="G70" s="1"/>
      <c r="H70" s="1"/>
      <c r="I70" s="1"/>
      <c r="J70" s="16">
        <f t="shared" si="3"/>
        <v>1.89873417721519</v>
      </c>
      <c r="K70" s="30">
        <f t="shared" si="2"/>
        <v>59.805907172995816</v>
      </c>
      <c r="L70" s="21"/>
      <c r="M70" s="1"/>
    </row>
    <row r="71" spans="2:13" ht="16" x14ac:dyDescent="0.2">
      <c r="B71" s="3" t="s">
        <v>90</v>
      </c>
      <c r="C71" s="29">
        <v>31.8333333333333</v>
      </c>
      <c r="D71" s="1"/>
      <c r="E71" s="1"/>
      <c r="F71" s="1"/>
      <c r="G71" s="1"/>
      <c r="H71" s="1"/>
      <c r="I71" s="1"/>
      <c r="J71" s="16">
        <f t="shared" si="3"/>
        <v>0</v>
      </c>
      <c r="K71" s="30">
        <f t="shared" si="2"/>
        <v>-31.8333333333333</v>
      </c>
      <c r="L71" s="21"/>
      <c r="M71" s="1"/>
    </row>
    <row r="72" spans="2:13" ht="16" x14ac:dyDescent="0.2">
      <c r="B72" s="3" t="s">
        <v>91</v>
      </c>
      <c r="C72" s="29">
        <v>32.3333333333333</v>
      </c>
      <c r="D72" s="1"/>
      <c r="E72" s="1">
        <v>2</v>
      </c>
      <c r="F72" s="1"/>
      <c r="G72" s="1">
        <v>1</v>
      </c>
      <c r="H72" s="1"/>
      <c r="I72" s="1"/>
      <c r="J72" s="16">
        <f t="shared" si="3"/>
        <v>0.73417721518987344</v>
      </c>
      <c r="K72" s="30">
        <f t="shared" si="2"/>
        <v>2.9071729957806269</v>
      </c>
      <c r="L72" s="21"/>
      <c r="M72" s="1"/>
    </row>
    <row r="73" spans="2:13" ht="16" x14ac:dyDescent="0.2">
      <c r="B73" s="3" t="s">
        <v>92</v>
      </c>
      <c r="C73" s="29">
        <v>32.8333333333333</v>
      </c>
      <c r="D73" s="1"/>
      <c r="E73" s="1"/>
      <c r="F73" s="1"/>
      <c r="G73" s="1"/>
      <c r="H73" s="1"/>
      <c r="I73" s="1"/>
      <c r="J73" s="16">
        <f t="shared" si="3"/>
        <v>0</v>
      </c>
      <c r="K73" s="30">
        <f t="shared" si="2"/>
        <v>-32.8333333333333</v>
      </c>
      <c r="L73" s="21"/>
      <c r="M73" s="1"/>
    </row>
    <row r="74" spans="2:13" ht="16" x14ac:dyDescent="0.2">
      <c r="B74" s="3" t="s">
        <v>95</v>
      </c>
      <c r="C74" s="29">
        <v>33.3333333333333</v>
      </c>
      <c r="D74" s="1">
        <v>1</v>
      </c>
      <c r="E74" s="1"/>
      <c r="F74" s="1">
        <v>1</v>
      </c>
      <c r="G74" s="1">
        <v>1</v>
      </c>
      <c r="H74" s="1"/>
      <c r="I74" s="1">
        <v>1</v>
      </c>
      <c r="J74" s="16">
        <f t="shared" si="3"/>
        <v>1.3164556962025318</v>
      </c>
      <c r="K74" s="30">
        <f t="shared" si="2"/>
        <v>29.856540084388229</v>
      </c>
      <c r="L74" s="21"/>
      <c r="M74" s="1"/>
    </row>
    <row r="75" spans="2:13" ht="16" x14ac:dyDescent="0.2">
      <c r="B75" s="3" t="s">
        <v>39</v>
      </c>
      <c r="C75" s="29">
        <v>33.8333333333333</v>
      </c>
      <c r="D75" s="1"/>
      <c r="E75" s="1"/>
      <c r="F75" s="1"/>
      <c r="G75" s="1"/>
      <c r="H75" s="1"/>
      <c r="I75" s="1"/>
      <c r="J75" s="16">
        <f t="shared" si="3"/>
        <v>0</v>
      </c>
      <c r="K75" s="30">
        <f t="shared" si="2"/>
        <v>-33.8333333333333</v>
      </c>
      <c r="L75" s="21"/>
      <c r="M75" s="1"/>
    </row>
    <row r="76" spans="2:13" ht="16" x14ac:dyDescent="0.2">
      <c r="B76" s="8" t="s">
        <v>24</v>
      </c>
      <c r="C76" s="29">
        <v>34.3333333333333</v>
      </c>
      <c r="D76" s="1"/>
      <c r="E76" s="1"/>
      <c r="F76" s="1">
        <v>3</v>
      </c>
      <c r="G76" s="1"/>
      <c r="H76" s="1"/>
      <c r="I76" s="1">
        <v>2</v>
      </c>
      <c r="J76" s="16">
        <f t="shared" si="3"/>
        <v>2.1392405063291142</v>
      </c>
      <c r="K76" s="30">
        <f t="shared" ref="K76:K81" si="4">(J76*($L$4+$L$5+$L$5))-C76</f>
        <v>68.350210970464175</v>
      </c>
      <c r="L76" s="21"/>
      <c r="M76" s="1"/>
    </row>
    <row r="77" spans="2:13" ht="16" x14ac:dyDescent="0.2">
      <c r="B77" s="4" t="s">
        <v>35</v>
      </c>
      <c r="C77" s="29">
        <v>34.8333333333333</v>
      </c>
      <c r="D77" s="1"/>
      <c r="E77" s="1"/>
      <c r="F77" s="1"/>
      <c r="G77" s="1"/>
      <c r="H77" s="1"/>
      <c r="I77" s="1"/>
      <c r="J77" s="16">
        <f t="shared" si="3"/>
        <v>0</v>
      </c>
      <c r="K77" s="30">
        <f t="shared" si="4"/>
        <v>-34.8333333333333</v>
      </c>
      <c r="L77" s="21"/>
      <c r="M77" s="1"/>
    </row>
    <row r="78" spans="2:13" ht="16" x14ac:dyDescent="0.2">
      <c r="B78" s="4" t="s">
        <v>98</v>
      </c>
      <c r="C78" s="29">
        <v>35.3333333333333</v>
      </c>
      <c r="D78" s="1"/>
      <c r="E78" s="1">
        <v>3</v>
      </c>
      <c r="F78" s="1"/>
      <c r="G78" s="1"/>
      <c r="H78" s="1"/>
      <c r="I78" s="1"/>
      <c r="J78" s="16">
        <f t="shared" si="3"/>
        <v>0.87341772151898733</v>
      </c>
      <c r="K78" s="30">
        <f t="shared" si="4"/>
        <v>6.5907172995780883</v>
      </c>
      <c r="L78" s="21"/>
      <c r="M78" s="1"/>
    </row>
    <row r="79" spans="2:13" ht="16" x14ac:dyDescent="0.2">
      <c r="B79" s="4" t="s">
        <v>99</v>
      </c>
      <c r="C79" s="29">
        <v>35.8333333333333</v>
      </c>
      <c r="D79" s="1">
        <v>4</v>
      </c>
      <c r="E79" s="1"/>
      <c r="F79" s="1"/>
      <c r="G79" s="1"/>
      <c r="H79" s="1"/>
      <c r="I79" s="1"/>
      <c r="J79" s="16">
        <f t="shared" si="3"/>
        <v>1.518987341772152</v>
      </c>
      <c r="K79" s="30">
        <f t="shared" si="4"/>
        <v>37.078059071729996</v>
      </c>
      <c r="L79" s="21"/>
      <c r="M79" s="1"/>
    </row>
    <row r="80" spans="2:13" ht="16" x14ac:dyDescent="0.2">
      <c r="B80" s="4" t="s">
        <v>100</v>
      </c>
      <c r="C80" s="29">
        <v>36.3333333333333</v>
      </c>
      <c r="D80" s="1"/>
      <c r="E80" s="1"/>
      <c r="F80" s="1"/>
      <c r="G80" s="1">
        <v>3</v>
      </c>
      <c r="H80" s="1"/>
      <c r="I80" s="1"/>
      <c r="J80" s="16">
        <f t="shared" ref="J80:J81" si="5">(D80*$D$9)+(E80*$E$9)+(F80*$F$9)+(G80*$G$9)+(H80*$H$9)+(I80*$I$9)</f>
        <v>0.45569620253164556</v>
      </c>
      <c r="K80" s="30">
        <f t="shared" si="4"/>
        <v>-14.459915611814314</v>
      </c>
      <c r="L80" s="21"/>
      <c r="M80" s="1"/>
    </row>
    <row r="81" spans="2:13" ht="16" x14ac:dyDescent="0.2">
      <c r="B81" s="4" t="s">
        <v>101</v>
      </c>
      <c r="C81" s="29">
        <v>36.8333333333333</v>
      </c>
      <c r="D81" s="1"/>
      <c r="E81" s="1"/>
      <c r="F81" s="1">
        <v>1</v>
      </c>
      <c r="G81" s="1"/>
      <c r="H81" s="1"/>
      <c r="I81" s="1"/>
      <c r="J81" s="16">
        <f t="shared" si="5"/>
        <v>0.569620253164557</v>
      </c>
      <c r="K81" s="30">
        <f t="shared" si="4"/>
        <v>-9.4915611814345624</v>
      </c>
      <c r="L81" s="21"/>
      <c r="M81" s="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I9" sqref="I9"/>
    </sheetView>
  </sheetViews>
  <sheetFormatPr baseColWidth="10" defaultColWidth="8.83203125" defaultRowHeight="15" x14ac:dyDescent="0.2"/>
  <cols>
    <col min="1" max="1" width="39.6640625" customWidth="1"/>
    <col min="3" max="3" width="17" customWidth="1"/>
  </cols>
  <sheetData>
    <row r="1" spans="1:3" x14ac:dyDescent="0.2">
      <c r="A1" s="9" t="s">
        <v>7</v>
      </c>
      <c r="B1" s="5" t="s">
        <v>8</v>
      </c>
      <c r="C1" s="6">
        <v>11752339</v>
      </c>
    </row>
    <row r="2" spans="1:3" x14ac:dyDescent="0.2">
      <c r="A2" s="9" t="s">
        <v>9</v>
      </c>
      <c r="B2" s="5" t="s">
        <v>10</v>
      </c>
      <c r="C2" s="7">
        <v>470</v>
      </c>
    </row>
    <row r="3" spans="1:3" x14ac:dyDescent="0.2">
      <c r="A3" s="9" t="s">
        <v>11</v>
      </c>
      <c r="B3" s="5" t="s">
        <v>12</v>
      </c>
      <c r="C3" s="6">
        <v>14225.5</v>
      </c>
    </row>
    <row r="4" spans="1:3" x14ac:dyDescent="0.2">
      <c r="A4" s="9" t="s">
        <v>13</v>
      </c>
      <c r="B4" s="5" t="s">
        <v>10</v>
      </c>
      <c r="C4" s="7">
        <v>339</v>
      </c>
    </row>
    <row r="5" spans="1:3" x14ac:dyDescent="0.2">
      <c r="A5" s="9" t="s">
        <v>14</v>
      </c>
      <c r="B5" s="5" t="s">
        <v>10</v>
      </c>
      <c r="C5" s="7">
        <v>18</v>
      </c>
    </row>
    <row r="6" spans="1:3" x14ac:dyDescent="0.2">
      <c r="A6" s="9" t="s">
        <v>15</v>
      </c>
      <c r="B6" s="5" t="s">
        <v>8</v>
      </c>
      <c r="C6" s="6">
        <v>7672500</v>
      </c>
    </row>
    <row r="7" spans="1:3" x14ac:dyDescent="0.2">
      <c r="A7" s="9" t="s">
        <v>16</v>
      </c>
      <c r="B7" s="5" t="s">
        <v>10</v>
      </c>
      <c r="C7" s="6">
        <v>1381.5550000000001</v>
      </c>
    </row>
    <row r="8" spans="1:3" x14ac:dyDescent="0.2">
      <c r="A8" s="9" t="s">
        <v>17</v>
      </c>
      <c r="B8" s="5" t="s">
        <v>10</v>
      </c>
      <c r="C8" s="6">
        <v>1943.175</v>
      </c>
    </row>
    <row r="9" spans="1:3" x14ac:dyDescent="0.2">
      <c r="A9" s="9" t="s">
        <v>18</v>
      </c>
      <c r="B9" s="5" t="s">
        <v>19</v>
      </c>
      <c r="C9" s="7">
        <v>23.83</v>
      </c>
    </row>
    <row r="10" spans="1:3" x14ac:dyDescent="0.2">
      <c r="A10" s="9" t="s">
        <v>20</v>
      </c>
      <c r="B10" s="5" t="s">
        <v>19</v>
      </c>
      <c r="C10" s="7">
        <v>0.80500000000000005</v>
      </c>
    </row>
    <row r="11" spans="1:3" x14ac:dyDescent="0.2">
      <c r="A11" s="9" t="s">
        <v>21</v>
      </c>
      <c r="B11" s="5" t="s">
        <v>19</v>
      </c>
      <c r="C11" s="7">
        <v>19.71</v>
      </c>
    </row>
    <row r="12" spans="1:3" x14ac:dyDescent="0.2">
      <c r="A12" s="9" t="s">
        <v>22</v>
      </c>
      <c r="B12" s="5" t="s">
        <v>19</v>
      </c>
      <c r="C12" s="7">
        <v>16.635999999999999</v>
      </c>
    </row>
    <row r="13" spans="1:3" x14ac:dyDescent="0.2">
      <c r="A13" s="9" t="s">
        <v>23</v>
      </c>
      <c r="B13" s="5" t="s">
        <v>19</v>
      </c>
      <c r="C13" s="7">
        <v>5.3</v>
      </c>
    </row>
    <row r="14" spans="1:3" x14ac:dyDescent="0.2">
      <c r="A14" s="9" t="s">
        <v>24</v>
      </c>
      <c r="B14" s="5" t="s">
        <v>19</v>
      </c>
      <c r="C14" s="7">
        <v>24.033000000000001</v>
      </c>
    </row>
    <row r="15" spans="1:3" x14ac:dyDescent="0.2">
      <c r="A15" s="9" t="s">
        <v>25</v>
      </c>
      <c r="B15" s="5" t="s">
        <v>8</v>
      </c>
      <c r="C15" s="6">
        <v>168650</v>
      </c>
    </row>
    <row r="16" spans="1:3" x14ac:dyDescent="0.2">
      <c r="A16" s="9" t="s">
        <v>26</v>
      </c>
      <c r="B16" s="5" t="s">
        <v>8</v>
      </c>
      <c r="C16" s="6">
        <v>131300</v>
      </c>
    </row>
    <row r="17" spans="1:3" x14ac:dyDescent="0.2">
      <c r="A17" s="9" t="s">
        <v>27</v>
      </c>
      <c r="B17" s="5" t="s">
        <v>8</v>
      </c>
      <c r="C17" s="6">
        <v>127500</v>
      </c>
    </row>
    <row r="18" spans="1:3" x14ac:dyDescent="0.2">
      <c r="A18" s="9" t="s">
        <v>28</v>
      </c>
      <c r="B18" s="5" t="s">
        <v>8</v>
      </c>
      <c r="C18" s="6">
        <v>231500</v>
      </c>
    </row>
    <row r="19" spans="1:3" x14ac:dyDescent="0.2">
      <c r="A19" s="9" t="s">
        <v>29</v>
      </c>
      <c r="B19" s="5" t="s">
        <v>8</v>
      </c>
      <c r="C19" s="6">
        <v>269200</v>
      </c>
    </row>
    <row r="20" spans="1:3" x14ac:dyDescent="0.2">
      <c r="A20" s="9" t="s">
        <v>30</v>
      </c>
      <c r="B20" s="5" t="s">
        <v>19</v>
      </c>
      <c r="C20" s="7">
        <v>1.512</v>
      </c>
    </row>
    <row r="21" spans="1:3" ht="30" x14ac:dyDescent="0.2">
      <c r="A21" s="9" t="s">
        <v>31</v>
      </c>
      <c r="B21" s="5" t="s">
        <v>19</v>
      </c>
      <c r="C21" s="7">
        <v>32.305999999999997</v>
      </c>
    </row>
    <row r="22" spans="1:3" x14ac:dyDescent="0.2">
      <c r="A22" s="9" t="s">
        <v>32</v>
      </c>
      <c r="B22" s="5" t="s">
        <v>8</v>
      </c>
      <c r="C22" s="6">
        <v>185030</v>
      </c>
    </row>
    <row r="23" spans="1:3" x14ac:dyDescent="0.2">
      <c r="A23" s="9" t="s">
        <v>33</v>
      </c>
      <c r="B23" s="5" t="s">
        <v>19</v>
      </c>
      <c r="C23" s="7">
        <v>16.835000000000001</v>
      </c>
    </row>
    <row r="24" spans="1:3" x14ac:dyDescent="0.2">
      <c r="A24" s="9" t="s">
        <v>34</v>
      </c>
      <c r="B24" s="5" t="s">
        <v>19</v>
      </c>
      <c r="C24" s="7">
        <v>173.88</v>
      </c>
    </row>
    <row r="25" spans="1:3" x14ac:dyDescent="0.2">
      <c r="A25" s="9" t="s">
        <v>35</v>
      </c>
      <c r="B25" s="5" t="s">
        <v>19</v>
      </c>
      <c r="C25" s="7">
        <v>9.2550000000000008</v>
      </c>
    </row>
    <row r="26" spans="1:3" ht="30" x14ac:dyDescent="0.2">
      <c r="A26" s="9" t="s">
        <v>36</v>
      </c>
      <c r="B26" s="5" t="s">
        <v>37</v>
      </c>
      <c r="C26" s="7">
        <v>3</v>
      </c>
    </row>
    <row r="27" spans="1:3" x14ac:dyDescent="0.2">
      <c r="A27" s="9" t="s">
        <v>38</v>
      </c>
      <c r="B27" s="5" t="s">
        <v>10</v>
      </c>
      <c r="C27" s="6">
        <v>1785</v>
      </c>
    </row>
    <row r="28" spans="1:3" x14ac:dyDescent="0.2">
      <c r="A28" s="9" t="s">
        <v>39</v>
      </c>
      <c r="B28" s="5" t="s">
        <v>10</v>
      </c>
      <c r="C28" s="7">
        <v>823</v>
      </c>
    </row>
    <row r="29" spans="1:3" x14ac:dyDescent="0.2">
      <c r="A29" s="9" t="s">
        <v>40</v>
      </c>
      <c r="B29" s="5" t="s">
        <v>10</v>
      </c>
      <c r="C29" s="6">
        <v>2077</v>
      </c>
    </row>
    <row r="30" spans="1:3" x14ac:dyDescent="0.2">
      <c r="A30" s="9" t="s">
        <v>41</v>
      </c>
      <c r="B30" s="5" t="s">
        <v>10</v>
      </c>
      <c r="C30" s="6">
        <v>1940</v>
      </c>
    </row>
    <row r="31" spans="1:3" x14ac:dyDescent="0.2">
      <c r="A31" s="9" t="s">
        <v>42</v>
      </c>
      <c r="B31" s="5" t="s">
        <v>10</v>
      </c>
      <c r="C31" s="7">
        <v>284</v>
      </c>
    </row>
    <row r="32" spans="1:3" x14ac:dyDescent="0.2">
      <c r="A32" s="9" t="s">
        <v>43</v>
      </c>
      <c r="B32" s="5" t="s">
        <v>10</v>
      </c>
      <c r="C32" s="7">
        <v>72.7</v>
      </c>
    </row>
    <row r="33" spans="1:3" x14ac:dyDescent="0.2">
      <c r="A33" s="9" t="s">
        <v>44</v>
      </c>
      <c r="B33" s="5" t="s">
        <v>19</v>
      </c>
      <c r="C33" s="7">
        <v>0.32200000000000001</v>
      </c>
    </row>
    <row r="34" spans="1:3" x14ac:dyDescent="0.2">
      <c r="A34" s="9" t="s">
        <v>45</v>
      </c>
      <c r="B34" s="5" t="s">
        <v>19</v>
      </c>
      <c r="C34" s="7">
        <v>78.099999999999994</v>
      </c>
    </row>
    <row r="35" spans="1:3" x14ac:dyDescent="0.2">
      <c r="A35" s="9" t="s">
        <v>46</v>
      </c>
      <c r="B35" s="5" t="s">
        <v>19</v>
      </c>
      <c r="C35" s="7">
        <v>1.897</v>
      </c>
    </row>
    <row r="36" spans="1:3" x14ac:dyDescent="0.2">
      <c r="A36" s="9" t="s">
        <v>47</v>
      </c>
      <c r="B36" s="5" t="s">
        <v>19</v>
      </c>
      <c r="C36" s="7">
        <v>1.7370000000000001</v>
      </c>
    </row>
    <row r="37" spans="1:3" x14ac:dyDescent="0.2">
      <c r="A37" s="9" t="s">
        <v>48</v>
      </c>
      <c r="B37" s="5" t="s">
        <v>19</v>
      </c>
      <c r="C37" s="7">
        <v>4.9000000000000004</v>
      </c>
    </row>
    <row r="38" spans="1:3" x14ac:dyDescent="0.2">
      <c r="A38" s="9" t="s">
        <v>49</v>
      </c>
      <c r="B38" s="5" t="s">
        <v>19</v>
      </c>
      <c r="C38" s="7">
        <v>1.274</v>
      </c>
    </row>
    <row r="39" spans="1:3" x14ac:dyDescent="0.2">
      <c r="A39" s="9" t="s">
        <v>50</v>
      </c>
      <c r="B39" s="5" t="s">
        <v>19</v>
      </c>
      <c r="C39" s="7">
        <v>7.9020000000000001</v>
      </c>
    </row>
    <row r="40" spans="1:3" x14ac:dyDescent="0.2">
      <c r="A40" s="9" t="s">
        <v>51</v>
      </c>
      <c r="B40" s="5" t="s">
        <v>19</v>
      </c>
      <c r="C40" s="7">
        <v>24.934000000000001</v>
      </c>
    </row>
    <row r="41" spans="1:3" x14ac:dyDescent="0.2">
      <c r="A41" s="9" t="s">
        <v>52</v>
      </c>
      <c r="B41" s="5" t="s">
        <v>19</v>
      </c>
      <c r="C41" s="7">
        <v>2.39</v>
      </c>
    </row>
    <row r="42" spans="1:3" x14ac:dyDescent="0.2">
      <c r="A42" s="9" t="s">
        <v>53</v>
      </c>
      <c r="B42" s="5" t="s">
        <v>19</v>
      </c>
      <c r="C42" s="7">
        <v>1.544</v>
      </c>
    </row>
    <row r="43" spans="1:3" x14ac:dyDescent="0.2">
      <c r="A43" s="9" t="s">
        <v>54</v>
      </c>
      <c r="B43" s="5" t="s">
        <v>19</v>
      </c>
      <c r="C43" s="7">
        <v>1.998</v>
      </c>
    </row>
    <row r="44" spans="1:3" x14ac:dyDescent="0.2">
      <c r="A44" s="9" t="s">
        <v>55</v>
      </c>
      <c r="B44" s="5" t="s">
        <v>19</v>
      </c>
      <c r="C44" s="7">
        <v>1.7629999999999999</v>
      </c>
    </row>
    <row r="45" spans="1:3" x14ac:dyDescent="0.2">
      <c r="A45" s="9" t="s">
        <v>56</v>
      </c>
      <c r="B45" s="5" t="s">
        <v>19</v>
      </c>
      <c r="C45" s="7">
        <v>15.1</v>
      </c>
    </row>
    <row r="46" spans="1:3" x14ac:dyDescent="0.2">
      <c r="A46" s="9" t="s">
        <v>57</v>
      </c>
      <c r="B46" s="5" t="s">
        <v>19</v>
      </c>
      <c r="C46" s="7">
        <v>1.98</v>
      </c>
    </row>
    <row r="47" spans="1:3" x14ac:dyDescent="0.2">
      <c r="A47" s="9" t="s">
        <v>58</v>
      </c>
      <c r="B47" s="5" t="s">
        <v>19</v>
      </c>
      <c r="C47" s="7">
        <v>0.46100000000000002</v>
      </c>
    </row>
    <row r="48" spans="1:3" x14ac:dyDescent="0.2">
      <c r="A48" s="9" t="s">
        <v>59</v>
      </c>
      <c r="B48" s="5" t="s">
        <v>19</v>
      </c>
      <c r="C48" s="7">
        <v>0.58899999999999997</v>
      </c>
    </row>
    <row r="49" spans="1:3" x14ac:dyDescent="0.2">
      <c r="A49" s="9" t="s">
        <v>60</v>
      </c>
      <c r="B49" s="5" t="s">
        <v>19</v>
      </c>
      <c r="C49" s="7">
        <v>2.2959999999999998</v>
      </c>
    </row>
    <row r="50" spans="1:3" x14ac:dyDescent="0.2">
      <c r="A50" s="9" t="s">
        <v>61</v>
      </c>
      <c r="B50" s="5" t="s">
        <v>19</v>
      </c>
      <c r="C50" s="7">
        <v>1.135</v>
      </c>
    </row>
    <row r="51" spans="1:3" x14ac:dyDescent="0.2">
      <c r="A51" s="9" t="s">
        <v>62</v>
      </c>
      <c r="B51" s="5" t="s">
        <v>19</v>
      </c>
      <c r="C51" s="7">
        <v>1.08</v>
      </c>
    </row>
    <row r="52" spans="1:3" x14ac:dyDescent="0.2">
      <c r="A52" s="9" t="s">
        <v>63</v>
      </c>
      <c r="B52" s="5" t="s">
        <v>19</v>
      </c>
      <c r="C52" s="7">
        <v>1.7889999999999999</v>
      </c>
    </row>
    <row r="53" spans="1:3" x14ac:dyDescent="0.2">
      <c r="A53" s="9" t="s">
        <v>64</v>
      </c>
      <c r="B53" s="5" t="s">
        <v>19</v>
      </c>
      <c r="C53" s="7">
        <v>10.164999999999999</v>
      </c>
    </row>
    <row r="54" spans="1:3" x14ac:dyDescent="0.2">
      <c r="A54" s="9" t="s">
        <v>65</v>
      </c>
      <c r="B54" s="5" t="s">
        <v>19</v>
      </c>
      <c r="C54" s="7">
        <v>3.71</v>
      </c>
    </row>
    <row r="55" spans="1:3" x14ac:dyDescent="0.2">
      <c r="A55" s="9" t="s">
        <v>66</v>
      </c>
      <c r="B55" s="5" t="s">
        <v>19</v>
      </c>
      <c r="C55" s="7">
        <v>4.758</v>
      </c>
    </row>
    <row r="56" spans="1:3" x14ac:dyDescent="0.2">
      <c r="A56" s="9" t="s">
        <v>67</v>
      </c>
      <c r="B56" s="5" t="s">
        <v>19</v>
      </c>
      <c r="C56" s="7">
        <v>2.6539999999999999</v>
      </c>
    </row>
    <row r="57" spans="1:3" x14ac:dyDescent="0.2">
      <c r="A57" s="9" t="s">
        <v>68</v>
      </c>
      <c r="B57" s="5" t="s">
        <v>19</v>
      </c>
      <c r="C57" s="7">
        <v>5.0609999999999999</v>
      </c>
    </row>
    <row r="58" spans="1:3" x14ac:dyDescent="0.2">
      <c r="A58" s="9" t="s">
        <v>69</v>
      </c>
      <c r="B58" s="5" t="s">
        <v>19</v>
      </c>
      <c r="C58" s="7">
        <v>3.3000000000000002E-2</v>
      </c>
    </row>
    <row r="59" spans="1:3" x14ac:dyDescent="0.2">
      <c r="A59" s="9" t="s">
        <v>70</v>
      </c>
      <c r="B59" s="5" t="s">
        <v>19</v>
      </c>
      <c r="C59" s="7">
        <v>2.0990000000000002</v>
      </c>
    </row>
    <row r="60" spans="1:3" x14ac:dyDescent="0.2">
      <c r="A60" s="9" t="s">
        <v>71</v>
      </c>
      <c r="B60" s="5" t="s">
        <v>19</v>
      </c>
      <c r="C60" s="7">
        <v>38.811999999999998</v>
      </c>
    </row>
    <row r="61" spans="1:3" x14ac:dyDescent="0.2">
      <c r="A61" s="9" t="s">
        <v>72</v>
      </c>
      <c r="B61" s="5" t="s">
        <v>10</v>
      </c>
      <c r="C61" s="7">
        <v>274.625</v>
      </c>
    </row>
    <row r="62" spans="1:3" x14ac:dyDescent="0.2">
      <c r="A62" s="9" t="s">
        <v>73</v>
      </c>
      <c r="B62" s="5" t="s">
        <v>10</v>
      </c>
      <c r="C62" s="7">
        <v>0.625</v>
      </c>
    </row>
    <row r="63" spans="1:3" x14ac:dyDescent="0.2">
      <c r="A63" s="9" t="s">
        <v>74</v>
      </c>
      <c r="B63" s="5" t="s">
        <v>10</v>
      </c>
      <c r="C63" s="7">
        <v>29.55</v>
      </c>
    </row>
    <row r="64" spans="1:3" x14ac:dyDescent="0.2">
      <c r="A64" s="9" t="s">
        <v>75</v>
      </c>
      <c r="B64" s="5" t="s">
        <v>12</v>
      </c>
      <c r="C64" s="6">
        <v>20516</v>
      </c>
    </row>
    <row r="65" spans="1:3" x14ac:dyDescent="0.2">
      <c r="A65" s="9" t="s">
        <v>76</v>
      </c>
      <c r="B65" s="5" t="s">
        <v>12</v>
      </c>
      <c r="C65" s="6">
        <v>15535.9</v>
      </c>
    </row>
    <row r="66" spans="1:3" x14ac:dyDescent="0.2">
      <c r="A66" s="9" t="s">
        <v>77</v>
      </c>
      <c r="B66" s="5" t="s">
        <v>19</v>
      </c>
      <c r="C66" s="7">
        <v>9.31</v>
      </c>
    </row>
    <row r="67" spans="1:3" x14ac:dyDescent="0.2">
      <c r="A67" s="9" t="s">
        <v>78</v>
      </c>
      <c r="B67" s="5" t="s">
        <v>19</v>
      </c>
      <c r="C67" s="7">
        <v>1.5</v>
      </c>
    </row>
    <row r="68" spans="1:3" x14ac:dyDescent="0.2">
      <c r="A68" s="9" t="s">
        <v>79</v>
      </c>
      <c r="B68" s="5" t="s">
        <v>19</v>
      </c>
      <c r="C68" s="7">
        <v>1.4950000000000001</v>
      </c>
    </row>
    <row r="69" spans="1:3" x14ac:dyDescent="0.2">
      <c r="A69" s="9" t="s">
        <v>80</v>
      </c>
      <c r="B69" s="5" t="s">
        <v>19</v>
      </c>
      <c r="C69" s="7">
        <v>70.522000000000006</v>
      </c>
    </row>
    <row r="70" spans="1:3" x14ac:dyDescent="0.2">
      <c r="A70" s="9" t="s">
        <v>81</v>
      </c>
      <c r="B70" s="5" t="s">
        <v>19</v>
      </c>
      <c r="C70" s="7">
        <v>8.32</v>
      </c>
    </row>
    <row r="71" spans="1:3" x14ac:dyDescent="0.2">
      <c r="A71" s="9" t="s">
        <v>82</v>
      </c>
      <c r="B71" s="5" t="s">
        <v>19</v>
      </c>
      <c r="C71" s="7">
        <v>8.6850000000000005</v>
      </c>
    </row>
    <row r="72" spans="1:3" x14ac:dyDescent="0.2">
      <c r="A72" s="9" t="s">
        <v>83</v>
      </c>
      <c r="B72" s="5" t="s">
        <v>19</v>
      </c>
      <c r="C72" s="7">
        <v>0.755</v>
      </c>
    </row>
    <row r="73" spans="1:3" x14ac:dyDescent="0.2">
      <c r="A73" s="9" t="s">
        <v>84</v>
      </c>
      <c r="B73" s="5" t="s">
        <v>10</v>
      </c>
      <c r="C73" s="7">
        <v>956</v>
      </c>
    </row>
    <row r="74" spans="1:3" x14ac:dyDescent="0.2">
      <c r="A74" s="9" t="s">
        <v>85</v>
      </c>
      <c r="B74" s="5" t="s">
        <v>10</v>
      </c>
      <c r="C74" s="7">
        <v>801</v>
      </c>
    </row>
    <row r="75" spans="1:3" x14ac:dyDescent="0.2">
      <c r="A75" s="9" t="s">
        <v>86</v>
      </c>
      <c r="B75" s="5" t="s">
        <v>10</v>
      </c>
      <c r="C75" s="6">
        <v>1494</v>
      </c>
    </row>
    <row r="76" spans="1:3" x14ac:dyDescent="0.2">
      <c r="A76" s="9" t="s">
        <v>88</v>
      </c>
      <c r="B76" s="5" t="s">
        <v>10</v>
      </c>
      <c r="C76" s="6">
        <v>1927</v>
      </c>
    </row>
    <row r="77" spans="1:3" x14ac:dyDescent="0.2">
      <c r="A77" s="9" t="s">
        <v>89</v>
      </c>
      <c r="B77" s="5" t="s">
        <v>10</v>
      </c>
      <c r="C77" s="6">
        <v>3340</v>
      </c>
    </row>
    <row r="78" spans="1:3" x14ac:dyDescent="0.2">
      <c r="A78" s="9" t="s">
        <v>90</v>
      </c>
      <c r="B78" s="5" t="s">
        <v>10</v>
      </c>
      <c r="C78" s="6">
        <v>2478</v>
      </c>
    </row>
    <row r="79" spans="1:3" x14ac:dyDescent="0.2">
      <c r="A79" s="9" t="s">
        <v>91</v>
      </c>
      <c r="B79" s="5" t="s">
        <v>10</v>
      </c>
      <c r="C79" s="7">
        <v>303</v>
      </c>
    </row>
    <row r="80" spans="1:3" x14ac:dyDescent="0.2">
      <c r="A80" s="9" t="s">
        <v>92</v>
      </c>
      <c r="B80" s="5" t="s">
        <v>10</v>
      </c>
      <c r="C80" s="7">
        <v>101</v>
      </c>
    </row>
    <row r="81" spans="1:3" x14ac:dyDescent="0.2">
      <c r="A81" s="9" t="s">
        <v>93</v>
      </c>
      <c r="B81" s="5" t="s">
        <v>19</v>
      </c>
      <c r="C81" s="7">
        <v>22.72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Сырье на производство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2019-04-12T13:18:37Z</dcterms:modified>
</cp:coreProperties>
</file>