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E26" i="1" l="1"/>
  <c r="AE21" i="1"/>
  <c r="AE12" i="1"/>
  <c r="AD26" i="1"/>
  <c r="AD21" i="1"/>
  <c r="AD12" i="1"/>
</calcChain>
</file>

<file path=xl/sharedStrings.xml><?xml version="1.0" encoding="utf-8"?>
<sst xmlns="http://schemas.openxmlformats.org/spreadsheetml/2006/main" count="224" uniqueCount="75">
  <si>
    <t>Заявка заказчика № ПГ0000157 от 10.04.19</t>
  </si>
  <si>
    <t>Заявка на перевозку № ПГ 000181 от 24.04.19</t>
  </si>
  <si>
    <t>Поступление на расчетный счет № 000005 от 11.04.19</t>
  </si>
  <si>
    <t>Списание с расчетного счета № 000034 от 25.04.19</t>
  </si>
  <si>
    <t>Поступление на расчетный счет № 000010 от 25.04.19</t>
  </si>
  <si>
    <t>Заявка заказчика</t>
  </si>
  <si>
    <t>Документ оплаты перевозчику</t>
  </si>
  <si>
    <t>Документ оплаты заказчика / Заявка перевозчику</t>
  </si>
  <si>
    <t>Фирма</t>
  </si>
  <si>
    <t>Дата</t>
  </si>
  <si>
    <t>Заказчик</t>
  </si>
  <si>
    <t>Попутный груз</t>
  </si>
  <si>
    <t>Букет Чувашии</t>
  </si>
  <si>
    <t>Получен</t>
  </si>
  <si>
    <t>Месяц</t>
  </si>
  <si>
    <t>апр</t>
  </si>
  <si>
    <t>Перевозчик</t>
  </si>
  <si>
    <t>ИП Пудовкин</t>
  </si>
  <si>
    <t>Водитель</t>
  </si>
  <si>
    <t>Мымриков Александр</t>
  </si>
  <si>
    <t>Менеджер</t>
  </si>
  <si>
    <t>Ядранская</t>
  </si>
  <si>
    <t>-</t>
  </si>
  <si>
    <t>Заявка заказчика № ПГ0000158 от 11.04.19</t>
  </si>
  <si>
    <t>Заявка заказчика № ПГ0000159 от 15.04.19</t>
  </si>
  <si>
    <t>Поступление на расчетный счет № 0000020 от 14.04.19</t>
  </si>
  <si>
    <t>Заявка на перевозку № ПГ 000345 от 16.04.19</t>
  </si>
  <si>
    <t>Тип платежа</t>
  </si>
  <si>
    <t>р/с</t>
  </si>
  <si>
    <t>нал</t>
  </si>
  <si>
    <t>Списание с расчетного счета № 000035 от 27.04.19</t>
  </si>
  <si>
    <t>Оплата</t>
  </si>
  <si>
    <t>Дата последней оплаты</t>
  </si>
  <si>
    <t>О2</t>
  </si>
  <si>
    <t>Дата выдачи  О2</t>
  </si>
  <si>
    <t>Маржа</t>
  </si>
  <si>
    <t>Зарплата логиста</t>
  </si>
  <si>
    <t>* Зарплата логиста</t>
  </si>
  <si>
    <t>Направление</t>
  </si>
  <si>
    <t>Чебоксары - Нижний Новгород</t>
  </si>
  <si>
    <t>* Маржа: формула для расчета:</t>
  </si>
  <si>
    <t xml:space="preserve"> </t>
  </si>
  <si>
    <r>
      <rPr>
        <sz val="16"/>
        <color rgb="FF00B050"/>
        <rFont val="Calibri"/>
        <family val="2"/>
        <charset val="204"/>
        <scheme val="minor"/>
      </rPr>
      <t>Ставка заказчика расчетная</t>
    </r>
    <r>
      <rPr>
        <sz val="16"/>
        <color rgb="FF0070C0"/>
        <rFont val="Calibri"/>
        <family val="2"/>
        <scheme val="minor"/>
      </rPr>
      <t xml:space="preserve">  - О2 - </t>
    </r>
    <r>
      <rPr>
        <sz val="16"/>
        <color rgb="FF00B050"/>
        <rFont val="Calibri"/>
        <family val="2"/>
        <charset val="204"/>
        <scheme val="minor"/>
      </rPr>
      <t>Ставка заказчика расчетная</t>
    </r>
  </si>
  <si>
    <t>Маржа * 0,25</t>
  </si>
  <si>
    <t>где</t>
  </si>
  <si>
    <r>
      <rPr>
        <sz val="11"/>
        <color rgb="FF00B050"/>
        <rFont val="Calibri"/>
        <family val="2"/>
        <charset val="204"/>
        <scheme val="minor"/>
      </rPr>
      <t>Ставка заказчика расчетная</t>
    </r>
    <r>
      <rPr>
        <sz val="11"/>
        <color rgb="FF0070C0"/>
        <rFont val="Calibri"/>
        <family val="2"/>
        <scheme val="minor"/>
      </rPr>
      <t xml:space="preserve"> = Ставка заказчика</t>
    </r>
    <r>
      <rPr>
        <sz val="11"/>
        <color rgb="FFFF0000"/>
        <rFont val="Calibri"/>
        <family val="2"/>
        <charset val="204"/>
        <scheme val="minor"/>
      </rPr>
      <t xml:space="preserve"> (если заявка заказчика СНДС то еще делим на </t>
    </r>
    <r>
      <rPr>
        <b/>
        <sz val="16"/>
        <color rgb="FFFF0000"/>
        <rFont val="Calibri"/>
        <family val="2"/>
        <charset val="204"/>
        <scheme val="minor"/>
      </rPr>
      <t>1,2</t>
    </r>
    <r>
      <rPr>
        <sz val="11"/>
        <color rgb="FFFF0000"/>
        <rFont val="Calibri"/>
        <family val="2"/>
        <charset val="204"/>
        <scheme val="minor"/>
      </rPr>
      <t>)</t>
    </r>
  </si>
  <si>
    <r>
      <rPr>
        <sz val="11"/>
        <color rgb="FF00B050"/>
        <rFont val="Calibri"/>
        <family val="2"/>
        <charset val="204"/>
        <scheme val="minor"/>
      </rPr>
      <t>Ставка перевозчика расчетная</t>
    </r>
    <r>
      <rPr>
        <sz val="11"/>
        <color rgb="FF0070C0"/>
        <rFont val="Calibri"/>
        <family val="2"/>
        <scheme val="minor"/>
      </rPr>
      <t xml:space="preserve"> = Ставка перевозчика</t>
    </r>
    <r>
      <rPr>
        <sz val="11"/>
        <color rgb="FFFF0000"/>
        <rFont val="Calibri"/>
        <family val="2"/>
        <charset val="204"/>
        <scheme val="minor"/>
      </rPr>
      <t xml:space="preserve"> (если заявка перевозчика СНДС то еще делим на </t>
    </r>
    <r>
      <rPr>
        <b/>
        <sz val="16"/>
        <color rgb="FFFF0000"/>
        <rFont val="Calibri"/>
        <family val="2"/>
        <charset val="204"/>
        <scheme val="minor"/>
      </rPr>
      <t>1,2</t>
    </r>
    <r>
      <rPr>
        <sz val="11"/>
        <color rgb="FFFF0000"/>
        <rFont val="Calibri"/>
        <family val="2"/>
        <charset val="204"/>
        <scheme val="minor"/>
      </rPr>
      <t>)</t>
    </r>
  </si>
  <si>
    <t>Ставка заказчика  - О2 - Ставка перевозчика</t>
  </si>
  <si>
    <t>(Ставка заказчика / 1,2 - О2 - Ставка перевозчика) * 0,25</t>
  </si>
  <si>
    <t>Если "Без НДС" тогда расчет такой:</t>
  </si>
  <si>
    <t>(Ставка заказчика  - О2 - Ставка перевозчика) * 0,25</t>
  </si>
  <si>
    <t>Теперь требуется расчет изменить следующим образом</t>
  </si>
  <si>
    <t>* Зарплата логиста - теперь зависит от маржи и считается</t>
  </si>
  <si>
    <t>* Маржа:</t>
  </si>
  <si>
    <t>Сейчас маржа и зарплата логиста не зависят друг от друга и считаются следующим образом</t>
  </si>
  <si>
    <t>Если в заявке указан вариант НДС "С НДС", тогда расчет такой:</t>
  </si>
  <si>
    <t>Реализация</t>
  </si>
  <si>
    <t>Счет</t>
  </si>
  <si>
    <t>Реализация товаров услуг № 0000001 от 11.04.19</t>
  </si>
  <si>
    <t>Реализация товаров услуг № 0000002 от 12.04.19</t>
  </si>
  <si>
    <t>0000001 от 11.04.19</t>
  </si>
  <si>
    <t>0000002 от 11.04.19</t>
  </si>
  <si>
    <t>0000001 от 11.04.19; 0000002 от 11.04.19</t>
  </si>
  <si>
    <t>Реализация товаров услуг № 0000003 от 15.04.19</t>
  </si>
  <si>
    <t>0000003 от 11.04.19</t>
  </si>
  <si>
    <t>0000003 от 11.04.19;</t>
  </si>
  <si>
    <t>Счет на оплату № 0000001 от 10.04.19</t>
  </si>
  <si>
    <t>0000001 от 10.04.19</t>
  </si>
  <si>
    <t>0000001 от 10.04.19;</t>
  </si>
  <si>
    <t>Счет на оплату № 0000002 от 10.04.19</t>
  </si>
  <si>
    <t>0000002 от 10.04.19</t>
  </si>
  <si>
    <t>0000002 от 10.04.19;</t>
  </si>
  <si>
    <t>Ставка заказчика</t>
  </si>
  <si>
    <t>Ставка перевозчика</t>
  </si>
  <si>
    <t>Период отчета: с 10.04.19 по 15.04.19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</si>
</sst>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4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sz val="16"/>
      <color rgb="FF00B050"/>
      <name val="Calibri"/>
      <family val="2"/>
      <charset val="204"/>
      <scheme val="minor"/>
    </font>
    <font>
      <sz val="16"/>
      <color rgb="FF0070C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sz val="13"/>
      <color rgb="FF0070C0"/>
      <name val="Calibri"/>
      <family val="2"/>
      <charset val="204"/>
      <scheme val="minor"/>
    </font>
    <font>
      <i/>
      <sz val="12"/>
      <color rgb="FF0070C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9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0" borderId="1" xfId="0" applyFont="1" applyBorder="1"/>
    <xf numFmtId="0" fontId="12" fillId="0" borderId="0" xfId="0" applyFont="1"/>
    <xf numFmtId="0" fontId="0" fillId="4" borderId="13" xfId="0" applyFill="1" applyBorder="1" applyAlignment="1">
      <alignment horizontal="center" wrapText="1"/>
    </xf>
    <xf numFmtId="0" fontId="0" fillId="0" borderId="13" xfId="0" applyBorder="1"/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wrapText="1"/>
    </xf>
    <xf numFmtId="0" fontId="0" fillId="4" borderId="27" xfId="0" applyFill="1" applyBorder="1"/>
    <xf numFmtId="0" fontId="1" fillId="4" borderId="27" xfId="0" applyFont="1" applyFill="1" applyBorder="1"/>
    <xf numFmtId="0" fontId="0" fillId="4" borderId="29" xfId="0" applyFill="1" applyBorder="1"/>
    <xf numFmtId="0" fontId="8" fillId="2" borderId="1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1" fillId="0" borderId="0" xfId="0" applyFont="1"/>
    <xf numFmtId="0" fontId="18" fillId="0" borderId="0" xfId="0" applyFont="1"/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14" fontId="9" fillId="3" borderId="11" xfId="0" applyNumberFormat="1" applyFont="1" applyFill="1" applyBorder="1" applyAlignment="1">
      <alignment horizontal="center" wrapText="1"/>
    </xf>
    <xf numFmtId="0" fontId="9" fillId="3" borderId="13" xfId="0" applyFont="1" applyFill="1" applyBorder="1" applyAlignment="1">
      <alignment wrapText="1"/>
    </xf>
    <xf numFmtId="14" fontId="9" fillId="3" borderId="11" xfId="0" applyNumberFormat="1" applyFont="1" applyFill="1" applyBorder="1" applyAlignment="1">
      <alignment wrapText="1"/>
    </xf>
    <xf numFmtId="0" fontId="9" fillId="3" borderId="11" xfId="0" applyFont="1" applyFill="1" applyBorder="1" applyAlignment="1">
      <alignment wrapText="1"/>
    </xf>
    <xf numFmtId="14" fontId="9" fillId="3" borderId="13" xfId="0" applyNumberFormat="1" applyFont="1" applyFill="1" applyBorder="1" applyAlignment="1">
      <alignment wrapText="1"/>
    </xf>
    <xf numFmtId="0" fontId="10" fillId="4" borderId="11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14" fontId="10" fillId="4" borderId="11" xfId="0" applyNumberFormat="1" applyFont="1" applyFill="1" applyBorder="1" applyAlignment="1">
      <alignment wrapText="1"/>
    </xf>
    <xf numFmtId="0" fontId="10" fillId="4" borderId="13" xfId="0" applyFont="1" applyFill="1" applyBorder="1" applyAlignment="1">
      <alignment horizontal="center" wrapText="1"/>
    </xf>
    <xf numFmtId="0" fontId="10" fillId="0" borderId="11" xfId="0" applyFont="1" applyBorder="1"/>
    <xf numFmtId="0" fontId="10" fillId="0" borderId="13" xfId="0" applyFont="1" applyBorder="1"/>
    <xf numFmtId="14" fontId="10" fillId="0" borderId="11" xfId="0" applyNumberFormat="1" applyFont="1" applyBorder="1"/>
    <xf numFmtId="0" fontId="10" fillId="3" borderId="13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wrapText="1"/>
    </xf>
    <xf numFmtId="0" fontId="21" fillId="3" borderId="1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11" fillId="0" borderId="1" xfId="0" applyFont="1" applyBorder="1"/>
    <xf numFmtId="0" fontId="11" fillId="0" borderId="11" xfId="0" applyFont="1" applyBorder="1"/>
    <xf numFmtId="49" fontId="11" fillId="4" borderId="1" xfId="0" applyNumberFormat="1" applyFont="1" applyFill="1" applyBorder="1" applyAlignment="1">
      <alignment horizont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8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left"/>
    </xf>
    <xf numFmtId="0" fontId="7" fillId="4" borderId="15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22" fillId="4" borderId="4" xfId="0" applyFont="1" applyFill="1" applyBorder="1" applyAlignment="1">
      <alignment horizontal="left"/>
    </xf>
    <xf numFmtId="0" fontId="22" fillId="4" borderId="28" xfId="0" applyFont="1" applyFill="1" applyBorder="1" applyAlignment="1">
      <alignment horizontal="left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22412</xdr:colOff>
      <xdr:row>5</xdr:row>
      <xdr:rowOff>44819</xdr:rowOff>
    </xdr:from>
    <xdr:to>
      <xdr:col>18</xdr:col>
      <xdr:colOff>762000</xdr:colOff>
      <xdr:row>6</xdr:row>
      <xdr:rowOff>134468</xdr:rowOff>
    </xdr:to>
    <xdr:sp macro="" textlink="">
      <xdr:nvSpPr>
        <xdr:cNvPr id="6" name="Правая фигурная скобка 5"/>
        <xdr:cNvSpPr/>
      </xdr:nvSpPr>
      <xdr:spPr>
        <a:xfrm rot="16200000">
          <a:off x="7379072" y="-1473576"/>
          <a:ext cx="280149" cy="645458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13</xdr:col>
      <xdr:colOff>145677</xdr:colOff>
      <xdr:row>3</xdr:row>
      <xdr:rowOff>44822</xdr:rowOff>
    </xdr:from>
    <xdr:ext cx="3070411" cy="280205"/>
    <xdr:sp macro="" textlink="">
      <xdr:nvSpPr>
        <xdr:cNvPr id="7" name="TextBox 6"/>
        <xdr:cNvSpPr txBox="1"/>
      </xdr:nvSpPr>
      <xdr:spPr>
        <a:xfrm>
          <a:off x="5972736" y="1232646"/>
          <a:ext cx="30704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200" b="1">
              <a:solidFill>
                <a:srgbClr val="0070C0"/>
              </a:solidFill>
            </a:rPr>
            <a:t>Данные из документа "Заявка заказчика"</a:t>
          </a:r>
        </a:p>
      </xdr:txBody>
    </xdr:sp>
    <xdr:clientData/>
  </xdr:oneCellAnchor>
  <xdr:twoCellAnchor>
    <xdr:from>
      <xdr:col>19</xdr:col>
      <xdr:colOff>-1</xdr:colOff>
      <xdr:row>5</xdr:row>
      <xdr:rowOff>73958</xdr:rowOff>
    </xdr:from>
    <xdr:to>
      <xdr:col>21</xdr:col>
      <xdr:colOff>791135</xdr:colOff>
      <xdr:row>6</xdr:row>
      <xdr:rowOff>145675</xdr:rowOff>
    </xdr:to>
    <xdr:sp macro="" textlink="">
      <xdr:nvSpPr>
        <xdr:cNvPr id="8" name="Правая фигурная скобка 7"/>
        <xdr:cNvSpPr/>
      </xdr:nvSpPr>
      <xdr:spPr>
        <a:xfrm rot="16200000">
          <a:off x="10327341" y="694764"/>
          <a:ext cx="262217" cy="2158253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18</xdr:col>
      <xdr:colOff>470647</xdr:colOff>
      <xdr:row>2</xdr:row>
      <xdr:rowOff>145676</xdr:rowOff>
    </xdr:from>
    <xdr:ext cx="2801471" cy="530658"/>
    <xdr:sp macro="" textlink="">
      <xdr:nvSpPr>
        <xdr:cNvPr id="9" name="TextBox 8"/>
        <xdr:cNvSpPr txBox="1"/>
      </xdr:nvSpPr>
      <xdr:spPr>
        <a:xfrm>
          <a:off x="10455088" y="1143000"/>
          <a:ext cx="280147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400" b="1">
              <a:solidFill>
                <a:srgbClr val="0070C0"/>
              </a:solidFill>
            </a:rPr>
            <a:t>Данные из документа оплаты заказчика</a:t>
          </a:r>
        </a:p>
      </xdr:txBody>
    </xdr:sp>
    <xdr:clientData/>
  </xdr:oneCellAnchor>
  <xdr:twoCellAnchor>
    <xdr:from>
      <xdr:col>26</xdr:col>
      <xdr:colOff>44823</xdr:colOff>
      <xdr:row>5</xdr:row>
      <xdr:rowOff>91885</xdr:rowOff>
    </xdr:from>
    <xdr:to>
      <xdr:col>28</xdr:col>
      <xdr:colOff>33621</xdr:colOff>
      <xdr:row>7</xdr:row>
      <xdr:rowOff>-1</xdr:rowOff>
    </xdr:to>
    <xdr:sp macro="" textlink="">
      <xdr:nvSpPr>
        <xdr:cNvPr id="10" name="Правая фигурная скобка 9"/>
        <xdr:cNvSpPr/>
      </xdr:nvSpPr>
      <xdr:spPr>
        <a:xfrm rot="16200000">
          <a:off x="16367313" y="51543"/>
          <a:ext cx="289114" cy="350744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26</xdr:col>
      <xdr:colOff>33617</xdr:colOff>
      <xdr:row>2</xdr:row>
      <xdr:rowOff>0</xdr:rowOff>
    </xdr:from>
    <xdr:ext cx="1860176" cy="840441"/>
    <xdr:sp macro="" textlink="">
      <xdr:nvSpPr>
        <xdr:cNvPr id="11" name="TextBox 10"/>
        <xdr:cNvSpPr txBox="1"/>
      </xdr:nvSpPr>
      <xdr:spPr>
        <a:xfrm>
          <a:off x="14746941" y="885265"/>
          <a:ext cx="1860176" cy="8404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1">
              <a:solidFill>
                <a:srgbClr val="0070C0"/>
              </a:solidFill>
            </a:rPr>
            <a:t>Данные из документа оплаты перевозчику</a:t>
          </a:r>
        </a:p>
      </xdr:txBody>
    </xdr:sp>
    <xdr:clientData/>
  </xdr:oneCellAnchor>
  <xdr:twoCellAnchor>
    <xdr:from>
      <xdr:col>22</xdr:col>
      <xdr:colOff>62753</xdr:colOff>
      <xdr:row>4</xdr:row>
      <xdr:rowOff>181535</xdr:rowOff>
    </xdr:from>
    <xdr:to>
      <xdr:col>25</xdr:col>
      <xdr:colOff>593912</xdr:colOff>
      <xdr:row>6</xdr:row>
      <xdr:rowOff>78441</xdr:rowOff>
    </xdr:to>
    <xdr:sp macro="" textlink="">
      <xdr:nvSpPr>
        <xdr:cNvPr id="15" name="Правая фигурная скобка 14"/>
        <xdr:cNvSpPr/>
      </xdr:nvSpPr>
      <xdr:spPr>
        <a:xfrm rot="16200000">
          <a:off x="13092953" y="228600"/>
          <a:ext cx="277906" cy="2940424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22</xdr:col>
      <xdr:colOff>6725</xdr:colOff>
      <xdr:row>2</xdr:row>
      <xdr:rowOff>0</xdr:rowOff>
    </xdr:from>
    <xdr:ext cx="2985247" cy="560294"/>
    <xdr:sp macro="" textlink="">
      <xdr:nvSpPr>
        <xdr:cNvPr id="16" name="TextBox 15"/>
        <xdr:cNvSpPr txBox="1"/>
      </xdr:nvSpPr>
      <xdr:spPr>
        <a:xfrm>
          <a:off x="11705666" y="963707"/>
          <a:ext cx="2985247" cy="5602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400" b="1">
              <a:solidFill>
                <a:srgbClr val="0070C0"/>
              </a:solidFill>
            </a:rPr>
            <a:t>Данные из документа "Заявка</a:t>
          </a:r>
          <a:r>
            <a:rPr lang="ru-RU" sz="1400" b="1" baseline="0">
              <a:solidFill>
                <a:srgbClr val="0070C0"/>
              </a:solidFill>
            </a:rPr>
            <a:t> перевозчику"</a:t>
          </a:r>
          <a:endParaRPr lang="ru-RU" sz="1400" b="1">
            <a:solidFill>
              <a:srgbClr val="0070C0"/>
            </a:solidFill>
          </a:endParaRPr>
        </a:p>
      </xdr:txBody>
    </xdr:sp>
    <xdr:clientData/>
  </xdr:oneCellAnchor>
  <xdr:twoCellAnchor>
    <xdr:from>
      <xdr:col>28</xdr:col>
      <xdr:colOff>179294</xdr:colOff>
      <xdr:row>2</xdr:row>
      <xdr:rowOff>0</xdr:rowOff>
    </xdr:from>
    <xdr:to>
      <xdr:col>28</xdr:col>
      <xdr:colOff>212912</xdr:colOff>
      <xdr:row>7</xdr:row>
      <xdr:rowOff>22412</xdr:rowOff>
    </xdr:to>
    <xdr:cxnSp macro="">
      <xdr:nvCxnSpPr>
        <xdr:cNvPr id="18" name="Прямая со стрелкой 17"/>
        <xdr:cNvCxnSpPr/>
      </xdr:nvCxnSpPr>
      <xdr:spPr>
        <a:xfrm>
          <a:off x="19206882" y="437029"/>
          <a:ext cx="33618" cy="14903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0</xdr:colOff>
      <xdr:row>0</xdr:row>
      <xdr:rowOff>107577</xdr:rowOff>
    </xdr:from>
    <xdr:ext cx="2301688" cy="463924"/>
    <xdr:sp macro="" textlink="">
      <xdr:nvSpPr>
        <xdr:cNvPr id="19" name="TextBox 18"/>
        <xdr:cNvSpPr txBox="1"/>
      </xdr:nvSpPr>
      <xdr:spPr>
        <a:xfrm>
          <a:off x="18294724" y="107577"/>
          <a:ext cx="2301688" cy="463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>
              <a:solidFill>
                <a:srgbClr val="0070C0"/>
              </a:solidFill>
            </a:rPr>
            <a:t>Из заявки заказчика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AE47"/>
  <sheetViews>
    <sheetView tabSelected="1" zoomScale="85" zoomScaleNormal="85" workbookViewId="0">
      <selection activeCell="K27" sqref="K27"/>
    </sheetView>
  </sheetViews>
  <sheetFormatPr defaultRowHeight="15" outlineLevelRow="2" x14ac:dyDescent="0.25"/>
  <cols>
    <col min="1" max="1" width="1" customWidth="1"/>
    <col min="2" max="2" width="4.28515625" customWidth="1"/>
    <col min="3" max="3" width="4.140625" customWidth="1"/>
    <col min="10" max="10" width="31.42578125" customWidth="1"/>
    <col min="11" max="11" width="21.7109375" customWidth="1"/>
    <col min="12" max="12" width="9.140625" customWidth="1"/>
    <col min="13" max="13" width="14.28515625" bestFit="1" customWidth="1"/>
    <col min="14" max="14" width="13.7109375" customWidth="1"/>
    <col min="15" max="15" width="15.7109375" customWidth="1"/>
    <col min="16" max="16" width="9.42578125" bestFit="1" customWidth="1"/>
    <col min="19" max="19" width="12.7109375" bestFit="1" customWidth="1"/>
    <col min="20" max="20" width="11.42578125" customWidth="1"/>
    <col min="22" max="22" width="14.28515625" bestFit="1" customWidth="1"/>
    <col min="23" max="23" width="12.5703125" customWidth="1"/>
    <col min="24" max="24" width="14.42578125" customWidth="1"/>
    <col min="27" max="27" width="11.28515625" customWidth="1"/>
    <col min="28" max="28" width="15.42578125" customWidth="1"/>
    <col min="30" max="30" width="10.140625" customWidth="1"/>
    <col min="31" max="31" width="13.28515625" customWidth="1"/>
  </cols>
  <sheetData>
    <row r="2" spans="2:31" ht="18.75" x14ac:dyDescent="0.3">
      <c r="B2" s="1" t="s">
        <v>74</v>
      </c>
    </row>
    <row r="8" spans="2:31" ht="15.75" thickBot="1" x14ac:dyDescent="0.3"/>
    <row r="9" spans="2:31" ht="18.75" customHeight="1" x14ac:dyDescent="0.3">
      <c r="B9" s="93" t="s">
        <v>5</v>
      </c>
      <c r="C9" s="94"/>
      <c r="D9" s="94"/>
      <c r="E9" s="94"/>
      <c r="F9" s="94"/>
      <c r="G9" s="94"/>
      <c r="H9" s="94"/>
      <c r="I9" s="95"/>
      <c r="J9" s="50" t="s">
        <v>56</v>
      </c>
      <c r="K9" s="88" t="s">
        <v>57</v>
      </c>
      <c r="L9" s="91" t="s">
        <v>8</v>
      </c>
      <c r="M9" s="65" t="s">
        <v>9</v>
      </c>
      <c r="N9" s="70" t="s">
        <v>10</v>
      </c>
      <c r="O9" s="65" t="s">
        <v>38</v>
      </c>
      <c r="P9" s="70" t="s">
        <v>72</v>
      </c>
      <c r="Q9" s="70" t="s">
        <v>27</v>
      </c>
      <c r="R9" s="18"/>
      <c r="S9" s="13"/>
      <c r="T9" s="62" t="s">
        <v>13</v>
      </c>
      <c r="U9" s="65" t="s">
        <v>14</v>
      </c>
      <c r="V9" s="67" t="s">
        <v>32</v>
      </c>
      <c r="W9" s="62" t="s">
        <v>16</v>
      </c>
      <c r="X9" s="70" t="s">
        <v>18</v>
      </c>
      <c r="Y9" s="70" t="s">
        <v>27</v>
      </c>
      <c r="Z9" s="70" t="s">
        <v>73</v>
      </c>
      <c r="AA9" s="58" t="s">
        <v>31</v>
      </c>
      <c r="AB9" s="60" t="s">
        <v>32</v>
      </c>
      <c r="AC9" s="62" t="s">
        <v>20</v>
      </c>
      <c r="AD9" s="50" t="s">
        <v>35</v>
      </c>
      <c r="AE9" s="88" t="s">
        <v>36</v>
      </c>
    </row>
    <row r="10" spans="2:31" ht="56.25" x14ac:dyDescent="0.3">
      <c r="B10" s="96" t="s">
        <v>7</v>
      </c>
      <c r="C10" s="97"/>
      <c r="D10" s="97"/>
      <c r="E10" s="97"/>
      <c r="F10" s="97"/>
      <c r="G10" s="97"/>
      <c r="H10" s="97"/>
      <c r="I10" s="98"/>
      <c r="J10" s="51"/>
      <c r="K10" s="89"/>
      <c r="L10" s="92"/>
      <c r="M10" s="66"/>
      <c r="N10" s="71"/>
      <c r="O10" s="66"/>
      <c r="P10" s="71"/>
      <c r="Q10" s="71"/>
      <c r="R10" s="19" t="s">
        <v>33</v>
      </c>
      <c r="S10" s="24" t="s">
        <v>34</v>
      </c>
      <c r="T10" s="63"/>
      <c r="U10" s="66"/>
      <c r="V10" s="68"/>
      <c r="W10" s="63"/>
      <c r="X10" s="71"/>
      <c r="Y10" s="71"/>
      <c r="Z10" s="71"/>
      <c r="AA10" s="59"/>
      <c r="AB10" s="61"/>
      <c r="AC10" s="63"/>
      <c r="AD10" s="51"/>
      <c r="AE10" s="89"/>
    </row>
    <row r="11" spans="2:31" ht="18.75" x14ac:dyDescent="0.3">
      <c r="B11" s="99" t="s">
        <v>6</v>
      </c>
      <c r="C11" s="100"/>
      <c r="D11" s="100"/>
      <c r="E11" s="100"/>
      <c r="F11" s="100"/>
      <c r="G11" s="100"/>
      <c r="H11" s="100"/>
      <c r="I11" s="101"/>
      <c r="J11" s="52"/>
      <c r="K11" s="90"/>
      <c r="L11" s="92"/>
      <c r="M11" s="66"/>
      <c r="N11" s="72"/>
      <c r="O11" s="66"/>
      <c r="P11" s="72"/>
      <c r="Q11" s="72"/>
      <c r="R11" s="20"/>
      <c r="S11" s="25"/>
      <c r="T11" s="64"/>
      <c r="U11" s="66"/>
      <c r="V11" s="69"/>
      <c r="W11" s="64"/>
      <c r="X11" s="72"/>
      <c r="Y11" s="72"/>
      <c r="Z11" s="72"/>
      <c r="AA11" s="59"/>
      <c r="AB11" s="61"/>
      <c r="AC11" s="64"/>
      <c r="AD11" s="52"/>
      <c r="AE11" s="90"/>
    </row>
    <row r="12" spans="2:31" ht="51.75" x14ac:dyDescent="0.3">
      <c r="B12" s="53" t="s">
        <v>0</v>
      </c>
      <c r="C12" s="54"/>
      <c r="D12" s="54"/>
      <c r="E12" s="54"/>
      <c r="F12" s="54"/>
      <c r="G12" s="54"/>
      <c r="H12" s="54"/>
      <c r="I12" s="55"/>
      <c r="J12" s="43" t="s">
        <v>62</v>
      </c>
      <c r="K12" s="44" t="s">
        <v>68</v>
      </c>
      <c r="L12" s="14" t="s">
        <v>11</v>
      </c>
      <c r="M12" s="26">
        <v>43565</v>
      </c>
      <c r="N12" s="27" t="s">
        <v>12</v>
      </c>
      <c r="O12" s="27" t="s">
        <v>39</v>
      </c>
      <c r="P12" s="27">
        <v>14200</v>
      </c>
      <c r="Q12" s="2" t="s">
        <v>28</v>
      </c>
      <c r="R12" s="2">
        <v>500</v>
      </c>
      <c r="S12" s="28">
        <v>43570</v>
      </c>
      <c r="T12" s="29">
        <v>14200</v>
      </c>
      <c r="U12" s="27" t="s">
        <v>15</v>
      </c>
      <c r="V12" s="30">
        <v>43580</v>
      </c>
      <c r="W12" s="29" t="s">
        <v>17</v>
      </c>
      <c r="X12" s="27" t="s">
        <v>19</v>
      </c>
      <c r="Y12" s="2" t="s">
        <v>29</v>
      </c>
      <c r="Z12" s="31">
        <v>4000</v>
      </c>
      <c r="AA12" s="29">
        <v>4000</v>
      </c>
      <c r="AB12" s="30">
        <v>43582</v>
      </c>
      <c r="AC12" s="32" t="s">
        <v>21</v>
      </c>
      <c r="AD12" s="43">
        <f>P12-R12-Z12</f>
        <v>9700</v>
      </c>
      <c r="AE12" s="44">
        <f>(P12-R12-Z12) * 0.25</f>
        <v>2425</v>
      </c>
    </row>
    <row r="13" spans="2:31" ht="15.75" outlineLevel="1" x14ac:dyDescent="0.25">
      <c r="B13" s="15"/>
      <c r="C13" s="86" t="s">
        <v>66</v>
      </c>
      <c r="D13" s="86"/>
      <c r="E13" s="86"/>
      <c r="F13" s="86"/>
      <c r="G13" s="86"/>
      <c r="H13" s="86"/>
      <c r="I13" s="87"/>
      <c r="J13" s="49"/>
      <c r="K13" s="49" t="s">
        <v>67</v>
      </c>
      <c r="L13" s="6"/>
      <c r="M13" s="3"/>
      <c r="N13" s="3"/>
      <c r="O13" s="3"/>
      <c r="P13" s="3"/>
      <c r="Q13" s="3"/>
      <c r="R13" s="3"/>
      <c r="S13" s="33"/>
      <c r="T13" s="34"/>
      <c r="U13" s="35"/>
      <c r="V13" s="36"/>
      <c r="W13" s="37"/>
      <c r="X13" s="3"/>
      <c r="Y13" s="3"/>
      <c r="Z13" s="33"/>
      <c r="AA13" s="37"/>
      <c r="AB13" s="33"/>
      <c r="AC13" s="37"/>
      <c r="AD13" s="45"/>
      <c r="AE13" s="46"/>
    </row>
    <row r="14" spans="2:31" ht="15.75" outlineLevel="1" x14ac:dyDescent="0.25">
      <c r="B14" s="15"/>
      <c r="C14" s="86" t="s">
        <v>58</v>
      </c>
      <c r="D14" s="86"/>
      <c r="E14" s="86"/>
      <c r="F14" s="86"/>
      <c r="G14" s="86"/>
      <c r="H14" s="86"/>
      <c r="I14" s="87"/>
      <c r="J14" s="49" t="s">
        <v>60</v>
      </c>
      <c r="K14" s="46" t="s">
        <v>22</v>
      </c>
      <c r="L14" s="6"/>
      <c r="M14" s="3"/>
      <c r="N14" s="3"/>
      <c r="O14" s="3"/>
      <c r="P14" s="3"/>
      <c r="Q14" s="3"/>
      <c r="R14" s="3"/>
      <c r="S14" s="33"/>
      <c r="T14" s="34"/>
      <c r="U14" s="35"/>
      <c r="V14" s="36"/>
      <c r="W14" s="37"/>
      <c r="X14" s="3"/>
      <c r="Y14" s="3"/>
      <c r="Z14" s="33"/>
      <c r="AA14" s="37"/>
      <c r="AB14" s="33"/>
      <c r="AC14" s="37"/>
      <c r="AD14" s="45"/>
      <c r="AE14" s="46"/>
    </row>
    <row r="15" spans="2:31" ht="15.75" outlineLevel="1" x14ac:dyDescent="0.25">
      <c r="B15" s="15"/>
      <c r="C15" s="56" t="s">
        <v>2</v>
      </c>
      <c r="D15" s="56"/>
      <c r="E15" s="56"/>
      <c r="F15" s="56"/>
      <c r="G15" s="56"/>
      <c r="H15" s="56"/>
      <c r="I15" s="57"/>
      <c r="J15" s="45" t="s">
        <v>22</v>
      </c>
      <c r="K15" s="46" t="s">
        <v>22</v>
      </c>
      <c r="L15" s="6" t="s">
        <v>22</v>
      </c>
      <c r="M15" s="3" t="s">
        <v>22</v>
      </c>
      <c r="N15" s="3" t="s">
        <v>22</v>
      </c>
      <c r="O15" s="3" t="s">
        <v>22</v>
      </c>
      <c r="P15" s="3" t="s">
        <v>22</v>
      </c>
      <c r="Q15" s="3" t="s">
        <v>22</v>
      </c>
      <c r="R15" s="3" t="s">
        <v>22</v>
      </c>
      <c r="S15" s="33" t="s">
        <v>22</v>
      </c>
      <c r="T15" s="34">
        <v>10000</v>
      </c>
      <c r="U15" s="35" t="s">
        <v>15</v>
      </c>
      <c r="V15" s="36">
        <v>43576</v>
      </c>
      <c r="W15" s="37" t="s">
        <v>22</v>
      </c>
      <c r="X15" s="3" t="s">
        <v>22</v>
      </c>
      <c r="Y15" s="3" t="s">
        <v>22</v>
      </c>
      <c r="Z15" s="33" t="s">
        <v>22</v>
      </c>
      <c r="AA15" s="37" t="s">
        <v>22</v>
      </c>
      <c r="AB15" s="33" t="s">
        <v>22</v>
      </c>
      <c r="AC15" s="37" t="s">
        <v>22</v>
      </c>
      <c r="AD15" s="45" t="s">
        <v>22</v>
      </c>
      <c r="AE15" s="46" t="s">
        <v>22</v>
      </c>
    </row>
    <row r="16" spans="2:31" ht="15.75" outlineLevel="1" x14ac:dyDescent="0.25">
      <c r="B16" s="15"/>
      <c r="C16" s="86" t="s">
        <v>59</v>
      </c>
      <c r="D16" s="86"/>
      <c r="E16" s="86"/>
      <c r="F16" s="86"/>
      <c r="G16" s="86"/>
      <c r="H16" s="86"/>
      <c r="I16" s="87"/>
      <c r="J16" s="49" t="s">
        <v>61</v>
      </c>
      <c r="K16" s="46"/>
      <c r="L16" s="6"/>
      <c r="M16" s="3"/>
      <c r="N16" s="3"/>
      <c r="O16" s="3"/>
      <c r="P16" s="3"/>
      <c r="Q16" s="3"/>
      <c r="R16" s="3"/>
      <c r="S16" s="33"/>
      <c r="T16" s="34"/>
      <c r="U16" s="35"/>
      <c r="V16" s="36"/>
      <c r="W16" s="37"/>
      <c r="X16" s="3"/>
      <c r="Y16" s="3"/>
      <c r="Z16" s="33"/>
      <c r="AA16" s="37"/>
      <c r="AB16" s="33"/>
      <c r="AC16" s="37"/>
      <c r="AD16" s="45"/>
      <c r="AE16" s="46"/>
    </row>
    <row r="17" spans="2:31" ht="15.75" outlineLevel="1" x14ac:dyDescent="0.25">
      <c r="B17" s="15"/>
      <c r="C17" s="83" t="s">
        <v>4</v>
      </c>
      <c r="D17" s="84"/>
      <c r="E17" s="84"/>
      <c r="F17" s="84"/>
      <c r="G17" s="84"/>
      <c r="H17" s="84"/>
      <c r="I17" s="85"/>
      <c r="J17" s="45" t="s">
        <v>22</v>
      </c>
      <c r="K17" s="46" t="s">
        <v>22</v>
      </c>
      <c r="L17" s="6" t="s">
        <v>22</v>
      </c>
      <c r="M17" s="3" t="s">
        <v>22</v>
      </c>
      <c r="N17" s="3" t="s">
        <v>22</v>
      </c>
      <c r="O17" s="3" t="s">
        <v>22</v>
      </c>
      <c r="P17" s="3" t="s">
        <v>22</v>
      </c>
      <c r="Q17" s="3" t="s">
        <v>22</v>
      </c>
      <c r="R17" s="3" t="s">
        <v>22</v>
      </c>
      <c r="S17" s="33" t="s">
        <v>22</v>
      </c>
      <c r="T17" s="34">
        <v>4200</v>
      </c>
      <c r="U17" s="35" t="s">
        <v>15</v>
      </c>
      <c r="V17" s="36">
        <v>43580</v>
      </c>
      <c r="W17" s="37" t="s">
        <v>22</v>
      </c>
      <c r="X17" s="3" t="s">
        <v>22</v>
      </c>
      <c r="Y17" s="3" t="s">
        <v>22</v>
      </c>
      <c r="Z17" s="33" t="s">
        <v>22</v>
      </c>
      <c r="AA17" s="37" t="s">
        <v>22</v>
      </c>
      <c r="AB17" s="33" t="s">
        <v>22</v>
      </c>
      <c r="AC17" s="37" t="s">
        <v>22</v>
      </c>
      <c r="AD17" s="45" t="s">
        <v>22</v>
      </c>
      <c r="AE17" s="46" t="s">
        <v>22</v>
      </c>
    </row>
    <row r="18" spans="2:31" ht="30" outlineLevel="1" x14ac:dyDescent="0.25">
      <c r="B18" s="16"/>
      <c r="C18" s="78" t="s">
        <v>1</v>
      </c>
      <c r="D18" s="79"/>
      <c r="E18" s="79"/>
      <c r="F18" s="79"/>
      <c r="G18" s="79"/>
      <c r="H18" s="79"/>
      <c r="I18" s="80"/>
      <c r="J18" s="45" t="s">
        <v>22</v>
      </c>
      <c r="K18" s="46" t="s">
        <v>22</v>
      </c>
      <c r="L18" s="6" t="s">
        <v>22</v>
      </c>
      <c r="M18" s="3" t="s">
        <v>22</v>
      </c>
      <c r="N18" s="3" t="s">
        <v>22</v>
      </c>
      <c r="O18" s="3" t="s">
        <v>22</v>
      </c>
      <c r="P18" s="3" t="s">
        <v>22</v>
      </c>
      <c r="Q18" s="3" t="s">
        <v>22</v>
      </c>
      <c r="R18" s="3" t="s">
        <v>22</v>
      </c>
      <c r="S18" s="33" t="s">
        <v>22</v>
      </c>
      <c r="T18" s="37" t="s">
        <v>22</v>
      </c>
      <c r="U18" s="3" t="s">
        <v>22</v>
      </c>
      <c r="V18" s="33" t="s">
        <v>22</v>
      </c>
      <c r="W18" s="37" t="s">
        <v>17</v>
      </c>
      <c r="X18" s="3" t="s">
        <v>19</v>
      </c>
      <c r="Y18" s="3" t="s">
        <v>22</v>
      </c>
      <c r="Z18" s="33">
        <v>4000</v>
      </c>
      <c r="AA18" s="37" t="s">
        <v>22</v>
      </c>
      <c r="AB18" s="33" t="s">
        <v>22</v>
      </c>
      <c r="AC18" s="37" t="s">
        <v>22</v>
      </c>
      <c r="AD18" s="45" t="s">
        <v>22</v>
      </c>
      <c r="AE18" s="46" t="s">
        <v>22</v>
      </c>
    </row>
    <row r="19" spans="2:31" outlineLevel="2" x14ac:dyDescent="0.25">
      <c r="B19" s="76"/>
      <c r="C19" s="77"/>
      <c r="D19" s="81" t="s">
        <v>3</v>
      </c>
      <c r="E19" s="81"/>
      <c r="F19" s="81"/>
      <c r="G19" s="81"/>
      <c r="H19" s="81"/>
      <c r="I19" s="82"/>
      <c r="J19" s="47"/>
      <c r="K19" s="48"/>
      <c r="L19" s="7"/>
      <c r="M19" s="4"/>
      <c r="N19" s="4"/>
      <c r="O19" s="4"/>
      <c r="P19" s="4"/>
      <c r="Q19" s="4"/>
      <c r="R19" s="4"/>
      <c r="S19" s="38"/>
      <c r="T19" s="39"/>
      <c r="U19" s="4"/>
      <c r="V19" s="38"/>
      <c r="W19" s="39"/>
      <c r="X19" s="4"/>
      <c r="Y19" s="4"/>
      <c r="Z19" s="38"/>
      <c r="AA19" s="39">
        <v>1000</v>
      </c>
      <c r="AB19" s="40">
        <v>43580</v>
      </c>
      <c r="AC19" s="39"/>
      <c r="AD19" s="47"/>
      <c r="AE19" s="48"/>
    </row>
    <row r="20" spans="2:31" outlineLevel="2" x14ac:dyDescent="0.25">
      <c r="B20" s="76"/>
      <c r="C20" s="77"/>
      <c r="D20" s="81" t="s">
        <v>30</v>
      </c>
      <c r="E20" s="81"/>
      <c r="F20" s="81"/>
      <c r="G20" s="81"/>
      <c r="H20" s="81"/>
      <c r="I20" s="82"/>
      <c r="J20" s="47"/>
      <c r="K20" s="48"/>
      <c r="L20" s="7"/>
      <c r="M20" s="4"/>
      <c r="N20" s="4"/>
      <c r="O20" s="4"/>
      <c r="P20" s="4"/>
      <c r="Q20" s="4"/>
      <c r="R20" s="4"/>
      <c r="S20" s="38"/>
      <c r="T20" s="39"/>
      <c r="U20" s="4"/>
      <c r="V20" s="38"/>
      <c r="W20" s="39"/>
      <c r="X20" s="4"/>
      <c r="Y20" s="4"/>
      <c r="Z20" s="38"/>
      <c r="AA20" s="39">
        <v>3000</v>
      </c>
      <c r="AB20" s="40">
        <v>43582</v>
      </c>
      <c r="AC20" s="39"/>
      <c r="AD20" s="47"/>
      <c r="AE20" s="48"/>
    </row>
    <row r="21" spans="2:31" ht="51.75" x14ac:dyDescent="0.3">
      <c r="B21" s="53" t="s">
        <v>23</v>
      </c>
      <c r="C21" s="54"/>
      <c r="D21" s="54"/>
      <c r="E21" s="54"/>
      <c r="F21" s="54"/>
      <c r="G21" s="54"/>
      <c r="H21" s="54"/>
      <c r="I21" s="55"/>
      <c r="J21" s="43" t="s">
        <v>65</v>
      </c>
      <c r="K21" s="44" t="s">
        <v>71</v>
      </c>
      <c r="L21" s="14" t="s">
        <v>11</v>
      </c>
      <c r="M21" s="26">
        <v>43566</v>
      </c>
      <c r="N21" s="27" t="s">
        <v>12</v>
      </c>
      <c r="O21" s="27" t="s">
        <v>39</v>
      </c>
      <c r="P21" s="27">
        <v>50000</v>
      </c>
      <c r="Q21" s="2" t="s">
        <v>28</v>
      </c>
      <c r="R21" s="2">
        <v>1000</v>
      </c>
      <c r="S21" s="28">
        <v>43570</v>
      </c>
      <c r="T21" s="29">
        <v>50000</v>
      </c>
      <c r="U21" s="27" t="s">
        <v>15</v>
      </c>
      <c r="V21" s="30">
        <v>43576</v>
      </c>
      <c r="W21" s="29" t="s">
        <v>17</v>
      </c>
      <c r="X21" s="27" t="s">
        <v>19</v>
      </c>
      <c r="Y21" s="2" t="s">
        <v>29</v>
      </c>
      <c r="Z21" s="31">
        <v>10000</v>
      </c>
      <c r="AA21" s="41" t="s">
        <v>22</v>
      </c>
      <c r="AB21" s="42" t="s">
        <v>22</v>
      </c>
      <c r="AC21" s="32" t="s">
        <v>21</v>
      </c>
      <c r="AD21" s="43">
        <f>P21-R21-Z21</f>
        <v>39000</v>
      </c>
      <c r="AE21" s="44">
        <f>ROUND((P21/1.2-R21-Z21) * 0.25, 2)</f>
        <v>7666.67</v>
      </c>
    </row>
    <row r="22" spans="2:31" ht="15.75" outlineLevel="1" x14ac:dyDescent="0.25">
      <c r="B22" s="15"/>
      <c r="C22" s="86" t="s">
        <v>69</v>
      </c>
      <c r="D22" s="86"/>
      <c r="E22" s="86"/>
      <c r="F22" s="86"/>
      <c r="G22" s="86"/>
      <c r="H22" s="86"/>
      <c r="I22" s="87"/>
      <c r="J22" s="49"/>
      <c r="K22" s="49" t="s">
        <v>70</v>
      </c>
      <c r="L22" s="6"/>
      <c r="M22" s="3"/>
      <c r="N22" s="3"/>
      <c r="O22" s="3"/>
      <c r="P22" s="3"/>
      <c r="Q22" s="3"/>
      <c r="R22" s="3"/>
      <c r="S22" s="33"/>
      <c r="T22" s="34"/>
      <c r="U22" s="35"/>
      <c r="V22" s="36"/>
      <c r="W22" s="37"/>
      <c r="X22" s="3"/>
      <c r="Y22" s="3"/>
      <c r="Z22" s="33"/>
      <c r="AA22" s="37"/>
      <c r="AB22" s="33"/>
      <c r="AC22" s="37"/>
      <c r="AD22" s="45"/>
      <c r="AE22" s="46"/>
    </row>
    <row r="23" spans="2:31" ht="15.75" outlineLevel="1" x14ac:dyDescent="0.25">
      <c r="B23" s="15"/>
      <c r="C23" s="56" t="s">
        <v>25</v>
      </c>
      <c r="D23" s="56"/>
      <c r="E23" s="56"/>
      <c r="F23" s="56"/>
      <c r="G23" s="56"/>
      <c r="H23" s="56"/>
      <c r="I23" s="57"/>
      <c r="J23" s="45" t="s">
        <v>22</v>
      </c>
      <c r="K23" s="46" t="s">
        <v>22</v>
      </c>
      <c r="L23" s="6" t="s">
        <v>22</v>
      </c>
      <c r="M23" s="3" t="s">
        <v>22</v>
      </c>
      <c r="N23" s="3" t="s">
        <v>22</v>
      </c>
      <c r="O23" s="3" t="s">
        <v>22</v>
      </c>
      <c r="P23" s="3" t="s">
        <v>22</v>
      </c>
      <c r="Q23" s="3" t="s">
        <v>22</v>
      </c>
      <c r="R23" s="3" t="s">
        <v>22</v>
      </c>
      <c r="S23" s="33" t="s">
        <v>22</v>
      </c>
      <c r="T23" s="34">
        <v>50000</v>
      </c>
      <c r="U23" s="35" t="s">
        <v>15</v>
      </c>
      <c r="V23" s="36">
        <v>43576</v>
      </c>
      <c r="W23" s="37" t="s">
        <v>22</v>
      </c>
      <c r="X23" s="3" t="s">
        <v>22</v>
      </c>
      <c r="Y23" s="3" t="s">
        <v>22</v>
      </c>
      <c r="Z23" s="33" t="s">
        <v>22</v>
      </c>
      <c r="AA23" s="37" t="s">
        <v>22</v>
      </c>
      <c r="AB23" s="33" t="s">
        <v>22</v>
      </c>
      <c r="AC23" s="37" t="s">
        <v>22</v>
      </c>
      <c r="AD23" s="45" t="s">
        <v>22</v>
      </c>
      <c r="AE23" s="46" t="s">
        <v>22</v>
      </c>
    </row>
    <row r="24" spans="2:31" ht="15.75" outlineLevel="1" x14ac:dyDescent="0.25">
      <c r="B24" s="15"/>
      <c r="C24" s="86" t="s">
        <v>63</v>
      </c>
      <c r="D24" s="86"/>
      <c r="E24" s="86"/>
      <c r="F24" s="86"/>
      <c r="G24" s="86"/>
      <c r="H24" s="86"/>
      <c r="I24" s="87"/>
      <c r="J24" s="49" t="s">
        <v>64</v>
      </c>
      <c r="K24" s="46"/>
      <c r="L24" s="6"/>
      <c r="M24" s="3"/>
      <c r="N24" s="3"/>
      <c r="O24" s="3"/>
      <c r="P24" s="3"/>
      <c r="Q24" s="3"/>
      <c r="R24" s="3"/>
      <c r="S24" s="33"/>
      <c r="T24" s="34"/>
      <c r="U24" s="35"/>
      <c r="V24" s="36"/>
      <c r="W24" s="37"/>
      <c r="X24" s="3"/>
      <c r="Y24" s="3"/>
      <c r="Z24" s="33"/>
      <c r="AA24" s="37"/>
      <c r="AB24" s="33"/>
      <c r="AC24" s="37"/>
      <c r="AD24" s="45"/>
      <c r="AE24" s="46"/>
    </row>
    <row r="25" spans="2:31" ht="15.75" outlineLevel="1" x14ac:dyDescent="0.25">
      <c r="B25" s="15"/>
      <c r="C25" s="78" t="s">
        <v>1</v>
      </c>
      <c r="D25" s="79"/>
      <c r="E25" s="79"/>
      <c r="F25" s="79"/>
      <c r="G25" s="79"/>
      <c r="H25" s="79"/>
      <c r="I25" s="80"/>
      <c r="J25" s="45" t="s">
        <v>22</v>
      </c>
      <c r="K25" s="46" t="s">
        <v>22</v>
      </c>
      <c r="L25" s="6" t="s">
        <v>22</v>
      </c>
      <c r="M25" s="3" t="s">
        <v>22</v>
      </c>
      <c r="N25" s="3" t="s">
        <v>22</v>
      </c>
      <c r="O25" s="3" t="s">
        <v>22</v>
      </c>
      <c r="P25" s="3" t="s">
        <v>22</v>
      </c>
      <c r="Q25" s="3" t="s">
        <v>22</v>
      </c>
      <c r="R25" s="3" t="s">
        <v>22</v>
      </c>
      <c r="S25" s="33" t="s">
        <v>22</v>
      </c>
      <c r="T25" s="37" t="s">
        <v>22</v>
      </c>
      <c r="U25" s="3" t="s">
        <v>22</v>
      </c>
      <c r="V25" s="33" t="s">
        <v>22</v>
      </c>
      <c r="W25" s="37" t="s">
        <v>22</v>
      </c>
      <c r="X25" s="3" t="s">
        <v>22</v>
      </c>
      <c r="Y25" s="3" t="s">
        <v>22</v>
      </c>
      <c r="Z25" s="33" t="s">
        <v>22</v>
      </c>
      <c r="AA25" s="37" t="s">
        <v>22</v>
      </c>
      <c r="AB25" s="33" t="s">
        <v>22</v>
      </c>
      <c r="AC25" s="37" t="s">
        <v>22</v>
      </c>
      <c r="AD25" s="45" t="s">
        <v>22</v>
      </c>
      <c r="AE25" s="46" t="s">
        <v>22</v>
      </c>
    </row>
    <row r="26" spans="2:31" ht="51.75" x14ac:dyDescent="0.3">
      <c r="B26" s="53" t="s">
        <v>24</v>
      </c>
      <c r="C26" s="54"/>
      <c r="D26" s="54"/>
      <c r="E26" s="54"/>
      <c r="F26" s="54"/>
      <c r="G26" s="54"/>
      <c r="H26" s="54"/>
      <c r="I26" s="55"/>
      <c r="J26" s="43"/>
      <c r="K26" s="44"/>
      <c r="L26" s="14" t="s">
        <v>11</v>
      </c>
      <c r="M26" s="26">
        <v>43566</v>
      </c>
      <c r="N26" s="27" t="s">
        <v>12</v>
      </c>
      <c r="O26" s="27" t="s">
        <v>39</v>
      </c>
      <c r="P26" s="27">
        <v>50000</v>
      </c>
      <c r="Q26" s="2" t="s">
        <v>28</v>
      </c>
      <c r="R26" s="2">
        <v>2000</v>
      </c>
      <c r="S26" s="28">
        <v>43573</v>
      </c>
      <c r="T26" s="29"/>
      <c r="U26" s="27"/>
      <c r="V26" s="30"/>
      <c r="W26" s="29" t="s">
        <v>17</v>
      </c>
      <c r="X26" s="27" t="s">
        <v>19</v>
      </c>
      <c r="Y26" s="2" t="s">
        <v>29</v>
      </c>
      <c r="Z26" s="31">
        <v>10000</v>
      </c>
      <c r="AA26" s="41"/>
      <c r="AB26" s="42"/>
      <c r="AC26" s="32" t="s">
        <v>21</v>
      </c>
      <c r="AD26" s="43">
        <f>P26-R26-Z26</f>
        <v>38000</v>
      </c>
      <c r="AE26" s="44">
        <f>ROUND((P26/1.2-R26-Z26) * 0.25, 2)</f>
        <v>7416.67</v>
      </c>
    </row>
    <row r="27" spans="2:31" ht="30.75" outlineLevel="1" thickBot="1" x14ac:dyDescent="0.3">
      <c r="B27" s="17"/>
      <c r="C27" s="73" t="s">
        <v>26</v>
      </c>
      <c r="D27" s="74"/>
      <c r="E27" s="74"/>
      <c r="F27" s="74"/>
      <c r="G27" s="74"/>
      <c r="H27" s="74"/>
      <c r="I27" s="75"/>
      <c r="J27" s="11" t="s">
        <v>22</v>
      </c>
      <c r="K27" s="46" t="s">
        <v>22</v>
      </c>
      <c r="L27" s="8" t="s">
        <v>22</v>
      </c>
      <c r="M27" s="11" t="s">
        <v>22</v>
      </c>
      <c r="N27" s="9" t="s">
        <v>22</v>
      </c>
      <c r="O27" s="9" t="s">
        <v>22</v>
      </c>
      <c r="P27" s="9" t="s">
        <v>22</v>
      </c>
      <c r="Q27" s="9" t="s">
        <v>22</v>
      </c>
      <c r="R27" s="11" t="s">
        <v>22</v>
      </c>
      <c r="S27" s="12" t="s">
        <v>22</v>
      </c>
      <c r="T27" s="8" t="s">
        <v>22</v>
      </c>
      <c r="U27" s="9" t="s">
        <v>22</v>
      </c>
      <c r="V27" s="10" t="s">
        <v>22</v>
      </c>
      <c r="W27" s="8" t="s">
        <v>17</v>
      </c>
      <c r="X27" s="9" t="s">
        <v>19</v>
      </c>
      <c r="Y27" s="9" t="s">
        <v>22</v>
      </c>
      <c r="Z27" s="10">
        <v>10000</v>
      </c>
      <c r="AA27" s="8" t="s">
        <v>22</v>
      </c>
      <c r="AB27" s="10" t="s">
        <v>22</v>
      </c>
      <c r="AC27" s="8" t="s">
        <v>22</v>
      </c>
      <c r="AD27" s="11" t="s">
        <v>22</v>
      </c>
      <c r="AE27" s="12"/>
    </row>
    <row r="29" spans="2:31" x14ac:dyDescent="0.25">
      <c r="B29" s="5"/>
      <c r="C29" s="5" t="s">
        <v>54</v>
      </c>
      <c r="D29" s="5"/>
      <c r="E29" s="5"/>
    </row>
    <row r="30" spans="2:31" x14ac:dyDescent="0.25">
      <c r="B30" s="5"/>
      <c r="C30" s="5" t="s">
        <v>53</v>
      </c>
      <c r="D30" s="5"/>
      <c r="E30" s="5"/>
      <c r="G30" s="5"/>
    </row>
    <row r="31" spans="2:31" x14ac:dyDescent="0.25">
      <c r="B31" s="5"/>
      <c r="C31" s="5"/>
      <c r="D31" s="5" t="s">
        <v>47</v>
      </c>
      <c r="E31" s="5"/>
      <c r="G31" s="5"/>
    </row>
    <row r="32" spans="2:31" x14ac:dyDescent="0.25">
      <c r="B32" s="5"/>
      <c r="C32" s="5" t="s">
        <v>37</v>
      </c>
      <c r="D32" s="5"/>
      <c r="E32" s="5"/>
    </row>
    <row r="33" spans="1:13" x14ac:dyDescent="0.25">
      <c r="B33" s="5"/>
      <c r="C33" s="5"/>
      <c r="D33" s="5" t="s">
        <v>55</v>
      </c>
      <c r="E33" s="5"/>
      <c r="H33" s="5"/>
      <c r="I33" s="5"/>
      <c r="L33" s="5"/>
      <c r="M33" s="5" t="s">
        <v>48</v>
      </c>
    </row>
    <row r="34" spans="1:13" x14ac:dyDescent="0.25">
      <c r="B34" s="5"/>
      <c r="C34" s="5"/>
      <c r="D34" s="5" t="s">
        <v>49</v>
      </c>
      <c r="E34" s="5"/>
      <c r="H34" s="5" t="s">
        <v>50</v>
      </c>
      <c r="I34" s="5"/>
      <c r="L34" s="5"/>
      <c r="M34" s="5"/>
    </row>
    <row r="35" spans="1:13" x14ac:dyDescent="0.25">
      <c r="B35" s="5"/>
      <c r="C35" s="5"/>
      <c r="D35" s="5"/>
      <c r="E35" s="5"/>
    </row>
    <row r="36" spans="1:13" x14ac:dyDescent="0.25">
      <c r="B36" s="5"/>
      <c r="C36" s="5" t="s">
        <v>51</v>
      </c>
      <c r="D36" s="5"/>
      <c r="E36" s="5"/>
    </row>
    <row r="37" spans="1:13" ht="21" x14ac:dyDescent="0.35">
      <c r="B37" s="5"/>
      <c r="C37" s="5" t="s">
        <v>40</v>
      </c>
      <c r="D37" s="5"/>
      <c r="E37" s="5"/>
      <c r="G37" s="23"/>
    </row>
    <row r="38" spans="1:13" ht="21" x14ac:dyDescent="0.35">
      <c r="B38" s="5"/>
      <c r="C38" s="5"/>
      <c r="D38" s="23" t="s">
        <v>42</v>
      </c>
      <c r="E38" s="5"/>
      <c r="G38" s="23"/>
    </row>
    <row r="39" spans="1:13" x14ac:dyDescent="0.25">
      <c r="B39" s="5"/>
      <c r="C39" s="5" t="s">
        <v>44</v>
      </c>
      <c r="D39" s="5"/>
      <c r="E39" s="5"/>
    </row>
    <row r="40" spans="1:13" ht="21" x14ac:dyDescent="0.35">
      <c r="A40" t="s">
        <v>41</v>
      </c>
      <c r="B40" s="5"/>
      <c r="C40" s="5"/>
      <c r="D40" s="22" t="s">
        <v>45</v>
      </c>
      <c r="E40" s="5"/>
    </row>
    <row r="41" spans="1:13" ht="21" x14ac:dyDescent="0.35">
      <c r="B41" s="5"/>
      <c r="C41" s="5"/>
      <c r="D41" s="22" t="s">
        <v>46</v>
      </c>
      <c r="E41" s="5"/>
    </row>
    <row r="42" spans="1:13" x14ac:dyDescent="0.25">
      <c r="B42" s="5"/>
      <c r="C42" s="5" t="s">
        <v>52</v>
      </c>
      <c r="D42" s="5"/>
      <c r="E42" s="5"/>
    </row>
    <row r="43" spans="1:13" ht="18.75" x14ac:dyDescent="0.3">
      <c r="B43" s="5"/>
      <c r="C43" s="5"/>
      <c r="D43" s="21" t="s">
        <v>43</v>
      </c>
      <c r="E43" s="5"/>
    </row>
    <row r="44" spans="1:13" x14ac:dyDescent="0.25">
      <c r="B44" s="5"/>
      <c r="C44" s="5" t="s">
        <v>44</v>
      </c>
      <c r="D44" s="5"/>
      <c r="E44" s="5"/>
    </row>
    <row r="45" spans="1:13" ht="21" x14ac:dyDescent="0.35">
      <c r="A45" t="s">
        <v>41</v>
      </c>
      <c r="B45" s="5"/>
      <c r="C45" s="5"/>
      <c r="D45" s="22" t="s">
        <v>45</v>
      </c>
      <c r="E45" s="5"/>
    </row>
    <row r="46" spans="1:13" ht="21" x14ac:dyDescent="0.35">
      <c r="B46" s="5"/>
      <c r="C46" s="5"/>
      <c r="D46" s="22" t="s">
        <v>46</v>
      </c>
      <c r="E46" s="5"/>
    </row>
    <row r="47" spans="1:13" x14ac:dyDescent="0.25">
      <c r="B47" s="5"/>
      <c r="C47" s="5"/>
      <c r="D47" s="5"/>
      <c r="E47" s="5"/>
    </row>
  </sheetData>
  <mergeCells count="41">
    <mergeCell ref="AE9:AE11"/>
    <mergeCell ref="D19:I19"/>
    <mergeCell ref="B12:I12"/>
    <mergeCell ref="L9:L11"/>
    <mergeCell ref="M9:M11"/>
    <mergeCell ref="N9:N11"/>
    <mergeCell ref="B9:I9"/>
    <mergeCell ref="B10:I10"/>
    <mergeCell ref="B11:I11"/>
    <mergeCell ref="C15:I15"/>
    <mergeCell ref="C17:I17"/>
    <mergeCell ref="C18:I18"/>
    <mergeCell ref="X9:X11"/>
    <mergeCell ref="Y9:Y11"/>
    <mergeCell ref="C14:I14"/>
    <mergeCell ref="K9:K11"/>
    <mergeCell ref="C16:I16"/>
    <mergeCell ref="C13:I13"/>
    <mergeCell ref="C27:I27"/>
    <mergeCell ref="B19:C19"/>
    <mergeCell ref="C25:I25"/>
    <mergeCell ref="B20:C20"/>
    <mergeCell ref="D20:I20"/>
    <mergeCell ref="C24:I24"/>
    <mergeCell ref="C22:I22"/>
    <mergeCell ref="AD9:AD11"/>
    <mergeCell ref="B21:I21"/>
    <mergeCell ref="B26:I26"/>
    <mergeCell ref="C23:I23"/>
    <mergeCell ref="AA9:AA11"/>
    <mergeCell ref="AB9:AB11"/>
    <mergeCell ref="AC9:AC11"/>
    <mergeCell ref="U9:U11"/>
    <mergeCell ref="V9:V11"/>
    <mergeCell ref="W9:W11"/>
    <mergeCell ref="Z9:Z11"/>
    <mergeCell ref="O9:O11"/>
    <mergeCell ref="P9:P11"/>
    <mergeCell ref="Q9:Q11"/>
    <mergeCell ref="T9:T11"/>
    <mergeCell ref="J9:J1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2019-06-25T13:48:21Z</dcterms:modified>
</cp:coreProperties>
</file>