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ухгалтерия\Поставка\1 С\Настройка и доработка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Лист1!$K$4:$V$43</definedName>
    <definedName name="OLE_LINK2" localSheetId="0">Лист1!#REF!</definedName>
  </definedNames>
  <calcPr calcId="162913" refMode="R1C1"/>
</workbook>
</file>

<file path=xl/calcChain.xml><?xml version="1.0" encoding="utf-8"?>
<calcChain xmlns="http://schemas.openxmlformats.org/spreadsheetml/2006/main">
  <c r="Z5" i="1" l="1"/>
  <c r="AB5" i="1"/>
  <c r="AD5" i="1"/>
  <c r="AF5" i="1"/>
  <c r="AH5" i="1"/>
  <c r="Z6" i="1"/>
  <c r="AB6" i="1"/>
  <c r="AD6" i="1"/>
  <c r="AF6" i="1"/>
  <c r="AH6" i="1"/>
  <c r="Z7" i="1"/>
  <c r="AB7" i="1"/>
  <c r="AD7" i="1"/>
  <c r="AF7" i="1"/>
  <c r="AH7" i="1"/>
  <c r="Z8" i="1"/>
  <c r="AB8" i="1"/>
  <c r="AD8" i="1"/>
  <c r="AF8" i="1"/>
  <c r="AH8" i="1"/>
  <c r="Z9" i="1"/>
  <c r="AB9" i="1"/>
  <c r="AD9" i="1"/>
  <c r="AF9" i="1"/>
  <c r="AH9" i="1"/>
  <c r="Z10" i="1"/>
  <c r="AB10" i="1"/>
  <c r="AD10" i="1"/>
  <c r="AF10" i="1"/>
  <c r="AH10" i="1"/>
  <c r="Z11" i="1"/>
  <c r="AB11" i="1"/>
  <c r="AD11" i="1"/>
  <c r="AF11" i="1"/>
  <c r="AH11" i="1"/>
  <c r="Z12" i="1"/>
  <c r="AB12" i="1"/>
  <c r="AD12" i="1"/>
  <c r="AF12" i="1"/>
  <c r="AH12" i="1"/>
  <c r="Z13" i="1"/>
  <c r="AB13" i="1"/>
  <c r="AD13" i="1"/>
  <c r="AF13" i="1"/>
  <c r="AH13" i="1"/>
  <c r="Z14" i="1"/>
  <c r="AB14" i="1"/>
  <c r="AD14" i="1"/>
  <c r="AF14" i="1"/>
  <c r="AH14" i="1"/>
  <c r="Z15" i="1"/>
  <c r="AB15" i="1"/>
  <c r="AD15" i="1"/>
  <c r="AF15" i="1"/>
  <c r="AH15" i="1"/>
  <c r="Z16" i="1"/>
  <c r="AB16" i="1"/>
  <c r="AD16" i="1"/>
  <c r="AF16" i="1"/>
  <c r="AH16" i="1"/>
  <c r="Z17" i="1"/>
  <c r="AB17" i="1"/>
  <c r="AD17" i="1"/>
  <c r="AF17" i="1"/>
  <c r="AH17" i="1"/>
  <c r="Z18" i="1"/>
  <c r="AB18" i="1"/>
  <c r="AD18" i="1"/>
  <c r="AF18" i="1"/>
  <c r="AH18" i="1"/>
  <c r="Z19" i="1"/>
  <c r="AB19" i="1"/>
  <c r="AD19" i="1"/>
  <c r="AF19" i="1"/>
  <c r="AH19" i="1"/>
  <c r="Z20" i="1"/>
  <c r="AB20" i="1"/>
  <c r="AD20" i="1"/>
  <c r="AF20" i="1"/>
  <c r="AH20" i="1"/>
  <c r="Z21" i="1"/>
  <c r="AB21" i="1"/>
  <c r="AD21" i="1"/>
  <c r="AF21" i="1"/>
  <c r="AH21" i="1"/>
  <c r="Z22" i="1"/>
  <c r="AB22" i="1"/>
  <c r="AD22" i="1"/>
  <c r="AF22" i="1"/>
  <c r="AH22" i="1"/>
  <c r="Z23" i="1"/>
  <c r="AB23" i="1"/>
  <c r="AD23" i="1"/>
  <c r="AF23" i="1"/>
  <c r="AH23" i="1"/>
  <c r="Z24" i="1"/>
  <c r="AB24" i="1"/>
  <c r="AD24" i="1"/>
  <c r="AF24" i="1"/>
  <c r="AH24" i="1"/>
  <c r="Z25" i="1"/>
  <c r="AB25" i="1"/>
  <c r="AD25" i="1"/>
  <c r="AF25" i="1"/>
  <c r="AH25" i="1"/>
  <c r="Z26" i="1"/>
  <c r="AB26" i="1"/>
  <c r="AD26" i="1"/>
  <c r="AF26" i="1"/>
  <c r="AH26" i="1"/>
  <c r="Z27" i="1"/>
  <c r="AB27" i="1"/>
  <c r="AD27" i="1"/>
  <c r="AF27" i="1"/>
  <c r="AH27" i="1"/>
  <c r="Z28" i="1"/>
  <c r="AB28" i="1"/>
  <c r="AD28" i="1"/>
  <c r="AF28" i="1"/>
  <c r="AH28" i="1"/>
  <c r="Z29" i="1"/>
  <c r="AB29" i="1"/>
  <c r="AD29" i="1"/>
  <c r="AF29" i="1"/>
  <c r="AH29" i="1"/>
  <c r="Z30" i="1"/>
  <c r="AB30" i="1"/>
  <c r="AD30" i="1"/>
  <c r="AF30" i="1"/>
  <c r="AH30" i="1"/>
  <c r="Z31" i="1"/>
  <c r="AB31" i="1"/>
  <c r="AD31" i="1"/>
  <c r="AF31" i="1"/>
  <c r="AH31" i="1"/>
  <c r="Z32" i="1"/>
  <c r="AB32" i="1"/>
  <c r="AD32" i="1"/>
  <c r="AF32" i="1"/>
  <c r="AH32" i="1"/>
  <c r="Z33" i="1"/>
  <c r="AB33" i="1"/>
  <c r="AD33" i="1"/>
  <c r="AF33" i="1"/>
  <c r="AH33" i="1"/>
  <c r="Z34" i="1"/>
  <c r="AB34" i="1"/>
  <c r="AD34" i="1"/>
  <c r="AF34" i="1"/>
  <c r="AH34" i="1"/>
  <c r="Z35" i="1"/>
  <c r="AB35" i="1"/>
  <c r="AD35" i="1"/>
  <c r="AF35" i="1"/>
  <c r="AH35" i="1"/>
  <c r="Z36" i="1"/>
  <c r="AB36" i="1"/>
  <c r="AD36" i="1"/>
  <c r="AF36" i="1"/>
  <c r="AH36" i="1"/>
  <c r="Z37" i="1"/>
  <c r="AB37" i="1"/>
  <c r="AD37" i="1"/>
  <c r="AF37" i="1"/>
  <c r="AH37" i="1"/>
  <c r="Z38" i="1"/>
  <c r="AB38" i="1"/>
  <c r="AD38" i="1"/>
  <c r="AF38" i="1"/>
  <c r="AH38" i="1"/>
  <c r="Z39" i="1"/>
  <c r="AB39" i="1"/>
  <c r="AD39" i="1"/>
  <c r="AF39" i="1"/>
  <c r="AH39" i="1"/>
  <c r="Z40" i="1"/>
  <c r="AB40" i="1"/>
  <c r="AD40" i="1"/>
  <c r="AF40" i="1"/>
  <c r="AH40" i="1"/>
  <c r="Z41" i="1"/>
  <c r="AB41" i="1"/>
  <c r="AD41" i="1"/>
  <c r="AF41" i="1"/>
  <c r="AH41" i="1"/>
  <c r="Z42" i="1"/>
  <c r="AB42" i="1"/>
  <c r="AD42" i="1"/>
  <c r="AF42" i="1"/>
  <c r="AH42" i="1"/>
  <c r="AB43" i="1" l="1"/>
  <c r="Z43" i="1"/>
  <c r="AH43" i="1"/>
  <c r="AF43" i="1"/>
  <c r="AD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G5" i="1"/>
  <c r="X43" i="1" l="1"/>
  <c r="H40" i="1"/>
  <c r="I22" i="1"/>
  <c r="J22" i="1" s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I21" i="1" s="1"/>
  <c r="J21" i="1" s="1"/>
  <c r="V20" i="1"/>
  <c r="V19" i="1"/>
  <c r="V18" i="1"/>
  <c r="V17" i="1"/>
  <c r="V16" i="1"/>
  <c r="V15" i="1"/>
  <c r="V14" i="1"/>
  <c r="V13" i="1"/>
  <c r="V12" i="1"/>
  <c r="V11" i="1"/>
  <c r="V10" i="1"/>
  <c r="V9" i="1"/>
  <c r="I9" i="1" s="1"/>
  <c r="J9" i="1" s="1"/>
  <c r="V8" i="1"/>
  <c r="V7" i="1"/>
  <c r="V6" i="1"/>
  <c r="V5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I30" i="1"/>
  <c r="J30" i="1" s="1"/>
  <c r="H30" i="1"/>
  <c r="H38" i="1"/>
  <c r="H33" i="1"/>
  <c r="H37" i="1"/>
  <c r="H10" i="1"/>
  <c r="H26" i="1"/>
  <c r="H25" i="1"/>
  <c r="H18" i="1"/>
  <c r="I14" i="1"/>
  <c r="J14" i="1" s="1"/>
  <c r="I34" i="1"/>
  <c r="J34" i="1" s="1"/>
  <c r="I13" i="1"/>
  <c r="J13" i="1" s="1"/>
  <c r="H17" i="1"/>
  <c r="I17" i="1"/>
  <c r="J17" i="1" s="1"/>
  <c r="H6" i="1"/>
  <c r="I6" i="1"/>
  <c r="J6" i="1" s="1"/>
  <c r="H42" i="1"/>
  <c r="I29" i="1"/>
  <c r="J29" i="1" s="1"/>
  <c r="L43" i="1" l="1"/>
  <c r="T43" i="1"/>
  <c r="P43" i="1"/>
  <c r="D43" i="1"/>
  <c r="N43" i="1"/>
  <c r="R43" i="1"/>
  <c r="V43" i="1"/>
  <c r="H19" i="1"/>
  <c r="H20" i="1"/>
  <c r="H41" i="1"/>
  <c r="I41" i="1"/>
  <c r="J41" i="1" s="1"/>
  <c r="I25" i="1"/>
  <c r="J25" i="1" s="1"/>
  <c r="I8" i="1"/>
  <c r="J8" i="1" s="1"/>
  <c r="I16" i="1"/>
  <c r="J16" i="1" s="1"/>
  <c r="H24" i="1"/>
  <c r="H28" i="1"/>
  <c r="H8" i="1"/>
  <c r="H13" i="1"/>
  <c r="I39" i="1"/>
  <c r="J39" i="1" s="1"/>
  <c r="I37" i="1"/>
  <c r="J37" i="1" s="1"/>
  <c r="I40" i="1"/>
  <c r="J40" i="1" s="1"/>
  <c r="I12" i="1"/>
  <c r="J12" i="1" s="1"/>
  <c r="I32" i="1"/>
  <c r="J32" i="1" s="1"/>
  <c r="H36" i="1"/>
  <c r="I38" i="1"/>
  <c r="J38" i="1" s="1"/>
  <c r="H34" i="1"/>
  <c r="I42" i="1"/>
  <c r="J42" i="1" s="1"/>
  <c r="I18" i="1"/>
  <c r="J18" i="1" s="1"/>
  <c r="I24" i="1"/>
  <c r="J24" i="1" s="1"/>
  <c r="I7" i="1"/>
  <c r="J7" i="1" s="1"/>
  <c r="H11" i="1"/>
  <c r="I15" i="1"/>
  <c r="J15" i="1" s="1"/>
  <c r="I23" i="1"/>
  <c r="J23" i="1" s="1"/>
  <c r="I27" i="1"/>
  <c r="J27" i="1" s="1"/>
  <c r="H31" i="1"/>
  <c r="H35" i="1"/>
  <c r="H7" i="1"/>
  <c r="I31" i="1"/>
  <c r="J31" i="1" s="1"/>
  <c r="H27" i="1"/>
  <c r="I19" i="1"/>
  <c r="J19" i="1" s="1"/>
  <c r="H9" i="1"/>
  <c r="I20" i="1"/>
  <c r="J20" i="1" s="1"/>
  <c r="H16" i="1"/>
  <c r="H22" i="1"/>
  <c r="I26" i="1"/>
  <c r="J26" i="1" s="1"/>
  <c r="I33" i="1"/>
  <c r="J33" i="1" s="1"/>
  <c r="H21" i="1"/>
  <c r="H29" i="1"/>
  <c r="H14" i="1"/>
  <c r="I10" i="1"/>
  <c r="J10" i="1" s="1"/>
  <c r="I35" i="1" l="1"/>
  <c r="J35" i="1" s="1"/>
  <c r="I36" i="1"/>
  <c r="J36" i="1" s="1"/>
  <c r="H15" i="1"/>
  <c r="I28" i="1"/>
  <c r="J28" i="1" s="1"/>
  <c r="H39" i="1"/>
  <c r="H12" i="1"/>
  <c r="H23" i="1"/>
  <c r="H32" i="1"/>
  <c r="I11" i="1"/>
  <c r="J11" i="1" s="1"/>
  <c r="H5" i="1"/>
  <c r="I5" i="1"/>
  <c r="H43" i="1" l="1"/>
  <c r="J5" i="1"/>
  <c r="J43" i="1" s="1"/>
</calcChain>
</file>

<file path=xl/sharedStrings.xml><?xml version="1.0" encoding="utf-8"?>
<sst xmlns="http://schemas.openxmlformats.org/spreadsheetml/2006/main" count="162" uniqueCount="106">
  <si>
    <t>№</t>
  </si>
  <si>
    <t>Наименование Товара</t>
  </si>
  <si>
    <t>ЕИ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</si>
  <si>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</si>
  <si>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</si>
  <si>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</si>
  <si>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</si>
  <si>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</si>
  <si>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</si>
  <si>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</si>
  <si>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</si>
  <si>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</si>
  <si>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</si>
  <si>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</si>
  <si>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</si>
  <si>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</si>
  <si>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</si>
  <si>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</si>
  <si>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</si>
  <si>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</si>
  <si>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</si>
  <si>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</si>
  <si>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ИТОГО:</t>
  </si>
  <si>
    <t>Дата заявки</t>
  </si>
  <si>
    <t>Ожидает отгрузки</t>
  </si>
  <si>
    <t>Сумма</t>
  </si>
  <si>
    <r>
      <t>20.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</si>
  <si>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</si>
  <si>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</si>
  <si>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</si>
  <si>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</si>
  <si>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21.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</si>
  <si>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</si>
  <si>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</si>
  <si>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</si>
  <si>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25.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</si>
  <si>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26.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</si>
  <si>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</si>
  <si>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</si>
  <si>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</si>
  <si>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34.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</si>
  <si>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35.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</si>
  <si>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</si>
  <si>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</si>
  <si>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</si>
  <si>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уп</t>
  </si>
  <si>
    <t>л</t>
  </si>
  <si>
    <t>флак</t>
  </si>
  <si>
    <t>фл</t>
  </si>
  <si>
    <t>кг</t>
  </si>
  <si>
    <t>Метиленовый синий 25 гр.</t>
  </si>
  <si>
    <t>Сульфосалициловая кислота 0,5 кг</t>
  </si>
  <si>
    <t>Набор реагентов "Системы индикаторные бумажные для идентификации микроорганизмов. Набор №2 для межродовой и видовой дифференциации энтеробактерий" из 13 тестов, набор на 50 анализов</t>
  </si>
  <si>
    <t>Набор реагентов "Системы индикаторные бумажные для идентификации микроорганизмов. Набор №1 для идентификации вибрионов" из 13 тестов, набор на 50 анализов</t>
  </si>
  <si>
    <t>Краситель  Азур-эозин по Романовскому (МиниМед-Р)</t>
  </si>
  <si>
    <t>Масло имерсионное, классическое</t>
  </si>
  <si>
    <t>Набор реагентов для окраски по Граму (Диахим – Набор для окраски по Граму)</t>
  </si>
  <si>
    <t>Набор реагентов для окраски по Циль-Нильсену  (Диахим – Набор для окраски по Циль-Нильсену )</t>
  </si>
  <si>
    <t>Раствор бриллиантового крезилового синего для окраски ретикулоцитов (Диахим- Гемистейн-РТЦ)</t>
  </si>
  <si>
    <t>Раствор красителя эозина метиленовый синий по Май-Грюнвальду (МиниМед-М-Г)</t>
  </si>
  <si>
    <t>ПБДЭ, 20 анализов</t>
  </si>
  <si>
    <t>Сыворотка лошадиная нормальная стерильная, фл. 100 мл</t>
  </si>
  <si>
    <t>Сыворотка диагностическая сальмонеллезная (поливалентная редких групп), №5 (ПЕТСАЛ®)</t>
  </si>
  <si>
    <t>Идентификационный набор СТАФИтест 24, (40 опр.)</t>
  </si>
  <si>
    <t>Диагностикум эритроцитарный кишечноиерсинеозный антигенный (09) №5</t>
  </si>
  <si>
    <t>Диагностикум эритроцитарный кишечноиерсинеозный антигенный (03) №5</t>
  </si>
  <si>
    <t>Антиген кардиолипиновый для реакции микропреципитации (Сифилис АгКЛ-РМП)</t>
  </si>
  <si>
    <t>Набор реагентов для определения белка в моче и спинномозговой жидкости (БЕЛОК-ПГК-НОВО)</t>
  </si>
  <si>
    <t>Антистрептолизин-О, экспресс-тест, полный набор (АСО-ЭКСПРЕСС ЛАТЕКС)</t>
  </si>
  <si>
    <t>Ревматоидный фактор, экспресс-тест, полный набор (РФ-ЭКСПРЕСС ЛАТЕКС)</t>
  </si>
  <si>
    <t>C-реактивный белок, экспресс-тест, полный набор (СРБ-ЭКСПРЕСС ЛАТЕКС)</t>
  </si>
  <si>
    <t>Фильтровальная бумага 1 кг, 20х20 см</t>
  </si>
  <si>
    <t>Тест-полоски Ван Тач Селект, 100 шт/уп (OneTouch Select®)</t>
  </si>
  <si>
    <t>Контрольная моча –НОВО  (Вектор-Вест) – норма (Мочевой контроль-Ново)</t>
  </si>
  <si>
    <t>Плазма контрольная (пул здоровых доноров), МБООИ "Общество больных гемофилией", Россия (Плазма Н)</t>
  </si>
  <si>
    <t>Набор реагентов хроматографических для in vitro диагностики содержания D-димера в плазме и цельной крови человека, Бритиш Биоселл Интернэшнл Лтд, Великобритания</t>
  </si>
  <si>
    <t>Тест-полоски "Уриполиан 10 М", 100 шт/уп (Уриполиан – XN)</t>
  </si>
  <si>
    <t>Тест-система для экспресс-определения ВИЧ1 и ВИЧ2 в цельной крови, сыворотке или плазме, 40 тест-кассет/уп., Abon Biopharm, Китай</t>
  </si>
  <si>
    <t>Тест-система для определения антител к вирусу гепатита С в цельной крови, сыворотке или плазме, 40 тест-кассет/уп., Abon Biopharm, Китай</t>
  </si>
  <si>
    <t>Тест-система для определения антител к возбудителю сифилиса (Treponema Pallidum) в цельной крови, сыворотке или плазме, 40 тест-кассет/уп., Abon Biopharm, Китай</t>
  </si>
  <si>
    <t>Набор реагентов "Диагностикум эритроцитарный сальмонеллезный Ви-антигенный жидкий"  набор № 2, ООО «НПП ДиаВита»</t>
  </si>
  <si>
    <t>Диагностические тест-полоски Мультистикс 10 (Multistix 10 SG) (100 шт. в тубе), (Multistix®)</t>
  </si>
  <si>
    <t>Картридж CG8+ для определения Na, K, iCa, гематокрита, pH, pCO2, pO2, TCO2, HCO3, BE, sO2, гемоглобина и глюкозы (25 шт./уп.), «Эбботт Поинт оф Кеа Инк.», Соединенные Штаты Америки (i-STAT)</t>
  </si>
  <si>
    <t>Набор реагентов для иммунохроматографического качественного выявления крови в кале (ИХА-FOB-ФАКТОР), №20</t>
  </si>
  <si>
    <t xml:space="preserve">Тест-система для определения поверхностного антигена гепатита В (HBsAg) в цельной крови, сыворотке или плазме, 
40 тест-кассет/уп., Abon Biopharm, Китай
</t>
  </si>
  <si>
    <t xml:space="preserve">Набор реагентов "Диагностикум эритроцитарный сальмонеллезный О-антигенный  жидкий", набор № 1 комплексный (1, 2, 3, 4, 6, 7, 8, 9, 10,12), ООО «НПП ДиаВита» </t>
  </si>
  <si>
    <t>Набор для определения гликогемоглобина (HbA1c) в крови (ГликоГемотест),100 определений</t>
  </si>
  <si>
    <t>Общая сумма по аукциону, руб.</t>
  </si>
  <si>
    <t>Цена за единицу, руб.</t>
  </si>
  <si>
    <t>Кол-во по аукциону</t>
  </si>
  <si>
    <t>Стоимость отгруженного товара, руб</t>
  </si>
  <si>
    <t>Кол-во отгруженного товара</t>
  </si>
  <si>
    <t>Заполняется по спецификации</t>
  </si>
  <si>
    <t>Количество из заявки</t>
  </si>
  <si>
    <r>
      <t>Диагностикум псевдотуберкулезный №5</t>
    </r>
    <r>
      <rPr>
        <sz val="8"/>
        <color theme="1"/>
        <rFont val="Calibri"/>
        <family val="2"/>
        <charset val="204"/>
      </rPr>
      <t xml:space="preserve">, (БЕРЛЕЗ®) </t>
    </r>
  </si>
  <si>
    <t>Номер и дата накладной</t>
  </si>
  <si>
    <t>№1900091 от 04.07.2019</t>
  </si>
  <si>
    <t>Отгружено</t>
  </si>
  <si>
    <t>№ 1900102 от 23.07.2019</t>
  </si>
  <si>
    <t>№ 1900108 от 15.08.2019</t>
  </si>
  <si>
    <t>№ 1900110 от 28.08.2019</t>
  </si>
  <si>
    <t>№ 1900113 от 09.09.2019</t>
  </si>
  <si>
    <t>№ 1900116 от 22.09.2019</t>
  </si>
  <si>
    <t>ЦКБ РАН</t>
  </si>
  <si>
    <t>Контракт № 0123500007519000062_12345</t>
  </si>
  <si>
    <t>№ 1900118 от 10.10.2019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</si>
</sst>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u/>
      <sz val="11"/>
      <color theme="1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b/>
      <u/>
      <sz val="9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2" fillId="0" borderId="0" xfId="0" applyNumberFormat="1" applyFont="1" applyBorder="1" applyAlignment="1">
      <alignment horizontal="justify" vertical="center" wrapText="1"/>
    </xf>
    <xf numFmtId="0" fontId="4" fillId="0" borderId="0" xfId="0" applyFont="1"/>
    <xf numFmtId="4" fontId="1" fillId="2" borderId="10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20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7" fillId="4" borderId="26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4" fontId="7" fillId="4" borderId="27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4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4" fillId="6" borderId="30" xfId="0" applyFont="1" applyFill="1" applyBorder="1" applyAlignment="1">
      <alignment vertical="center" wrapText="1"/>
    </xf>
    <xf numFmtId="0" fontId="14" fillId="6" borderId="31" xfId="0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center" vertical="center" wrapText="1"/>
    </xf>
    <xf numFmtId="49" fontId="17" fillId="7" borderId="18" xfId="0" applyNumberFormat="1" applyFont="1" applyFill="1" applyBorder="1" applyAlignment="1">
      <alignment horizontal="center" vertical="center"/>
    </xf>
    <xf numFmtId="14" fontId="9" fillId="0" borderId="1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4" borderId="17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/>
    </xf>
    <xf numFmtId="14" fontId="9" fillId="0" borderId="17" xfId="0" applyNumberFormat="1" applyFont="1" applyFill="1" applyBorder="1" applyAlignment="1">
      <alignment horizontal="center" vertical="center"/>
    </xf>
    <xf numFmtId="14" fontId="9" fillId="0" borderId="2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abSelected="1" workbookViewId="0">
      <pane ySplit="4" topLeftCell="A5" activePane="bottomLeft" state="frozen"/>
      <selection pane="bottomLeft" activeCell="C15" sqref="C15"/>
    </sheetView>
  </sheetViews>
  <sheetFormatPr defaultRowHeight="15" x14ac:dyDescent="0.25"/>
  <cols>
    <col min="1" max="1" width="3.5703125" customWidth="1"/>
    <col min="2" max="2" width="30.7109375" style="2" customWidth="1"/>
    <col min="3" max="3" width="10.28515625" style="8" customWidth="1"/>
    <col min="4" max="4" width="12.5703125" customWidth="1"/>
    <col min="5" max="5" width="6.42578125" customWidth="1"/>
    <col min="6" max="6" width="6" customWidth="1"/>
    <col min="7" max="7" width="7" customWidth="1"/>
    <col min="8" max="8" width="11.85546875" customWidth="1"/>
    <col min="9" max="9" width="8.28515625" customWidth="1"/>
    <col min="10" max="10" width="12.28515625" customWidth="1"/>
    <col min="11" max="11" width="7.28515625" customWidth="1"/>
    <col min="12" max="12" width="12.85546875" customWidth="1"/>
    <col min="13" max="13" width="6.28515625" customWidth="1"/>
    <col min="14" max="14" width="13.140625" customWidth="1"/>
    <col min="15" max="15" width="6.85546875" customWidth="1"/>
    <col min="16" max="16" width="12.85546875" customWidth="1"/>
    <col min="17" max="17" width="6.140625" customWidth="1"/>
    <col min="18" max="18" width="12.85546875" customWidth="1"/>
    <col min="19" max="19" width="7.5703125" customWidth="1"/>
    <col min="20" max="20" width="12" customWidth="1"/>
    <col min="22" max="22" width="10" customWidth="1"/>
    <col min="24" max="24" width="11.28515625" customWidth="1"/>
  </cols>
  <sheetData>
    <row r="1" spans="1:34" ht="16.5" thickBot="1" x14ac:dyDescent="0.3">
      <c r="B1" s="51" t="s">
        <v>103</v>
      </c>
    </row>
    <row r="2" spans="1:34" ht="22.5" customHeight="1" thickBot="1" x14ac:dyDescent="0.3">
      <c r="A2" s="52" t="s">
        <v>104</v>
      </c>
      <c r="B2" s="53"/>
      <c r="C2" s="53"/>
      <c r="D2" s="53"/>
      <c r="E2" s="53"/>
      <c r="F2" s="53"/>
      <c r="G2" s="46"/>
      <c r="H2" s="47"/>
      <c r="I2" s="9"/>
      <c r="J2" s="40" t="s">
        <v>23</v>
      </c>
      <c r="K2" s="44">
        <v>43650</v>
      </c>
      <c r="L2" s="44"/>
      <c r="M2" s="44">
        <v>43670</v>
      </c>
      <c r="N2" s="44"/>
      <c r="O2" s="44">
        <v>43690</v>
      </c>
      <c r="P2" s="44"/>
      <c r="Q2" s="44"/>
      <c r="R2" s="44"/>
      <c r="S2" s="44"/>
      <c r="T2" s="44"/>
      <c r="U2" s="44"/>
      <c r="V2" s="44"/>
      <c r="W2" s="44"/>
      <c r="X2" s="44"/>
      <c r="Y2" s="56"/>
      <c r="Z2" s="57"/>
      <c r="AA2" s="56"/>
      <c r="AB2" s="57"/>
      <c r="AC2" s="56"/>
      <c r="AD2" s="57"/>
      <c r="AE2" s="56"/>
      <c r="AF2" s="57"/>
      <c r="AG2" s="56"/>
      <c r="AH2" s="57"/>
    </row>
    <row r="3" spans="1:34" ht="23.25" customHeight="1" thickTop="1" thickBot="1" x14ac:dyDescent="0.3">
      <c r="A3" s="48" t="s">
        <v>92</v>
      </c>
      <c r="B3" s="48"/>
      <c r="C3" s="48"/>
      <c r="D3" s="48"/>
      <c r="E3" s="48"/>
      <c r="F3" s="48"/>
      <c r="G3" s="49" t="s">
        <v>97</v>
      </c>
      <c r="H3" s="50"/>
      <c r="I3" s="9"/>
      <c r="J3" s="41" t="s">
        <v>95</v>
      </c>
      <c r="K3" s="43" t="s">
        <v>96</v>
      </c>
      <c r="L3" s="43"/>
      <c r="M3" s="43" t="s">
        <v>98</v>
      </c>
      <c r="N3" s="43"/>
      <c r="O3" s="43" t="s">
        <v>99</v>
      </c>
      <c r="P3" s="43"/>
      <c r="Q3" s="43" t="s">
        <v>100</v>
      </c>
      <c r="R3" s="43"/>
      <c r="S3" s="43" t="s">
        <v>101</v>
      </c>
      <c r="T3" s="43"/>
      <c r="U3" s="43" t="s">
        <v>102</v>
      </c>
      <c r="V3" s="43"/>
      <c r="W3" s="43" t="s">
        <v>105</v>
      </c>
      <c r="X3" s="43"/>
      <c r="Y3" s="54"/>
      <c r="Z3" s="55"/>
      <c r="AA3" s="54"/>
      <c r="AB3" s="55"/>
      <c r="AC3" s="54"/>
      <c r="AD3" s="55"/>
      <c r="AE3" s="54"/>
      <c r="AF3" s="55"/>
      <c r="AG3" s="54"/>
      <c r="AH3" s="55"/>
    </row>
    <row r="4" spans="1:34" ht="46.5" customHeight="1" thickBot="1" x14ac:dyDescent="0.3">
      <c r="A4" s="17" t="s">
        <v>0</v>
      </c>
      <c r="B4" s="17" t="s">
        <v>1</v>
      </c>
      <c r="C4" s="18" t="s">
        <v>88</v>
      </c>
      <c r="D4" s="18" t="s">
        <v>87</v>
      </c>
      <c r="E4" s="18" t="s">
        <v>89</v>
      </c>
      <c r="F4" s="19" t="s">
        <v>2</v>
      </c>
      <c r="G4" s="31" t="s">
        <v>91</v>
      </c>
      <c r="H4" s="32" t="s">
        <v>90</v>
      </c>
      <c r="I4" s="42" t="s">
        <v>24</v>
      </c>
      <c r="J4" s="38" t="s">
        <v>25</v>
      </c>
      <c r="K4" s="22" t="s">
        <v>93</v>
      </c>
      <c r="L4" s="10" t="s">
        <v>25</v>
      </c>
      <c r="M4" s="22" t="s">
        <v>93</v>
      </c>
      <c r="N4" s="10" t="s">
        <v>25</v>
      </c>
      <c r="O4" s="22" t="s">
        <v>93</v>
      </c>
      <c r="P4" s="10" t="s">
        <v>25</v>
      </c>
      <c r="Q4" s="22" t="s">
        <v>93</v>
      </c>
      <c r="R4" s="10" t="s">
        <v>25</v>
      </c>
      <c r="S4" s="22" t="s">
        <v>93</v>
      </c>
      <c r="T4" s="10" t="s">
        <v>25</v>
      </c>
      <c r="U4" s="22" t="s">
        <v>93</v>
      </c>
      <c r="V4" s="10" t="s">
        <v>25</v>
      </c>
      <c r="W4" s="22" t="s">
        <v>93</v>
      </c>
      <c r="X4" s="10" t="s">
        <v>25</v>
      </c>
      <c r="Y4" s="22" t="s">
        <v>93</v>
      </c>
      <c r="Z4" s="10" t="s">
        <v>25</v>
      </c>
      <c r="AA4" s="22" t="s">
        <v>93</v>
      </c>
      <c r="AB4" s="10" t="s">
        <v>25</v>
      </c>
      <c r="AC4" s="22" t="s">
        <v>93</v>
      </c>
      <c r="AD4" s="10" t="s">
        <v>25</v>
      </c>
      <c r="AE4" s="22" t="s">
        <v>93</v>
      </c>
      <c r="AF4" s="10" t="s">
        <v>25</v>
      </c>
      <c r="AG4" s="22" t="s">
        <v>93</v>
      </c>
      <c r="AH4" s="10" t="s">
        <v>25</v>
      </c>
    </row>
    <row r="5" spans="1:34" ht="30.75" thickBot="1" x14ac:dyDescent="0.3">
      <c r="A5" s="23" t="s">
        <v>3</v>
      </c>
      <c r="B5" s="24" t="s">
        <v>50</v>
      </c>
      <c r="C5" s="25">
        <v>1960</v>
      </c>
      <c r="D5" s="21">
        <f>C5*E5</f>
        <v>13720</v>
      </c>
      <c r="E5" s="26">
        <v>7</v>
      </c>
      <c r="F5" s="26" t="s">
        <v>45</v>
      </c>
      <c r="G5" s="13">
        <f>K5+M5+O5+Q5+S5+U5+W5+Y5+AA5+AC5+AE5+AG5</f>
        <v>0</v>
      </c>
      <c r="H5" s="14">
        <f t="shared" ref="H5:H42" si="0">C5*G5</f>
        <v>0</v>
      </c>
      <c r="I5" s="15">
        <f t="shared" ref="I5:I42" si="1">E5-G5</f>
        <v>7</v>
      </c>
      <c r="J5" s="16">
        <f t="shared" ref="J5:J42" si="2">I5*C5</f>
        <v>13720</v>
      </c>
      <c r="K5" s="33"/>
      <c r="L5" s="34">
        <f>K5*C5</f>
        <v>0</v>
      </c>
      <c r="M5" s="35"/>
      <c r="N5" s="34">
        <f>M5*C5</f>
        <v>0</v>
      </c>
      <c r="O5" s="35"/>
      <c r="P5" s="34">
        <f>O5*C5</f>
        <v>0</v>
      </c>
      <c r="Q5" s="35"/>
      <c r="R5" s="34">
        <f>Q5*C5</f>
        <v>0</v>
      </c>
      <c r="S5" s="35"/>
      <c r="T5" s="34">
        <f>S5*C5</f>
        <v>0</v>
      </c>
      <c r="U5" s="35"/>
      <c r="V5" s="34">
        <f>U5*C5</f>
        <v>0</v>
      </c>
      <c r="W5" s="35"/>
      <c r="X5" s="34">
        <f>W5*C5</f>
        <v>0</v>
      </c>
      <c r="Y5" s="35"/>
      <c r="Z5" s="34">
        <f>Y5*C5</f>
        <v>0</v>
      </c>
      <c r="AA5" s="35"/>
      <c r="AB5" s="34">
        <f>AA5*C5</f>
        <v>0</v>
      </c>
      <c r="AC5" s="35"/>
      <c r="AD5" s="34">
        <f>AC5*C5</f>
        <v>0</v>
      </c>
      <c r="AE5" s="35"/>
      <c r="AF5" s="34">
        <f>AE5*C5</f>
        <v>0</v>
      </c>
      <c r="AG5" s="35"/>
      <c r="AH5" s="34">
        <f>AG5*C5</f>
        <v>0</v>
      </c>
    </row>
    <row r="6" spans="1:34" ht="30.75" thickBot="1" x14ac:dyDescent="0.3">
      <c r="A6" s="23" t="s">
        <v>4</v>
      </c>
      <c r="B6" s="24" t="s">
        <v>51</v>
      </c>
      <c r="C6" s="27">
        <v>939.54</v>
      </c>
      <c r="D6" s="21">
        <f t="shared" ref="D6:D42" si="3">C6*E6</f>
        <v>4697.7</v>
      </c>
      <c r="E6" s="28">
        <v>5</v>
      </c>
      <c r="F6" s="28" t="s">
        <v>45</v>
      </c>
      <c r="G6" s="13">
        <f>K6+M6+O6+Q6+S6+U6+W6+Y6+AA6+AC6+AE6+AG6</f>
        <v>5</v>
      </c>
      <c r="H6" s="3">
        <f t="shared" si="0"/>
        <v>4697.7</v>
      </c>
      <c r="I6" s="4">
        <f t="shared" si="1"/>
        <v>0</v>
      </c>
      <c r="J6" s="5">
        <f t="shared" si="2"/>
        <v>0</v>
      </c>
      <c r="K6" s="36"/>
      <c r="L6" s="34">
        <f t="shared" ref="L6:L42" si="4">K6*C6</f>
        <v>0</v>
      </c>
      <c r="M6" s="37">
        <v>5</v>
      </c>
      <c r="N6" s="34">
        <f t="shared" ref="N6:N42" si="5">M6*C6</f>
        <v>4697.7</v>
      </c>
      <c r="O6" s="37"/>
      <c r="P6" s="34">
        <f t="shared" ref="P6:P42" si="6">O6*C6</f>
        <v>0</v>
      </c>
      <c r="Q6" s="37"/>
      <c r="R6" s="34">
        <f t="shared" ref="R6:R42" si="7">Q6*C6</f>
        <v>0</v>
      </c>
      <c r="S6" s="37"/>
      <c r="T6" s="34">
        <f t="shared" ref="T6:T42" si="8">S6*C6</f>
        <v>0</v>
      </c>
      <c r="U6" s="37"/>
      <c r="V6" s="34">
        <f t="shared" ref="V6:V42" si="9">U6*C6</f>
        <v>0</v>
      </c>
      <c r="W6" s="35"/>
      <c r="X6" s="34">
        <f t="shared" ref="X6:X42" si="10">W6*C6</f>
        <v>0</v>
      </c>
      <c r="Y6" s="35"/>
      <c r="Z6" s="34">
        <f t="shared" ref="Z6:Z42" si="11">Y6*C6</f>
        <v>0</v>
      </c>
      <c r="AA6" s="35"/>
      <c r="AB6" s="34">
        <f t="shared" ref="AB6:AB42" si="12">AA6*C6</f>
        <v>0</v>
      </c>
      <c r="AC6" s="35"/>
      <c r="AD6" s="34">
        <f t="shared" ref="AD6:AD42" si="13">AC6*C6</f>
        <v>0</v>
      </c>
      <c r="AE6" s="35"/>
      <c r="AF6" s="34">
        <f t="shared" ref="AF6:AF42" si="14">AE6*C6</f>
        <v>0</v>
      </c>
      <c r="AG6" s="35"/>
      <c r="AH6" s="34">
        <f t="shared" ref="AH6:AH42" si="15">AG6*C6</f>
        <v>0</v>
      </c>
    </row>
    <row r="7" spans="1:34" ht="55.5" customHeight="1" thickBot="1" x14ac:dyDescent="0.3">
      <c r="A7" s="23" t="s">
        <v>5</v>
      </c>
      <c r="B7" s="24" t="s">
        <v>52</v>
      </c>
      <c r="C7" s="27">
        <v>4023</v>
      </c>
      <c r="D7" s="21">
        <f t="shared" si="3"/>
        <v>4023</v>
      </c>
      <c r="E7" s="28">
        <v>1</v>
      </c>
      <c r="F7" s="28" t="s">
        <v>45</v>
      </c>
      <c r="G7" s="13">
        <f>K7+M7+O7+Q7+S7+U7+W7+Y7+AA7+AC7+AE7+AG7</f>
        <v>1</v>
      </c>
      <c r="H7" s="3">
        <f t="shared" si="0"/>
        <v>4023</v>
      </c>
      <c r="I7" s="4">
        <f t="shared" si="1"/>
        <v>0</v>
      </c>
      <c r="J7" s="5">
        <f t="shared" si="2"/>
        <v>0</v>
      </c>
      <c r="K7" s="36"/>
      <c r="L7" s="34">
        <f t="shared" si="4"/>
        <v>0</v>
      </c>
      <c r="M7" s="37"/>
      <c r="N7" s="34">
        <f t="shared" si="5"/>
        <v>0</v>
      </c>
      <c r="O7" s="37">
        <v>1</v>
      </c>
      <c r="P7" s="34">
        <f t="shared" si="6"/>
        <v>4023</v>
      </c>
      <c r="Q7" s="37"/>
      <c r="R7" s="34">
        <f t="shared" si="7"/>
        <v>0</v>
      </c>
      <c r="S7" s="37"/>
      <c r="T7" s="34">
        <f t="shared" si="8"/>
        <v>0</v>
      </c>
      <c r="U7" s="37"/>
      <c r="V7" s="34">
        <f t="shared" si="9"/>
        <v>0</v>
      </c>
      <c r="W7" s="35"/>
      <c r="X7" s="34">
        <f t="shared" si="10"/>
        <v>0</v>
      </c>
      <c r="Y7" s="35"/>
      <c r="Z7" s="34">
        <f t="shared" si="11"/>
        <v>0</v>
      </c>
      <c r="AA7" s="35"/>
      <c r="AB7" s="34">
        <f t="shared" si="12"/>
        <v>0</v>
      </c>
      <c r="AC7" s="35"/>
      <c r="AD7" s="34">
        <f t="shared" si="13"/>
        <v>0</v>
      </c>
      <c r="AE7" s="35"/>
      <c r="AF7" s="34">
        <f t="shared" si="14"/>
        <v>0</v>
      </c>
      <c r="AG7" s="35"/>
      <c r="AH7" s="34">
        <f t="shared" si="15"/>
        <v>0</v>
      </c>
    </row>
    <row r="8" spans="1:34" ht="55.5" customHeight="1" thickBot="1" x14ac:dyDescent="0.3">
      <c r="A8" s="23" t="s">
        <v>6</v>
      </c>
      <c r="B8" s="24" t="s">
        <v>53</v>
      </c>
      <c r="C8" s="27">
        <v>4023</v>
      </c>
      <c r="D8" s="21">
        <f t="shared" si="3"/>
        <v>4023</v>
      </c>
      <c r="E8" s="28">
        <v>1</v>
      </c>
      <c r="F8" s="28" t="s">
        <v>45</v>
      </c>
      <c r="G8" s="13">
        <f>K8+M8+O8+Q8+S8+U8+W8+Y8+AA8+AC8+AE8+AG8</f>
        <v>1</v>
      </c>
      <c r="H8" s="3">
        <f t="shared" si="0"/>
        <v>4023</v>
      </c>
      <c r="I8" s="4">
        <f t="shared" si="1"/>
        <v>0</v>
      </c>
      <c r="J8" s="5">
        <f t="shared" si="2"/>
        <v>0</v>
      </c>
      <c r="K8" s="36"/>
      <c r="L8" s="34">
        <f t="shared" si="4"/>
        <v>0</v>
      </c>
      <c r="M8" s="37"/>
      <c r="N8" s="34">
        <f t="shared" si="5"/>
        <v>0</v>
      </c>
      <c r="O8" s="37">
        <v>1</v>
      </c>
      <c r="P8" s="34">
        <f t="shared" si="6"/>
        <v>4023</v>
      </c>
      <c r="Q8" s="37"/>
      <c r="R8" s="34">
        <f t="shared" si="7"/>
        <v>0</v>
      </c>
      <c r="S8" s="37"/>
      <c r="T8" s="34">
        <f t="shared" si="8"/>
        <v>0</v>
      </c>
      <c r="U8" s="37"/>
      <c r="V8" s="34">
        <f t="shared" si="9"/>
        <v>0</v>
      </c>
      <c r="W8" s="35"/>
      <c r="X8" s="34">
        <f t="shared" si="10"/>
        <v>0</v>
      </c>
      <c r="Y8" s="35"/>
      <c r="Z8" s="34">
        <f t="shared" si="11"/>
        <v>0</v>
      </c>
      <c r="AA8" s="35"/>
      <c r="AB8" s="34">
        <f t="shared" si="12"/>
        <v>0</v>
      </c>
      <c r="AC8" s="35"/>
      <c r="AD8" s="34">
        <f t="shared" si="13"/>
        <v>0</v>
      </c>
      <c r="AE8" s="35"/>
      <c r="AF8" s="34">
        <f t="shared" si="14"/>
        <v>0</v>
      </c>
      <c r="AG8" s="35"/>
      <c r="AH8" s="34">
        <f t="shared" si="15"/>
        <v>0</v>
      </c>
    </row>
    <row r="9" spans="1:34" ht="36.75" customHeight="1" thickBot="1" x14ac:dyDescent="0.3">
      <c r="A9" s="23" t="s">
        <v>7</v>
      </c>
      <c r="B9" s="24" t="s">
        <v>54</v>
      </c>
      <c r="C9" s="27">
        <v>420</v>
      </c>
      <c r="D9" s="21">
        <f t="shared" si="3"/>
        <v>4200</v>
      </c>
      <c r="E9" s="28">
        <v>10</v>
      </c>
      <c r="F9" s="28" t="s">
        <v>46</v>
      </c>
      <c r="G9" s="13">
        <f>K9+M9+O9+Q9+S9+U9+W9+Y9+AA9+AC9+AE9+AG9</f>
        <v>10</v>
      </c>
      <c r="H9" s="3">
        <f t="shared" si="0"/>
        <v>4200</v>
      </c>
      <c r="I9" s="4">
        <f t="shared" si="1"/>
        <v>0</v>
      </c>
      <c r="J9" s="5">
        <f t="shared" si="2"/>
        <v>0</v>
      </c>
      <c r="K9" s="36">
        <v>10</v>
      </c>
      <c r="L9" s="34">
        <f t="shared" si="4"/>
        <v>4200</v>
      </c>
      <c r="M9" s="37"/>
      <c r="N9" s="34">
        <f t="shared" si="5"/>
        <v>0</v>
      </c>
      <c r="O9" s="37"/>
      <c r="P9" s="34">
        <f t="shared" si="6"/>
        <v>0</v>
      </c>
      <c r="Q9" s="37"/>
      <c r="R9" s="34">
        <f t="shared" si="7"/>
        <v>0</v>
      </c>
      <c r="S9" s="37"/>
      <c r="T9" s="34">
        <f t="shared" si="8"/>
        <v>0</v>
      </c>
      <c r="U9" s="37"/>
      <c r="V9" s="34">
        <f t="shared" si="9"/>
        <v>0</v>
      </c>
      <c r="W9" s="35"/>
      <c r="X9" s="34">
        <f t="shared" si="10"/>
        <v>0</v>
      </c>
      <c r="Y9" s="35"/>
      <c r="Z9" s="34">
        <f t="shared" si="11"/>
        <v>0</v>
      </c>
      <c r="AA9" s="35"/>
      <c r="AB9" s="34">
        <f t="shared" si="12"/>
        <v>0</v>
      </c>
      <c r="AC9" s="35"/>
      <c r="AD9" s="34">
        <f t="shared" si="13"/>
        <v>0</v>
      </c>
      <c r="AE9" s="35"/>
      <c r="AF9" s="34">
        <f t="shared" si="14"/>
        <v>0</v>
      </c>
      <c r="AG9" s="35"/>
      <c r="AH9" s="34">
        <f t="shared" si="15"/>
        <v>0</v>
      </c>
    </row>
    <row r="10" spans="1:34" ht="30.75" thickBot="1" x14ac:dyDescent="0.3">
      <c r="A10" s="23" t="s">
        <v>8</v>
      </c>
      <c r="B10" s="24" t="s">
        <v>55</v>
      </c>
      <c r="C10" s="27">
        <v>86</v>
      </c>
      <c r="D10" s="21">
        <f t="shared" si="3"/>
        <v>860</v>
      </c>
      <c r="E10" s="28">
        <v>10</v>
      </c>
      <c r="F10" s="28" t="s">
        <v>47</v>
      </c>
      <c r="G10" s="13">
        <f>K10+M10+O10+Q10+S10+U10+W10+Y10+AA10+AC10+AE10+AG10</f>
        <v>10</v>
      </c>
      <c r="H10" s="3">
        <f t="shared" si="0"/>
        <v>860</v>
      </c>
      <c r="I10" s="4">
        <f t="shared" si="1"/>
        <v>0</v>
      </c>
      <c r="J10" s="5">
        <f t="shared" si="2"/>
        <v>0</v>
      </c>
      <c r="K10" s="36">
        <v>10</v>
      </c>
      <c r="L10" s="34">
        <f t="shared" si="4"/>
        <v>860</v>
      </c>
      <c r="M10" s="37"/>
      <c r="N10" s="34">
        <f t="shared" si="5"/>
        <v>0</v>
      </c>
      <c r="O10" s="37"/>
      <c r="P10" s="34">
        <f t="shared" si="6"/>
        <v>0</v>
      </c>
      <c r="Q10" s="37"/>
      <c r="R10" s="34">
        <f t="shared" si="7"/>
        <v>0</v>
      </c>
      <c r="S10" s="37"/>
      <c r="T10" s="34">
        <f t="shared" si="8"/>
        <v>0</v>
      </c>
      <c r="U10" s="37"/>
      <c r="V10" s="34">
        <f t="shared" si="9"/>
        <v>0</v>
      </c>
      <c r="W10" s="35"/>
      <c r="X10" s="34">
        <f t="shared" si="10"/>
        <v>0</v>
      </c>
      <c r="Y10" s="35"/>
      <c r="Z10" s="34">
        <f t="shared" si="11"/>
        <v>0</v>
      </c>
      <c r="AA10" s="35"/>
      <c r="AB10" s="34">
        <f t="shared" si="12"/>
        <v>0</v>
      </c>
      <c r="AC10" s="35"/>
      <c r="AD10" s="34">
        <f t="shared" si="13"/>
        <v>0</v>
      </c>
      <c r="AE10" s="35"/>
      <c r="AF10" s="34">
        <f t="shared" si="14"/>
        <v>0</v>
      </c>
      <c r="AG10" s="35"/>
      <c r="AH10" s="34">
        <f t="shared" si="15"/>
        <v>0</v>
      </c>
    </row>
    <row r="11" spans="1:34" ht="30.75" thickBot="1" x14ac:dyDescent="0.3">
      <c r="A11" s="23" t="s">
        <v>9</v>
      </c>
      <c r="B11" s="24" t="s">
        <v>56</v>
      </c>
      <c r="C11" s="27">
        <v>872</v>
      </c>
      <c r="D11" s="21">
        <f t="shared" si="3"/>
        <v>1744</v>
      </c>
      <c r="E11" s="28">
        <v>2</v>
      </c>
      <c r="F11" s="28" t="s">
        <v>45</v>
      </c>
      <c r="G11" s="13">
        <f>K11+M11+O11+Q11+S11+U11+W11+Y11+AA11+AC11+AE11+AG11</f>
        <v>2</v>
      </c>
      <c r="H11" s="3">
        <f t="shared" si="0"/>
        <v>1744</v>
      </c>
      <c r="I11" s="4">
        <f t="shared" si="1"/>
        <v>0</v>
      </c>
      <c r="J11" s="5">
        <f t="shared" si="2"/>
        <v>0</v>
      </c>
      <c r="K11" s="36">
        <v>2</v>
      </c>
      <c r="L11" s="34">
        <f t="shared" si="4"/>
        <v>1744</v>
      </c>
      <c r="M11" s="37"/>
      <c r="N11" s="34">
        <f t="shared" si="5"/>
        <v>0</v>
      </c>
      <c r="O11" s="37"/>
      <c r="P11" s="34">
        <f t="shared" si="6"/>
        <v>0</v>
      </c>
      <c r="Q11" s="37"/>
      <c r="R11" s="34">
        <f t="shared" si="7"/>
        <v>0</v>
      </c>
      <c r="S11" s="37"/>
      <c r="T11" s="34">
        <f t="shared" si="8"/>
        <v>0</v>
      </c>
      <c r="U11" s="37"/>
      <c r="V11" s="34">
        <f t="shared" si="9"/>
        <v>0</v>
      </c>
      <c r="W11" s="35"/>
      <c r="X11" s="34">
        <f t="shared" si="10"/>
        <v>0</v>
      </c>
      <c r="Y11" s="35"/>
      <c r="Z11" s="34">
        <f t="shared" si="11"/>
        <v>0</v>
      </c>
      <c r="AA11" s="35"/>
      <c r="AB11" s="34">
        <f t="shared" si="12"/>
        <v>0</v>
      </c>
      <c r="AC11" s="35"/>
      <c r="AD11" s="34">
        <f t="shared" si="13"/>
        <v>0</v>
      </c>
      <c r="AE11" s="35"/>
      <c r="AF11" s="34">
        <f t="shared" si="14"/>
        <v>0</v>
      </c>
      <c r="AG11" s="35"/>
      <c r="AH11" s="34">
        <f t="shared" si="15"/>
        <v>0</v>
      </c>
    </row>
    <row r="12" spans="1:34" ht="34.5" thickBot="1" x14ac:dyDescent="0.3">
      <c r="A12" s="23" t="s">
        <v>10</v>
      </c>
      <c r="B12" s="24" t="s">
        <v>57</v>
      </c>
      <c r="C12" s="27">
        <v>618</v>
      </c>
      <c r="D12" s="21">
        <f t="shared" si="3"/>
        <v>618</v>
      </c>
      <c r="E12" s="28">
        <v>1</v>
      </c>
      <c r="F12" s="28" t="s">
        <v>45</v>
      </c>
      <c r="G12" s="13">
        <f>K12+M12+O12+Q12+S12+U12+W12+Y12+AA12+AC12+AE12+AG12</f>
        <v>1</v>
      </c>
      <c r="H12" s="3">
        <f t="shared" si="0"/>
        <v>618</v>
      </c>
      <c r="I12" s="4">
        <f t="shared" si="1"/>
        <v>0</v>
      </c>
      <c r="J12" s="5">
        <f t="shared" si="2"/>
        <v>0</v>
      </c>
      <c r="K12" s="36"/>
      <c r="L12" s="34">
        <f t="shared" si="4"/>
        <v>0</v>
      </c>
      <c r="M12" s="37">
        <v>1</v>
      </c>
      <c r="N12" s="34">
        <f t="shared" si="5"/>
        <v>618</v>
      </c>
      <c r="O12" s="37"/>
      <c r="P12" s="34">
        <f t="shared" si="6"/>
        <v>0</v>
      </c>
      <c r="Q12" s="37"/>
      <c r="R12" s="34">
        <f t="shared" si="7"/>
        <v>0</v>
      </c>
      <c r="S12" s="37"/>
      <c r="T12" s="34">
        <f t="shared" si="8"/>
        <v>0</v>
      </c>
      <c r="U12" s="37"/>
      <c r="V12" s="34">
        <f t="shared" si="9"/>
        <v>0</v>
      </c>
      <c r="W12" s="35"/>
      <c r="X12" s="34">
        <f t="shared" si="10"/>
        <v>0</v>
      </c>
      <c r="Y12" s="35"/>
      <c r="Z12" s="34">
        <f t="shared" si="11"/>
        <v>0</v>
      </c>
      <c r="AA12" s="35"/>
      <c r="AB12" s="34">
        <f t="shared" si="12"/>
        <v>0</v>
      </c>
      <c r="AC12" s="35"/>
      <c r="AD12" s="34">
        <f t="shared" si="13"/>
        <v>0</v>
      </c>
      <c r="AE12" s="35"/>
      <c r="AF12" s="34">
        <f t="shared" si="14"/>
        <v>0</v>
      </c>
      <c r="AG12" s="35"/>
      <c r="AH12" s="34">
        <f t="shared" si="15"/>
        <v>0</v>
      </c>
    </row>
    <row r="13" spans="1:34" ht="34.5" thickBot="1" x14ac:dyDescent="0.3">
      <c r="A13" s="23" t="s">
        <v>11</v>
      </c>
      <c r="B13" s="24" t="s">
        <v>58</v>
      </c>
      <c r="C13" s="27">
        <v>773.56</v>
      </c>
      <c r="D13" s="21">
        <f t="shared" si="3"/>
        <v>3094.24</v>
      </c>
      <c r="E13" s="28">
        <v>4</v>
      </c>
      <c r="F13" s="28" t="s">
        <v>48</v>
      </c>
      <c r="G13" s="13">
        <f>K13+M13+O13+Q13+S13+U13+W13+Y13+AA13+AC13+AE13+AG13</f>
        <v>4</v>
      </c>
      <c r="H13" s="3">
        <f t="shared" si="0"/>
        <v>3094.24</v>
      </c>
      <c r="I13" s="4">
        <f t="shared" si="1"/>
        <v>0</v>
      </c>
      <c r="J13" s="5">
        <f t="shared" si="2"/>
        <v>0</v>
      </c>
      <c r="K13" s="36">
        <v>4</v>
      </c>
      <c r="L13" s="34">
        <f t="shared" si="4"/>
        <v>3094.24</v>
      </c>
      <c r="M13" s="37"/>
      <c r="N13" s="34">
        <f t="shared" si="5"/>
        <v>0</v>
      </c>
      <c r="O13" s="37"/>
      <c r="P13" s="34">
        <f t="shared" si="6"/>
        <v>0</v>
      </c>
      <c r="Q13" s="37"/>
      <c r="R13" s="34">
        <f t="shared" si="7"/>
        <v>0</v>
      </c>
      <c r="S13" s="37"/>
      <c r="T13" s="34">
        <f t="shared" si="8"/>
        <v>0</v>
      </c>
      <c r="U13" s="37"/>
      <c r="V13" s="34">
        <f t="shared" si="9"/>
        <v>0</v>
      </c>
      <c r="W13" s="35"/>
      <c r="X13" s="34">
        <f t="shared" si="10"/>
        <v>0</v>
      </c>
      <c r="Y13" s="35"/>
      <c r="Z13" s="34">
        <f t="shared" si="11"/>
        <v>0</v>
      </c>
      <c r="AA13" s="35"/>
      <c r="AB13" s="34">
        <f t="shared" si="12"/>
        <v>0</v>
      </c>
      <c r="AC13" s="35"/>
      <c r="AD13" s="34">
        <f t="shared" si="13"/>
        <v>0</v>
      </c>
      <c r="AE13" s="35"/>
      <c r="AF13" s="34">
        <f t="shared" si="14"/>
        <v>0</v>
      </c>
      <c r="AG13" s="35"/>
      <c r="AH13" s="34">
        <f t="shared" si="15"/>
        <v>0</v>
      </c>
    </row>
    <row r="14" spans="1:34" ht="34.5" thickBot="1" x14ac:dyDescent="0.3">
      <c r="A14" s="23" t="s">
        <v>12</v>
      </c>
      <c r="B14" s="24" t="s">
        <v>59</v>
      </c>
      <c r="C14" s="27">
        <v>220</v>
      </c>
      <c r="D14" s="21">
        <f t="shared" si="3"/>
        <v>3300</v>
      </c>
      <c r="E14" s="28">
        <v>15</v>
      </c>
      <c r="F14" s="28" t="s">
        <v>46</v>
      </c>
      <c r="G14" s="13">
        <f>K14+M14+O14+Q14+S14+U14+W14+Y14+AA14+AC14+AE14+AG14</f>
        <v>15</v>
      </c>
      <c r="H14" s="3">
        <f t="shared" si="0"/>
        <v>3300</v>
      </c>
      <c r="I14" s="4">
        <f t="shared" si="1"/>
        <v>0</v>
      </c>
      <c r="J14" s="5">
        <f t="shared" si="2"/>
        <v>0</v>
      </c>
      <c r="K14" s="36">
        <v>15</v>
      </c>
      <c r="L14" s="34">
        <f t="shared" si="4"/>
        <v>3300</v>
      </c>
      <c r="M14" s="37"/>
      <c r="N14" s="34">
        <f t="shared" si="5"/>
        <v>0</v>
      </c>
      <c r="O14" s="37"/>
      <c r="P14" s="34">
        <f t="shared" si="6"/>
        <v>0</v>
      </c>
      <c r="Q14" s="37"/>
      <c r="R14" s="34">
        <f t="shared" si="7"/>
        <v>0</v>
      </c>
      <c r="S14" s="37"/>
      <c r="T14" s="34">
        <f t="shared" si="8"/>
        <v>0</v>
      </c>
      <c r="U14" s="37"/>
      <c r="V14" s="34">
        <f t="shared" si="9"/>
        <v>0</v>
      </c>
      <c r="W14" s="35"/>
      <c r="X14" s="34">
        <f t="shared" si="10"/>
        <v>0</v>
      </c>
      <c r="Y14" s="35"/>
      <c r="Z14" s="34">
        <f t="shared" si="11"/>
        <v>0</v>
      </c>
      <c r="AA14" s="35"/>
      <c r="AB14" s="34">
        <f t="shared" si="12"/>
        <v>0</v>
      </c>
      <c r="AC14" s="35"/>
      <c r="AD14" s="34">
        <f t="shared" si="13"/>
        <v>0</v>
      </c>
      <c r="AE14" s="35"/>
      <c r="AF14" s="34">
        <f t="shared" si="14"/>
        <v>0</v>
      </c>
      <c r="AG14" s="35"/>
      <c r="AH14" s="34">
        <f t="shared" si="15"/>
        <v>0</v>
      </c>
    </row>
    <row r="15" spans="1:34" ht="30.75" thickBot="1" x14ac:dyDescent="0.3">
      <c r="A15" s="23" t="s">
        <v>13</v>
      </c>
      <c r="B15" s="24" t="s">
        <v>60</v>
      </c>
      <c r="C15" s="25">
        <v>2685</v>
      </c>
      <c r="D15" s="21">
        <f t="shared" si="3"/>
        <v>5370</v>
      </c>
      <c r="E15" s="29">
        <v>2</v>
      </c>
      <c r="F15" s="28" t="s">
        <v>45</v>
      </c>
      <c r="G15" s="13">
        <f>K15+M15+O15+Q15+S15+U15+W15+Y15+AA15+AC15+AE15+AG15</f>
        <v>2</v>
      </c>
      <c r="H15" s="3">
        <f t="shared" si="0"/>
        <v>5370</v>
      </c>
      <c r="I15" s="4">
        <f t="shared" si="1"/>
        <v>0</v>
      </c>
      <c r="J15" s="5">
        <f t="shared" si="2"/>
        <v>0</v>
      </c>
      <c r="K15" s="36"/>
      <c r="L15" s="34">
        <f t="shared" si="4"/>
        <v>0</v>
      </c>
      <c r="M15" s="37"/>
      <c r="N15" s="34">
        <f t="shared" si="5"/>
        <v>0</v>
      </c>
      <c r="O15" s="37">
        <v>2</v>
      </c>
      <c r="P15" s="34">
        <f t="shared" si="6"/>
        <v>5370</v>
      </c>
      <c r="Q15" s="37"/>
      <c r="R15" s="34">
        <f t="shared" si="7"/>
        <v>0</v>
      </c>
      <c r="S15" s="37"/>
      <c r="T15" s="34">
        <f t="shared" si="8"/>
        <v>0</v>
      </c>
      <c r="U15" s="37"/>
      <c r="V15" s="34">
        <f t="shared" si="9"/>
        <v>0</v>
      </c>
      <c r="W15" s="35"/>
      <c r="X15" s="34">
        <f t="shared" si="10"/>
        <v>0</v>
      </c>
      <c r="Y15" s="35"/>
      <c r="Z15" s="34">
        <f t="shared" si="11"/>
        <v>0</v>
      </c>
      <c r="AA15" s="35"/>
      <c r="AB15" s="34">
        <f t="shared" si="12"/>
        <v>0</v>
      </c>
      <c r="AC15" s="35"/>
      <c r="AD15" s="34">
        <f t="shared" si="13"/>
        <v>0</v>
      </c>
      <c r="AE15" s="35"/>
      <c r="AF15" s="34">
        <f t="shared" si="14"/>
        <v>0</v>
      </c>
      <c r="AG15" s="35"/>
      <c r="AH15" s="34">
        <f t="shared" si="15"/>
        <v>0</v>
      </c>
    </row>
    <row r="16" spans="1:34" ht="30.75" thickBot="1" x14ac:dyDescent="0.3">
      <c r="A16" s="23" t="s">
        <v>14</v>
      </c>
      <c r="B16" s="24" t="s">
        <v>61</v>
      </c>
      <c r="C16" s="27">
        <v>728</v>
      </c>
      <c r="D16" s="21">
        <f t="shared" si="3"/>
        <v>728</v>
      </c>
      <c r="E16" s="28">
        <v>1</v>
      </c>
      <c r="F16" s="28" t="s">
        <v>48</v>
      </c>
      <c r="G16" s="13">
        <f>K16+M16+O16+Q16+S16+U16+W16+Y16+AA16+AC16+AE16+AG16</f>
        <v>1</v>
      </c>
      <c r="H16" s="3">
        <f t="shared" si="0"/>
        <v>728</v>
      </c>
      <c r="I16" s="4">
        <f t="shared" si="1"/>
        <v>0</v>
      </c>
      <c r="J16" s="5">
        <f t="shared" si="2"/>
        <v>0</v>
      </c>
      <c r="K16" s="36"/>
      <c r="L16" s="34">
        <f t="shared" si="4"/>
        <v>0</v>
      </c>
      <c r="M16" s="37"/>
      <c r="N16" s="34">
        <f t="shared" si="5"/>
        <v>0</v>
      </c>
      <c r="O16" s="37">
        <v>1</v>
      </c>
      <c r="P16" s="34">
        <f t="shared" si="6"/>
        <v>728</v>
      </c>
      <c r="Q16" s="37"/>
      <c r="R16" s="34">
        <f t="shared" si="7"/>
        <v>0</v>
      </c>
      <c r="S16" s="37"/>
      <c r="T16" s="34">
        <f t="shared" si="8"/>
        <v>0</v>
      </c>
      <c r="U16" s="37"/>
      <c r="V16" s="34">
        <f t="shared" si="9"/>
        <v>0</v>
      </c>
      <c r="W16" s="35"/>
      <c r="X16" s="34">
        <f t="shared" si="10"/>
        <v>0</v>
      </c>
      <c r="Y16" s="35"/>
      <c r="Z16" s="34">
        <f t="shared" si="11"/>
        <v>0</v>
      </c>
      <c r="AA16" s="35"/>
      <c r="AB16" s="34">
        <f t="shared" si="12"/>
        <v>0</v>
      </c>
      <c r="AC16" s="35"/>
      <c r="AD16" s="34">
        <f t="shared" si="13"/>
        <v>0</v>
      </c>
      <c r="AE16" s="35"/>
      <c r="AF16" s="34">
        <f t="shared" si="14"/>
        <v>0</v>
      </c>
      <c r="AG16" s="35"/>
      <c r="AH16" s="34">
        <f t="shared" si="15"/>
        <v>0</v>
      </c>
    </row>
    <row r="17" spans="1:34" ht="34.5" thickBot="1" x14ac:dyDescent="0.3">
      <c r="A17" s="23" t="s">
        <v>15</v>
      </c>
      <c r="B17" s="24" t="s">
        <v>62</v>
      </c>
      <c r="C17" s="27">
        <v>29600</v>
      </c>
      <c r="D17" s="21">
        <f t="shared" si="3"/>
        <v>29600</v>
      </c>
      <c r="E17" s="28">
        <v>1</v>
      </c>
      <c r="F17" s="28" t="s">
        <v>45</v>
      </c>
      <c r="G17" s="13">
        <f>K17+M17+O17+Q17+S17+U17+W17+Y17+AA17+AC17+AE17+AG17</f>
        <v>1</v>
      </c>
      <c r="H17" s="3">
        <f t="shared" si="0"/>
        <v>29600</v>
      </c>
      <c r="I17" s="4">
        <f t="shared" si="1"/>
        <v>0</v>
      </c>
      <c r="J17" s="5">
        <f t="shared" si="2"/>
        <v>0</v>
      </c>
      <c r="K17" s="36"/>
      <c r="L17" s="34">
        <f t="shared" si="4"/>
        <v>0</v>
      </c>
      <c r="M17" s="37"/>
      <c r="N17" s="34">
        <f t="shared" si="5"/>
        <v>0</v>
      </c>
      <c r="O17" s="37"/>
      <c r="P17" s="34">
        <f t="shared" si="6"/>
        <v>0</v>
      </c>
      <c r="Q17" s="37"/>
      <c r="R17" s="34">
        <f t="shared" si="7"/>
        <v>0</v>
      </c>
      <c r="S17" s="37">
        <v>1</v>
      </c>
      <c r="T17" s="34">
        <f t="shared" si="8"/>
        <v>29600</v>
      </c>
      <c r="U17" s="37"/>
      <c r="V17" s="34">
        <f t="shared" si="9"/>
        <v>0</v>
      </c>
      <c r="W17" s="35"/>
      <c r="X17" s="34">
        <f t="shared" si="10"/>
        <v>0</v>
      </c>
      <c r="Y17" s="35"/>
      <c r="Z17" s="34">
        <f t="shared" si="11"/>
        <v>0</v>
      </c>
      <c r="AA17" s="35"/>
      <c r="AB17" s="34">
        <f t="shared" si="12"/>
        <v>0</v>
      </c>
      <c r="AC17" s="35"/>
      <c r="AD17" s="34">
        <f t="shared" si="13"/>
        <v>0</v>
      </c>
      <c r="AE17" s="35"/>
      <c r="AF17" s="34">
        <f t="shared" si="14"/>
        <v>0</v>
      </c>
      <c r="AG17" s="35"/>
      <c r="AH17" s="34">
        <f t="shared" si="15"/>
        <v>0</v>
      </c>
    </row>
    <row r="18" spans="1:34" ht="30.75" thickBot="1" x14ac:dyDescent="0.3">
      <c r="A18" s="23" t="s">
        <v>16</v>
      </c>
      <c r="B18" s="24" t="s">
        <v>63</v>
      </c>
      <c r="C18" s="27">
        <v>18200</v>
      </c>
      <c r="D18" s="21">
        <f t="shared" si="3"/>
        <v>91000</v>
      </c>
      <c r="E18" s="28">
        <v>5</v>
      </c>
      <c r="F18" s="28" t="s">
        <v>45</v>
      </c>
      <c r="G18" s="13">
        <f>K18+M18+O18+Q18+S18+U18+W18+Y18+AA18+AC18+AE18+AG18</f>
        <v>5</v>
      </c>
      <c r="H18" s="3">
        <f t="shared" si="0"/>
        <v>91000</v>
      </c>
      <c r="I18" s="4">
        <f t="shared" si="1"/>
        <v>0</v>
      </c>
      <c r="J18" s="5">
        <f t="shared" si="2"/>
        <v>0</v>
      </c>
      <c r="K18" s="36"/>
      <c r="L18" s="34">
        <f t="shared" si="4"/>
        <v>0</v>
      </c>
      <c r="M18" s="37"/>
      <c r="N18" s="34">
        <f t="shared" si="5"/>
        <v>0</v>
      </c>
      <c r="O18" s="37"/>
      <c r="P18" s="34">
        <f t="shared" si="6"/>
        <v>0</v>
      </c>
      <c r="Q18" s="37"/>
      <c r="R18" s="34">
        <f t="shared" si="7"/>
        <v>0</v>
      </c>
      <c r="S18" s="37"/>
      <c r="T18" s="34">
        <f t="shared" si="8"/>
        <v>0</v>
      </c>
      <c r="U18" s="37"/>
      <c r="V18" s="34">
        <f t="shared" si="9"/>
        <v>0</v>
      </c>
      <c r="W18" s="35">
        <v>5</v>
      </c>
      <c r="X18" s="34">
        <f t="shared" si="10"/>
        <v>91000</v>
      </c>
      <c r="Y18" s="35"/>
      <c r="Z18" s="34">
        <f t="shared" si="11"/>
        <v>0</v>
      </c>
      <c r="AA18" s="35"/>
      <c r="AB18" s="34">
        <f t="shared" si="12"/>
        <v>0</v>
      </c>
      <c r="AC18" s="35"/>
      <c r="AD18" s="34">
        <f t="shared" si="13"/>
        <v>0</v>
      </c>
      <c r="AE18" s="35"/>
      <c r="AF18" s="34">
        <f t="shared" si="14"/>
        <v>0</v>
      </c>
      <c r="AG18" s="35"/>
      <c r="AH18" s="34">
        <f t="shared" si="15"/>
        <v>0</v>
      </c>
    </row>
    <row r="19" spans="1:34" ht="34.5" thickBot="1" x14ac:dyDescent="0.3">
      <c r="A19" s="23" t="s">
        <v>17</v>
      </c>
      <c r="B19" s="24" t="s">
        <v>64</v>
      </c>
      <c r="C19" s="25">
        <v>3500</v>
      </c>
      <c r="D19" s="21">
        <f t="shared" si="3"/>
        <v>7000</v>
      </c>
      <c r="E19" s="28">
        <v>2</v>
      </c>
      <c r="F19" s="28" t="s">
        <v>45</v>
      </c>
      <c r="G19" s="13">
        <f>K19+M19+O19+Q19+S19+U19+W19+Y19+AA19+AC19+AE19+AG19</f>
        <v>2</v>
      </c>
      <c r="H19" s="3">
        <f t="shared" si="0"/>
        <v>7000</v>
      </c>
      <c r="I19" s="4">
        <f t="shared" si="1"/>
        <v>0</v>
      </c>
      <c r="J19" s="5">
        <f t="shared" si="2"/>
        <v>0</v>
      </c>
      <c r="K19" s="36"/>
      <c r="L19" s="34">
        <f t="shared" si="4"/>
        <v>0</v>
      </c>
      <c r="M19" s="37"/>
      <c r="N19" s="34">
        <f t="shared" si="5"/>
        <v>0</v>
      </c>
      <c r="O19" s="37"/>
      <c r="P19" s="34">
        <f t="shared" si="6"/>
        <v>0</v>
      </c>
      <c r="Q19" s="37"/>
      <c r="R19" s="34">
        <f t="shared" si="7"/>
        <v>0</v>
      </c>
      <c r="S19" s="37">
        <v>2</v>
      </c>
      <c r="T19" s="34">
        <f t="shared" si="8"/>
        <v>7000</v>
      </c>
      <c r="U19" s="37"/>
      <c r="V19" s="34">
        <f t="shared" si="9"/>
        <v>0</v>
      </c>
      <c r="W19" s="35"/>
      <c r="X19" s="34">
        <f t="shared" si="10"/>
        <v>0</v>
      </c>
      <c r="Y19" s="35"/>
      <c r="Z19" s="34">
        <f t="shared" si="11"/>
        <v>0</v>
      </c>
      <c r="AA19" s="35"/>
      <c r="AB19" s="34">
        <f t="shared" si="12"/>
        <v>0</v>
      </c>
      <c r="AC19" s="35"/>
      <c r="AD19" s="34">
        <f t="shared" si="13"/>
        <v>0</v>
      </c>
      <c r="AE19" s="35"/>
      <c r="AF19" s="34">
        <f t="shared" si="14"/>
        <v>0</v>
      </c>
      <c r="AG19" s="35"/>
      <c r="AH19" s="34">
        <f t="shared" si="15"/>
        <v>0</v>
      </c>
    </row>
    <row r="20" spans="1:34" ht="34.5" thickBot="1" x14ac:dyDescent="0.3">
      <c r="A20" s="23" t="s">
        <v>18</v>
      </c>
      <c r="B20" s="24" t="s">
        <v>65</v>
      </c>
      <c r="C20" s="27">
        <v>3500</v>
      </c>
      <c r="D20" s="21">
        <f t="shared" si="3"/>
        <v>7000</v>
      </c>
      <c r="E20" s="29">
        <v>2</v>
      </c>
      <c r="F20" s="28" t="s">
        <v>45</v>
      </c>
      <c r="G20" s="13">
        <f>K20+M20+O20+Q20+S20+U20+W20+Y20+AA20+AC20+AE20+AG20</f>
        <v>0</v>
      </c>
      <c r="H20" s="3">
        <f t="shared" si="0"/>
        <v>0</v>
      </c>
      <c r="I20" s="4">
        <f t="shared" si="1"/>
        <v>2</v>
      </c>
      <c r="J20" s="5">
        <f t="shared" si="2"/>
        <v>7000</v>
      </c>
      <c r="K20" s="36"/>
      <c r="L20" s="34">
        <f t="shared" si="4"/>
        <v>0</v>
      </c>
      <c r="M20" s="37"/>
      <c r="N20" s="34">
        <f t="shared" si="5"/>
        <v>0</v>
      </c>
      <c r="O20" s="37"/>
      <c r="P20" s="34">
        <f t="shared" si="6"/>
        <v>0</v>
      </c>
      <c r="Q20" s="37"/>
      <c r="R20" s="34">
        <f t="shared" si="7"/>
        <v>0</v>
      </c>
      <c r="S20" s="37"/>
      <c r="T20" s="34">
        <f t="shared" si="8"/>
        <v>0</v>
      </c>
      <c r="U20" s="37"/>
      <c r="V20" s="34">
        <f t="shared" si="9"/>
        <v>0</v>
      </c>
      <c r="W20" s="35"/>
      <c r="X20" s="34">
        <f t="shared" si="10"/>
        <v>0</v>
      </c>
      <c r="Y20" s="35"/>
      <c r="Z20" s="34">
        <f t="shared" si="11"/>
        <v>0</v>
      </c>
      <c r="AA20" s="35"/>
      <c r="AB20" s="34">
        <f t="shared" si="12"/>
        <v>0</v>
      </c>
      <c r="AC20" s="35"/>
      <c r="AD20" s="34">
        <f t="shared" si="13"/>
        <v>0</v>
      </c>
      <c r="AE20" s="35"/>
      <c r="AF20" s="34">
        <f t="shared" si="14"/>
        <v>0</v>
      </c>
      <c r="AG20" s="35"/>
      <c r="AH20" s="34">
        <f t="shared" si="15"/>
        <v>0</v>
      </c>
    </row>
    <row r="21" spans="1:34" ht="34.5" thickBot="1" x14ac:dyDescent="0.3">
      <c r="A21" s="23" t="s">
        <v>19</v>
      </c>
      <c r="B21" s="24" t="s">
        <v>66</v>
      </c>
      <c r="C21" s="27">
        <v>3500</v>
      </c>
      <c r="D21" s="21">
        <f t="shared" si="3"/>
        <v>10500</v>
      </c>
      <c r="E21" s="28">
        <v>3</v>
      </c>
      <c r="F21" s="28" t="s">
        <v>45</v>
      </c>
      <c r="G21" s="13">
        <f>K21+M21+O21+Q21+S21+U21+W21+Y21+AA21+AC21+AE21+AG21</f>
        <v>3</v>
      </c>
      <c r="H21" s="3">
        <f t="shared" si="0"/>
        <v>10500</v>
      </c>
      <c r="I21" s="4">
        <f t="shared" si="1"/>
        <v>0</v>
      </c>
      <c r="J21" s="5">
        <f t="shared" si="2"/>
        <v>0</v>
      </c>
      <c r="K21" s="36"/>
      <c r="L21" s="34">
        <f t="shared" si="4"/>
        <v>0</v>
      </c>
      <c r="M21" s="37"/>
      <c r="N21" s="34">
        <f t="shared" si="5"/>
        <v>0</v>
      </c>
      <c r="O21" s="37"/>
      <c r="P21" s="34">
        <f t="shared" si="6"/>
        <v>0</v>
      </c>
      <c r="Q21" s="37"/>
      <c r="R21" s="34">
        <f t="shared" si="7"/>
        <v>0</v>
      </c>
      <c r="S21" s="37">
        <v>3</v>
      </c>
      <c r="T21" s="34">
        <f t="shared" si="8"/>
        <v>10500</v>
      </c>
      <c r="U21" s="37"/>
      <c r="V21" s="34">
        <f t="shared" si="9"/>
        <v>0</v>
      </c>
      <c r="W21" s="35"/>
      <c r="X21" s="34">
        <f t="shared" si="10"/>
        <v>0</v>
      </c>
      <c r="Y21" s="35"/>
      <c r="Z21" s="34">
        <f t="shared" si="11"/>
        <v>0</v>
      </c>
      <c r="AA21" s="35"/>
      <c r="AB21" s="34">
        <f t="shared" si="12"/>
        <v>0</v>
      </c>
      <c r="AC21" s="35"/>
      <c r="AD21" s="34">
        <f t="shared" si="13"/>
        <v>0</v>
      </c>
      <c r="AE21" s="35"/>
      <c r="AF21" s="34">
        <f t="shared" si="14"/>
        <v>0</v>
      </c>
      <c r="AG21" s="35"/>
      <c r="AH21" s="34">
        <f t="shared" si="15"/>
        <v>0</v>
      </c>
    </row>
    <row r="22" spans="1:34" ht="30.75" thickBot="1" x14ac:dyDescent="0.3">
      <c r="A22" s="23" t="s">
        <v>20</v>
      </c>
      <c r="B22" s="24" t="s">
        <v>94</v>
      </c>
      <c r="C22" s="27">
        <v>3500</v>
      </c>
      <c r="D22" s="21">
        <f t="shared" si="3"/>
        <v>7000</v>
      </c>
      <c r="E22" s="28">
        <v>2</v>
      </c>
      <c r="F22" s="28" t="s">
        <v>45</v>
      </c>
      <c r="G22" s="13">
        <f>K22+M22+O22+Q22+S22+U22+W22+Y22+AA22+AC22+AE22+AG22</f>
        <v>0</v>
      </c>
      <c r="H22" s="6">
        <f t="shared" si="0"/>
        <v>0</v>
      </c>
      <c r="I22" s="4">
        <f t="shared" si="1"/>
        <v>2</v>
      </c>
      <c r="J22" s="5">
        <f t="shared" si="2"/>
        <v>7000</v>
      </c>
      <c r="K22" s="36"/>
      <c r="L22" s="34">
        <f t="shared" si="4"/>
        <v>0</v>
      </c>
      <c r="M22" s="37"/>
      <c r="N22" s="34">
        <f t="shared" si="5"/>
        <v>0</v>
      </c>
      <c r="O22" s="37"/>
      <c r="P22" s="34">
        <f t="shared" si="6"/>
        <v>0</v>
      </c>
      <c r="Q22" s="37"/>
      <c r="R22" s="34">
        <f t="shared" si="7"/>
        <v>0</v>
      </c>
      <c r="S22" s="37"/>
      <c r="T22" s="34">
        <f t="shared" si="8"/>
        <v>0</v>
      </c>
      <c r="U22" s="37"/>
      <c r="V22" s="34">
        <f t="shared" si="9"/>
        <v>0</v>
      </c>
      <c r="W22" s="35"/>
      <c r="X22" s="34">
        <f t="shared" si="10"/>
        <v>0</v>
      </c>
      <c r="Y22" s="35"/>
      <c r="Z22" s="34">
        <f t="shared" si="11"/>
        <v>0</v>
      </c>
      <c r="AA22" s="35"/>
      <c r="AB22" s="34">
        <f t="shared" si="12"/>
        <v>0</v>
      </c>
      <c r="AC22" s="35"/>
      <c r="AD22" s="34">
        <f t="shared" si="13"/>
        <v>0</v>
      </c>
      <c r="AE22" s="35"/>
      <c r="AF22" s="34">
        <f t="shared" si="14"/>
        <v>0</v>
      </c>
      <c r="AG22" s="35"/>
      <c r="AH22" s="34">
        <f t="shared" si="15"/>
        <v>0</v>
      </c>
    </row>
    <row r="23" spans="1:34" ht="34.5" thickBot="1" x14ac:dyDescent="0.3">
      <c r="A23" s="23" t="s">
        <v>21</v>
      </c>
      <c r="B23" s="24" t="s">
        <v>67</v>
      </c>
      <c r="C23" s="27">
        <v>3200</v>
      </c>
      <c r="D23" s="21">
        <f t="shared" si="3"/>
        <v>9600</v>
      </c>
      <c r="E23" s="28">
        <v>3</v>
      </c>
      <c r="F23" s="28" t="s">
        <v>45</v>
      </c>
      <c r="G23" s="13">
        <f>K23+M23+O23+Q23+S23+U23+W23+Y23+AA23+AC23+AE23+AG23</f>
        <v>3</v>
      </c>
      <c r="H23" s="3">
        <f t="shared" si="0"/>
        <v>9600</v>
      </c>
      <c r="I23" s="4">
        <f t="shared" si="1"/>
        <v>0</v>
      </c>
      <c r="J23" s="5">
        <f t="shared" si="2"/>
        <v>0</v>
      </c>
      <c r="K23" s="36"/>
      <c r="L23" s="34">
        <f t="shared" si="4"/>
        <v>0</v>
      </c>
      <c r="M23" s="37"/>
      <c r="N23" s="34">
        <f t="shared" si="5"/>
        <v>0</v>
      </c>
      <c r="O23" s="37"/>
      <c r="P23" s="34">
        <f t="shared" si="6"/>
        <v>0</v>
      </c>
      <c r="Q23" s="37"/>
      <c r="R23" s="34">
        <f t="shared" si="7"/>
        <v>0</v>
      </c>
      <c r="S23" s="37">
        <v>3</v>
      </c>
      <c r="T23" s="34">
        <f t="shared" si="8"/>
        <v>9600</v>
      </c>
      <c r="U23" s="37"/>
      <c r="V23" s="34">
        <f t="shared" si="9"/>
        <v>0</v>
      </c>
      <c r="W23" s="35"/>
      <c r="X23" s="34">
        <f t="shared" si="10"/>
        <v>0</v>
      </c>
      <c r="Y23" s="35"/>
      <c r="Z23" s="34">
        <f t="shared" si="11"/>
        <v>0</v>
      </c>
      <c r="AA23" s="35"/>
      <c r="AB23" s="34">
        <f t="shared" si="12"/>
        <v>0</v>
      </c>
      <c r="AC23" s="35"/>
      <c r="AD23" s="34">
        <f t="shared" si="13"/>
        <v>0</v>
      </c>
      <c r="AE23" s="35"/>
      <c r="AF23" s="34">
        <f t="shared" si="14"/>
        <v>0</v>
      </c>
      <c r="AG23" s="35"/>
      <c r="AH23" s="34">
        <f t="shared" si="15"/>
        <v>0</v>
      </c>
    </row>
    <row r="24" spans="1:34" ht="32.25" customHeight="1" thickBot="1" x14ac:dyDescent="0.3">
      <c r="A24" s="23" t="s">
        <v>26</v>
      </c>
      <c r="B24" s="24" t="s">
        <v>68</v>
      </c>
      <c r="C24" s="27">
        <v>1980</v>
      </c>
      <c r="D24" s="21">
        <f t="shared" si="3"/>
        <v>11880</v>
      </c>
      <c r="E24" s="29">
        <v>6</v>
      </c>
      <c r="F24" s="28" t="s">
        <v>45</v>
      </c>
      <c r="G24" s="13">
        <f>K24+M24+O24+Q24+S24+U24+W24+Y24+AA24+AC24+AE24+AG24</f>
        <v>6</v>
      </c>
      <c r="H24" s="3">
        <f t="shared" si="0"/>
        <v>11880</v>
      </c>
      <c r="I24" s="4">
        <f t="shared" si="1"/>
        <v>0</v>
      </c>
      <c r="J24" s="5">
        <f t="shared" si="2"/>
        <v>0</v>
      </c>
      <c r="K24" s="36">
        <v>6</v>
      </c>
      <c r="L24" s="34">
        <f t="shared" si="4"/>
        <v>11880</v>
      </c>
      <c r="M24" s="37"/>
      <c r="N24" s="34">
        <f t="shared" si="5"/>
        <v>0</v>
      </c>
      <c r="O24" s="37"/>
      <c r="P24" s="34">
        <f t="shared" si="6"/>
        <v>0</v>
      </c>
      <c r="Q24" s="37"/>
      <c r="R24" s="34">
        <f t="shared" si="7"/>
        <v>0</v>
      </c>
      <c r="S24" s="37"/>
      <c r="T24" s="34">
        <f t="shared" si="8"/>
        <v>0</v>
      </c>
      <c r="U24" s="37"/>
      <c r="V24" s="34">
        <f t="shared" si="9"/>
        <v>0</v>
      </c>
      <c r="W24" s="35"/>
      <c r="X24" s="34">
        <f t="shared" si="10"/>
        <v>0</v>
      </c>
      <c r="Y24" s="35"/>
      <c r="Z24" s="34">
        <f t="shared" si="11"/>
        <v>0</v>
      </c>
      <c r="AA24" s="35"/>
      <c r="AB24" s="34">
        <f t="shared" si="12"/>
        <v>0</v>
      </c>
      <c r="AC24" s="35"/>
      <c r="AD24" s="34">
        <f t="shared" si="13"/>
        <v>0</v>
      </c>
      <c r="AE24" s="35"/>
      <c r="AF24" s="34">
        <f t="shared" si="14"/>
        <v>0</v>
      </c>
      <c r="AG24" s="35"/>
      <c r="AH24" s="34">
        <f t="shared" si="15"/>
        <v>0</v>
      </c>
    </row>
    <row r="25" spans="1:34" ht="30.75" thickBot="1" x14ac:dyDescent="0.3">
      <c r="A25" s="23" t="s">
        <v>31</v>
      </c>
      <c r="B25" s="24" t="s">
        <v>69</v>
      </c>
      <c r="C25" s="25">
        <v>1720</v>
      </c>
      <c r="D25" s="21">
        <f t="shared" si="3"/>
        <v>13760</v>
      </c>
      <c r="E25" s="28">
        <v>8</v>
      </c>
      <c r="F25" s="28" t="s">
        <v>45</v>
      </c>
      <c r="G25" s="13">
        <f>K25+M25+O25+Q25+S25+U25+W25+Y25+AA25+AC25+AE25+AG25</f>
        <v>8</v>
      </c>
      <c r="H25" s="3">
        <f t="shared" si="0"/>
        <v>13760</v>
      </c>
      <c r="I25" s="4">
        <f t="shared" si="1"/>
        <v>0</v>
      </c>
      <c r="J25" s="5">
        <f t="shared" si="2"/>
        <v>0</v>
      </c>
      <c r="K25" s="36"/>
      <c r="L25" s="34">
        <f t="shared" si="4"/>
        <v>0</v>
      </c>
      <c r="M25" s="37">
        <v>8</v>
      </c>
      <c r="N25" s="34">
        <f t="shared" si="5"/>
        <v>13760</v>
      </c>
      <c r="O25" s="37"/>
      <c r="P25" s="34">
        <f t="shared" si="6"/>
        <v>0</v>
      </c>
      <c r="Q25" s="37"/>
      <c r="R25" s="34">
        <f t="shared" si="7"/>
        <v>0</v>
      </c>
      <c r="S25" s="37"/>
      <c r="T25" s="34">
        <f t="shared" si="8"/>
        <v>0</v>
      </c>
      <c r="U25" s="37"/>
      <c r="V25" s="34">
        <f t="shared" si="9"/>
        <v>0</v>
      </c>
      <c r="W25" s="35"/>
      <c r="X25" s="34">
        <f t="shared" si="10"/>
        <v>0</v>
      </c>
      <c r="Y25" s="35"/>
      <c r="Z25" s="34">
        <f t="shared" si="11"/>
        <v>0</v>
      </c>
      <c r="AA25" s="35"/>
      <c r="AB25" s="34">
        <f t="shared" si="12"/>
        <v>0</v>
      </c>
      <c r="AC25" s="35"/>
      <c r="AD25" s="34">
        <f t="shared" si="13"/>
        <v>0</v>
      </c>
      <c r="AE25" s="35"/>
      <c r="AF25" s="34">
        <f t="shared" si="14"/>
        <v>0</v>
      </c>
      <c r="AG25" s="35"/>
      <c r="AH25" s="34">
        <f t="shared" si="15"/>
        <v>0</v>
      </c>
    </row>
    <row r="26" spans="1:34" ht="34.5" thickBot="1" x14ac:dyDescent="0.3">
      <c r="A26" s="23" t="s">
        <v>32</v>
      </c>
      <c r="B26" s="24" t="s">
        <v>70</v>
      </c>
      <c r="C26" s="27">
        <v>1953</v>
      </c>
      <c r="D26" s="21">
        <f t="shared" si="3"/>
        <v>17577</v>
      </c>
      <c r="E26" s="28">
        <v>9</v>
      </c>
      <c r="F26" s="28" t="s">
        <v>45</v>
      </c>
      <c r="G26" s="13">
        <f>K26+M26+O26+Q26+S26+U26+W26+Y26+AA26+AC26+AE26+AG26</f>
        <v>9</v>
      </c>
      <c r="H26" s="3">
        <f t="shared" si="0"/>
        <v>17577</v>
      </c>
      <c r="I26" s="4">
        <f t="shared" si="1"/>
        <v>0</v>
      </c>
      <c r="J26" s="5">
        <f t="shared" si="2"/>
        <v>0</v>
      </c>
      <c r="K26" s="36">
        <v>2</v>
      </c>
      <c r="L26" s="34">
        <f t="shared" si="4"/>
        <v>3906</v>
      </c>
      <c r="M26" s="37">
        <v>7</v>
      </c>
      <c r="N26" s="34">
        <f t="shared" si="5"/>
        <v>13671</v>
      </c>
      <c r="O26" s="37"/>
      <c r="P26" s="34">
        <f t="shared" si="6"/>
        <v>0</v>
      </c>
      <c r="Q26" s="37"/>
      <c r="R26" s="34">
        <f t="shared" si="7"/>
        <v>0</v>
      </c>
      <c r="S26" s="37"/>
      <c r="T26" s="34">
        <f t="shared" si="8"/>
        <v>0</v>
      </c>
      <c r="U26" s="37"/>
      <c r="V26" s="34">
        <f t="shared" si="9"/>
        <v>0</v>
      </c>
      <c r="W26" s="35"/>
      <c r="X26" s="34">
        <f t="shared" si="10"/>
        <v>0</v>
      </c>
      <c r="Y26" s="35"/>
      <c r="Z26" s="34">
        <f t="shared" si="11"/>
        <v>0</v>
      </c>
      <c r="AA26" s="35"/>
      <c r="AB26" s="34">
        <f t="shared" si="12"/>
        <v>0</v>
      </c>
      <c r="AC26" s="35"/>
      <c r="AD26" s="34">
        <f t="shared" si="13"/>
        <v>0</v>
      </c>
      <c r="AE26" s="35"/>
      <c r="AF26" s="34">
        <f t="shared" si="14"/>
        <v>0</v>
      </c>
      <c r="AG26" s="35"/>
      <c r="AH26" s="34">
        <f t="shared" si="15"/>
        <v>0</v>
      </c>
    </row>
    <row r="27" spans="1:34" ht="30.75" thickBot="1" x14ac:dyDescent="0.3">
      <c r="A27" s="23" t="s">
        <v>33</v>
      </c>
      <c r="B27" s="24" t="s">
        <v>71</v>
      </c>
      <c r="C27" s="27">
        <v>450</v>
      </c>
      <c r="D27" s="21">
        <f t="shared" si="3"/>
        <v>900</v>
      </c>
      <c r="E27" s="28">
        <v>2</v>
      </c>
      <c r="F27" s="28" t="s">
        <v>49</v>
      </c>
      <c r="G27" s="13">
        <f>K27+M27+O27+Q27+S27+U27+W27+Y27+AA27+AC27+AE27+AG27</f>
        <v>2</v>
      </c>
      <c r="H27" s="3">
        <f t="shared" si="0"/>
        <v>900</v>
      </c>
      <c r="I27" s="4">
        <f t="shared" si="1"/>
        <v>0</v>
      </c>
      <c r="J27" s="5">
        <f t="shared" si="2"/>
        <v>0</v>
      </c>
      <c r="K27" s="36">
        <v>2</v>
      </c>
      <c r="L27" s="34">
        <f t="shared" si="4"/>
        <v>900</v>
      </c>
      <c r="M27" s="37"/>
      <c r="N27" s="34">
        <f t="shared" si="5"/>
        <v>0</v>
      </c>
      <c r="O27" s="37"/>
      <c r="P27" s="34">
        <f t="shared" si="6"/>
        <v>0</v>
      </c>
      <c r="Q27" s="37"/>
      <c r="R27" s="34">
        <f t="shared" si="7"/>
        <v>0</v>
      </c>
      <c r="S27" s="37"/>
      <c r="T27" s="34">
        <f t="shared" si="8"/>
        <v>0</v>
      </c>
      <c r="U27" s="37"/>
      <c r="V27" s="34">
        <f t="shared" si="9"/>
        <v>0</v>
      </c>
      <c r="W27" s="35"/>
      <c r="X27" s="34">
        <f t="shared" si="10"/>
        <v>0</v>
      </c>
      <c r="Y27" s="35"/>
      <c r="Z27" s="34">
        <f t="shared" si="11"/>
        <v>0</v>
      </c>
      <c r="AA27" s="35"/>
      <c r="AB27" s="34">
        <f t="shared" si="12"/>
        <v>0</v>
      </c>
      <c r="AC27" s="35"/>
      <c r="AD27" s="34">
        <f t="shared" si="13"/>
        <v>0</v>
      </c>
      <c r="AE27" s="35"/>
      <c r="AF27" s="34">
        <f t="shared" si="14"/>
        <v>0</v>
      </c>
      <c r="AG27" s="35"/>
      <c r="AH27" s="34">
        <f t="shared" si="15"/>
        <v>0</v>
      </c>
    </row>
    <row r="28" spans="1:34" ht="30.75" thickBot="1" x14ac:dyDescent="0.3">
      <c r="A28" s="23" t="s">
        <v>34</v>
      </c>
      <c r="B28" s="24" t="s">
        <v>72</v>
      </c>
      <c r="C28" s="25">
        <v>2500</v>
      </c>
      <c r="D28" s="21">
        <f t="shared" si="3"/>
        <v>87500</v>
      </c>
      <c r="E28" s="20">
        <v>35</v>
      </c>
      <c r="F28" s="28" t="s">
        <v>45</v>
      </c>
      <c r="G28" s="13">
        <f>K28+M28+O28+Q28+S28+U28+W28+Y28+AA28+AC28+AE28+AG28</f>
        <v>35</v>
      </c>
      <c r="H28" s="3">
        <f t="shared" si="0"/>
        <v>87500</v>
      </c>
      <c r="I28" s="4">
        <f t="shared" si="1"/>
        <v>0</v>
      </c>
      <c r="J28" s="5">
        <f t="shared" si="2"/>
        <v>0</v>
      </c>
      <c r="K28" s="36">
        <v>35</v>
      </c>
      <c r="L28" s="34">
        <f t="shared" si="4"/>
        <v>87500</v>
      </c>
      <c r="M28" s="37"/>
      <c r="N28" s="34">
        <f t="shared" si="5"/>
        <v>0</v>
      </c>
      <c r="O28" s="37"/>
      <c r="P28" s="34">
        <f t="shared" si="6"/>
        <v>0</v>
      </c>
      <c r="Q28" s="37"/>
      <c r="R28" s="34">
        <f t="shared" si="7"/>
        <v>0</v>
      </c>
      <c r="S28" s="37"/>
      <c r="T28" s="34">
        <f t="shared" si="8"/>
        <v>0</v>
      </c>
      <c r="U28" s="37"/>
      <c r="V28" s="34">
        <f t="shared" si="9"/>
        <v>0</v>
      </c>
      <c r="W28" s="35"/>
      <c r="X28" s="34">
        <f t="shared" si="10"/>
        <v>0</v>
      </c>
      <c r="Y28" s="35"/>
      <c r="Z28" s="34">
        <f t="shared" si="11"/>
        <v>0</v>
      </c>
      <c r="AA28" s="35"/>
      <c r="AB28" s="34">
        <f t="shared" si="12"/>
        <v>0</v>
      </c>
      <c r="AC28" s="35"/>
      <c r="AD28" s="34">
        <f t="shared" si="13"/>
        <v>0</v>
      </c>
      <c r="AE28" s="35"/>
      <c r="AF28" s="34">
        <f t="shared" si="14"/>
        <v>0</v>
      </c>
      <c r="AG28" s="35"/>
      <c r="AH28" s="34">
        <f t="shared" si="15"/>
        <v>0</v>
      </c>
    </row>
    <row r="29" spans="1:34" ht="30.75" thickBot="1" x14ac:dyDescent="0.3">
      <c r="A29" s="23" t="s">
        <v>35</v>
      </c>
      <c r="B29" s="24" t="s">
        <v>73</v>
      </c>
      <c r="C29" s="27">
        <v>928</v>
      </c>
      <c r="D29" s="21">
        <f t="shared" si="3"/>
        <v>928</v>
      </c>
      <c r="E29" s="29">
        <v>1</v>
      </c>
      <c r="F29" s="28" t="s">
        <v>45</v>
      </c>
      <c r="G29" s="13">
        <f>K29+M29+O29+Q29+S29+U29+W29+Y29+AA29+AC29+AE29+AG29</f>
        <v>1</v>
      </c>
      <c r="H29" s="3">
        <f t="shared" si="0"/>
        <v>928</v>
      </c>
      <c r="I29" s="4">
        <f t="shared" si="1"/>
        <v>0</v>
      </c>
      <c r="J29" s="5">
        <f t="shared" si="2"/>
        <v>0</v>
      </c>
      <c r="K29" s="36"/>
      <c r="L29" s="34">
        <f t="shared" si="4"/>
        <v>0</v>
      </c>
      <c r="M29" s="37"/>
      <c r="N29" s="34">
        <f t="shared" si="5"/>
        <v>0</v>
      </c>
      <c r="O29" s="37"/>
      <c r="P29" s="34">
        <f t="shared" si="6"/>
        <v>0</v>
      </c>
      <c r="Q29" s="37"/>
      <c r="R29" s="34">
        <f t="shared" si="7"/>
        <v>0</v>
      </c>
      <c r="S29" s="37">
        <v>1</v>
      </c>
      <c r="T29" s="34">
        <f t="shared" si="8"/>
        <v>928</v>
      </c>
      <c r="U29" s="37"/>
      <c r="V29" s="34">
        <f t="shared" si="9"/>
        <v>0</v>
      </c>
      <c r="W29" s="35"/>
      <c r="X29" s="34">
        <f t="shared" si="10"/>
        <v>0</v>
      </c>
      <c r="Y29" s="35"/>
      <c r="Z29" s="34">
        <f t="shared" si="11"/>
        <v>0</v>
      </c>
      <c r="AA29" s="35"/>
      <c r="AB29" s="34">
        <f t="shared" si="12"/>
        <v>0</v>
      </c>
      <c r="AC29" s="35"/>
      <c r="AD29" s="34">
        <f t="shared" si="13"/>
        <v>0</v>
      </c>
      <c r="AE29" s="35"/>
      <c r="AF29" s="34">
        <f t="shared" si="14"/>
        <v>0</v>
      </c>
      <c r="AG29" s="35"/>
      <c r="AH29" s="34">
        <f t="shared" si="15"/>
        <v>0</v>
      </c>
    </row>
    <row r="30" spans="1:34" ht="34.5" thickBot="1" x14ac:dyDescent="0.3">
      <c r="A30" s="23" t="s">
        <v>36</v>
      </c>
      <c r="B30" s="24" t="s">
        <v>74</v>
      </c>
      <c r="C30" s="27">
        <v>1831</v>
      </c>
      <c r="D30" s="21">
        <f t="shared" si="3"/>
        <v>10986</v>
      </c>
      <c r="E30" s="28">
        <v>6</v>
      </c>
      <c r="F30" s="28" t="s">
        <v>45</v>
      </c>
      <c r="G30" s="13">
        <f>K30+M30+O30+Q30+S30+U30+W30+Y30+AA30+AC30+AE30+AG30</f>
        <v>6</v>
      </c>
      <c r="H30" s="3">
        <f t="shared" si="0"/>
        <v>10986</v>
      </c>
      <c r="I30" s="4">
        <f t="shared" si="1"/>
        <v>0</v>
      </c>
      <c r="J30" s="5">
        <f t="shared" si="2"/>
        <v>0</v>
      </c>
      <c r="K30" s="36"/>
      <c r="L30" s="34">
        <f t="shared" si="4"/>
        <v>0</v>
      </c>
      <c r="M30" s="37"/>
      <c r="N30" s="34">
        <f t="shared" si="5"/>
        <v>0</v>
      </c>
      <c r="O30" s="37"/>
      <c r="P30" s="34">
        <f t="shared" si="6"/>
        <v>0</v>
      </c>
      <c r="Q30" s="37"/>
      <c r="R30" s="34">
        <f t="shared" si="7"/>
        <v>0</v>
      </c>
      <c r="S30" s="37"/>
      <c r="T30" s="34">
        <f t="shared" si="8"/>
        <v>0</v>
      </c>
      <c r="U30" s="37">
        <v>6</v>
      </c>
      <c r="V30" s="34">
        <f t="shared" si="9"/>
        <v>10986</v>
      </c>
      <c r="W30" s="35"/>
      <c r="X30" s="34">
        <f t="shared" si="10"/>
        <v>0</v>
      </c>
      <c r="Y30" s="35"/>
      <c r="Z30" s="34">
        <f t="shared" si="11"/>
        <v>0</v>
      </c>
      <c r="AA30" s="35"/>
      <c r="AB30" s="34">
        <f t="shared" si="12"/>
        <v>0</v>
      </c>
      <c r="AC30" s="35"/>
      <c r="AD30" s="34">
        <f t="shared" si="13"/>
        <v>0</v>
      </c>
      <c r="AE30" s="35"/>
      <c r="AF30" s="34">
        <f t="shared" si="14"/>
        <v>0</v>
      </c>
      <c r="AG30" s="35"/>
      <c r="AH30" s="34">
        <f t="shared" si="15"/>
        <v>0</v>
      </c>
    </row>
    <row r="31" spans="1:34" ht="57" thickBot="1" x14ac:dyDescent="0.3">
      <c r="A31" s="23" t="s">
        <v>27</v>
      </c>
      <c r="B31" s="24" t="s">
        <v>75</v>
      </c>
      <c r="C31" s="27">
        <v>7800</v>
      </c>
      <c r="D31" s="21">
        <f t="shared" si="3"/>
        <v>7800</v>
      </c>
      <c r="E31" s="28">
        <v>1</v>
      </c>
      <c r="F31" s="28" t="s">
        <v>45</v>
      </c>
      <c r="G31" s="13">
        <f>K31+M31+O31+Q31+S31+U31+W31+Y31+AA31+AC31+AE31+AG31</f>
        <v>1</v>
      </c>
      <c r="H31" s="3">
        <f t="shared" si="0"/>
        <v>7800</v>
      </c>
      <c r="I31" s="4">
        <f t="shared" si="1"/>
        <v>0</v>
      </c>
      <c r="J31" s="5">
        <f t="shared" si="2"/>
        <v>0</v>
      </c>
      <c r="K31" s="36"/>
      <c r="L31" s="34">
        <f t="shared" si="4"/>
        <v>0</v>
      </c>
      <c r="M31" s="37"/>
      <c r="N31" s="34">
        <f t="shared" si="5"/>
        <v>0</v>
      </c>
      <c r="O31" s="37"/>
      <c r="P31" s="34">
        <f t="shared" si="6"/>
        <v>0</v>
      </c>
      <c r="Q31" s="37"/>
      <c r="R31" s="34">
        <f t="shared" si="7"/>
        <v>0</v>
      </c>
      <c r="S31" s="37"/>
      <c r="T31" s="34">
        <f t="shared" si="8"/>
        <v>0</v>
      </c>
      <c r="U31" s="37"/>
      <c r="V31" s="34">
        <f t="shared" si="9"/>
        <v>0</v>
      </c>
      <c r="W31" s="35">
        <v>1</v>
      </c>
      <c r="X31" s="34">
        <f t="shared" si="10"/>
        <v>7800</v>
      </c>
      <c r="Y31" s="35"/>
      <c r="Z31" s="34">
        <f t="shared" si="11"/>
        <v>0</v>
      </c>
      <c r="AA31" s="35"/>
      <c r="AB31" s="34">
        <f t="shared" si="12"/>
        <v>0</v>
      </c>
      <c r="AC31" s="35"/>
      <c r="AD31" s="34">
        <f t="shared" si="13"/>
        <v>0</v>
      </c>
      <c r="AE31" s="35"/>
      <c r="AF31" s="34">
        <f t="shared" si="14"/>
        <v>0</v>
      </c>
      <c r="AG31" s="35"/>
      <c r="AH31" s="34">
        <f t="shared" si="15"/>
        <v>0</v>
      </c>
    </row>
    <row r="32" spans="1:34" ht="30.75" thickBot="1" x14ac:dyDescent="0.3">
      <c r="A32" s="23" t="s">
        <v>28</v>
      </c>
      <c r="B32" s="24" t="s">
        <v>76</v>
      </c>
      <c r="C32" s="27">
        <v>350</v>
      </c>
      <c r="D32" s="21">
        <f t="shared" si="3"/>
        <v>42000</v>
      </c>
      <c r="E32" s="28">
        <v>120</v>
      </c>
      <c r="F32" s="28" t="s">
        <v>45</v>
      </c>
      <c r="G32" s="13">
        <f>K32+M32+O32+Q32+S32+U32+W32+Y32+AA32+AC32+AE32+AG32</f>
        <v>120</v>
      </c>
      <c r="H32" s="3">
        <f t="shared" si="0"/>
        <v>42000</v>
      </c>
      <c r="I32" s="4">
        <f t="shared" si="1"/>
        <v>0</v>
      </c>
      <c r="J32" s="5">
        <f t="shared" si="2"/>
        <v>0</v>
      </c>
      <c r="K32" s="36"/>
      <c r="L32" s="34">
        <f t="shared" si="4"/>
        <v>0</v>
      </c>
      <c r="M32" s="37">
        <v>120</v>
      </c>
      <c r="N32" s="34">
        <f t="shared" si="5"/>
        <v>42000</v>
      </c>
      <c r="O32" s="37"/>
      <c r="P32" s="34">
        <f t="shared" si="6"/>
        <v>0</v>
      </c>
      <c r="Q32" s="37"/>
      <c r="R32" s="34">
        <f t="shared" si="7"/>
        <v>0</v>
      </c>
      <c r="S32" s="37"/>
      <c r="T32" s="34">
        <f t="shared" si="8"/>
        <v>0</v>
      </c>
      <c r="U32" s="37"/>
      <c r="V32" s="34">
        <f t="shared" si="9"/>
        <v>0</v>
      </c>
      <c r="W32" s="35"/>
      <c r="X32" s="34">
        <f t="shared" si="10"/>
        <v>0</v>
      </c>
      <c r="Y32" s="35"/>
      <c r="Z32" s="34">
        <f t="shared" si="11"/>
        <v>0</v>
      </c>
      <c r="AA32" s="35"/>
      <c r="AB32" s="34">
        <f t="shared" si="12"/>
        <v>0</v>
      </c>
      <c r="AC32" s="35"/>
      <c r="AD32" s="34">
        <f t="shared" si="13"/>
        <v>0</v>
      </c>
      <c r="AE32" s="35"/>
      <c r="AF32" s="34">
        <f t="shared" si="14"/>
        <v>0</v>
      </c>
      <c r="AG32" s="35"/>
      <c r="AH32" s="34">
        <f t="shared" si="15"/>
        <v>0</v>
      </c>
    </row>
    <row r="33" spans="1:34" ht="45.75" thickBot="1" x14ac:dyDescent="0.3">
      <c r="A33" s="23" t="s">
        <v>29</v>
      </c>
      <c r="B33" s="24" t="s">
        <v>77</v>
      </c>
      <c r="C33" s="27">
        <v>5132</v>
      </c>
      <c r="D33" s="21">
        <f t="shared" si="3"/>
        <v>25660</v>
      </c>
      <c r="E33" s="28">
        <v>5</v>
      </c>
      <c r="F33" s="28" t="s">
        <v>45</v>
      </c>
      <c r="G33" s="13">
        <f>K33+M33+O33+Q33+S33+U33+W33+Y33+AA33+AC33+AE33+AG33</f>
        <v>5</v>
      </c>
      <c r="H33" s="3">
        <f t="shared" si="0"/>
        <v>25660</v>
      </c>
      <c r="I33" s="4">
        <f t="shared" si="1"/>
        <v>0</v>
      </c>
      <c r="J33" s="5">
        <f t="shared" si="2"/>
        <v>0</v>
      </c>
      <c r="K33" s="36"/>
      <c r="L33" s="34">
        <f t="shared" si="4"/>
        <v>0</v>
      </c>
      <c r="M33" s="37"/>
      <c r="N33" s="34">
        <f t="shared" si="5"/>
        <v>0</v>
      </c>
      <c r="O33" s="37"/>
      <c r="P33" s="34">
        <f t="shared" si="6"/>
        <v>0</v>
      </c>
      <c r="Q33" s="37"/>
      <c r="R33" s="34">
        <f t="shared" si="7"/>
        <v>0</v>
      </c>
      <c r="S33" s="37"/>
      <c r="T33" s="34">
        <f t="shared" si="8"/>
        <v>0</v>
      </c>
      <c r="U33" s="37"/>
      <c r="V33" s="34">
        <f t="shared" si="9"/>
        <v>0</v>
      </c>
      <c r="W33" s="35">
        <v>5</v>
      </c>
      <c r="X33" s="34">
        <f t="shared" si="10"/>
        <v>25660</v>
      </c>
      <c r="Y33" s="35"/>
      <c r="Z33" s="34">
        <f t="shared" si="11"/>
        <v>0</v>
      </c>
      <c r="AA33" s="35"/>
      <c r="AB33" s="34">
        <f t="shared" si="12"/>
        <v>0</v>
      </c>
      <c r="AC33" s="35"/>
      <c r="AD33" s="34">
        <f t="shared" si="13"/>
        <v>0</v>
      </c>
      <c r="AE33" s="35"/>
      <c r="AF33" s="34">
        <f t="shared" si="14"/>
        <v>0</v>
      </c>
      <c r="AG33" s="35"/>
      <c r="AH33" s="34">
        <f t="shared" si="15"/>
        <v>0</v>
      </c>
    </row>
    <row r="34" spans="1:34" ht="68.25" thickBot="1" x14ac:dyDescent="0.3">
      <c r="A34" s="23" t="s">
        <v>30</v>
      </c>
      <c r="B34" s="24" t="s">
        <v>84</v>
      </c>
      <c r="C34" s="27">
        <v>5132</v>
      </c>
      <c r="D34" s="21">
        <f t="shared" si="3"/>
        <v>25660</v>
      </c>
      <c r="E34" s="28">
        <v>5</v>
      </c>
      <c r="F34" s="28" t="s">
        <v>45</v>
      </c>
      <c r="G34" s="13">
        <f>K34+M34+O34+Q34+S34+U34+W34+Y34+AA34+AC34+AE34+AG34</f>
        <v>5</v>
      </c>
      <c r="H34" s="6">
        <f t="shared" si="0"/>
        <v>25660</v>
      </c>
      <c r="I34" s="4">
        <f t="shared" si="1"/>
        <v>0</v>
      </c>
      <c r="J34" s="5">
        <f t="shared" si="2"/>
        <v>0</v>
      </c>
      <c r="K34" s="36"/>
      <c r="L34" s="34">
        <f t="shared" si="4"/>
        <v>0</v>
      </c>
      <c r="M34" s="37"/>
      <c r="N34" s="34">
        <f t="shared" si="5"/>
        <v>0</v>
      </c>
      <c r="O34" s="37"/>
      <c r="P34" s="34">
        <f t="shared" si="6"/>
        <v>0</v>
      </c>
      <c r="Q34" s="37"/>
      <c r="R34" s="34">
        <f t="shared" si="7"/>
        <v>0</v>
      </c>
      <c r="S34" s="37"/>
      <c r="T34" s="34">
        <f t="shared" si="8"/>
        <v>0</v>
      </c>
      <c r="U34" s="37"/>
      <c r="V34" s="34">
        <f t="shared" si="9"/>
        <v>0</v>
      </c>
      <c r="W34" s="35">
        <v>5</v>
      </c>
      <c r="X34" s="34">
        <f t="shared" si="10"/>
        <v>25660</v>
      </c>
      <c r="Y34" s="35"/>
      <c r="Z34" s="34">
        <f t="shared" si="11"/>
        <v>0</v>
      </c>
      <c r="AA34" s="35"/>
      <c r="AB34" s="34">
        <f t="shared" si="12"/>
        <v>0</v>
      </c>
      <c r="AC34" s="35"/>
      <c r="AD34" s="34">
        <f t="shared" si="13"/>
        <v>0</v>
      </c>
      <c r="AE34" s="35"/>
      <c r="AF34" s="34">
        <f t="shared" si="14"/>
        <v>0</v>
      </c>
      <c r="AG34" s="35"/>
      <c r="AH34" s="34">
        <f t="shared" si="15"/>
        <v>0</v>
      </c>
    </row>
    <row r="35" spans="1:34" ht="45.75" thickBot="1" x14ac:dyDescent="0.3">
      <c r="A35" s="23" t="s">
        <v>37</v>
      </c>
      <c r="B35" s="24" t="s">
        <v>78</v>
      </c>
      <c r="C35" s="30">
        <v>5132</v>
      </c>
      <c r="D35" s="21">
        <f t="shared" si="3"/>
        <v>25660</v>
      </c>
      <c r="E35" s="29">
        <v>5</v>
      </c>
      <c r="F35" s="28" t="s">
        <v>45</v>
      </c>
      <c r="G35" s="13">
        <f>K35+M35+O35+Q35+S35+U35+W35+Y35+AA35+AC35+AE35+AG35</f>
        <v>5</v>
      </c>
      <c r="H35" s="3">
        <f t="shared" si="0"/>
        <v>25660</v>
      </c>
      <c r="I35" s="4">
        <f t="shared" si="1"/>
        <v>0</v>
      </c>
      <c r="J35" s="5">
        <f t="shared" si="2"/>
        <v>0</v>
      </c>
      <c r="K35" s="36"/>
      <c r="L35" s="34">
        <f t="shared" si="4"/>
        <v>0</v>
      </c>
      <c r="M35" s="37"/>
      <c r="N35" s="34">
        <f t="shared" si="5"/>
        <v>0</v>
      </c>
      <c r="O35" s="37"/>
      <c r="P35" s="34">
        <f t="shared" si="6"/>
        <v>0</v>
      </c>
      <c r="Q35" s="37"/>
      <c r="R35" s="34">
        <f t="shared" si="7"/>
        <v>0</v>
      </c>
      <c r="S35" s="37"/>
      <c r="T35" s="34">
        <f t="shared" si="8"/>
        <v>0</v>
      </c>
      <c r="U35" s="37"/>
      <c r="V35" s="34">
        <f t="shared" si="9"/>
        <v>0</v>
      </c>
      <c r="W35" s="35">
        <v>5</v>
      </c>
      <c r="X35" s="34">
        <f t="shared" si="10"/>
        <v>25660</v>
      </c>
      <c r="Y35" s="35"/>
      <c r="Z35" s="34">
        <f t="shared" si="11"/>
        <v>0</v>
      </c>
      <c r="AA35" s="35"/>
      <c r="AB35" s="34">
        <f t="shared" si="12"/>
        <v>0</v>
      </c>
      <c r="AC35" s="35"/>
      <c r="AD35" s="34">
        <f t="shared" si="13"/>
        <v>0</v>
      </c>
      <c r="AE35" s="35"/>
      <c r="AF35" s="34">
        <f t="shared" si="14"/>
        <v>0</v>
      </c>
      <c r="AG35" s="35"/>
      <c r="AH35" s="34">
        <f t="shared" si="15"/>
        <v>0</v>
      </c>
    </row>
    <row r="36" spans="1:34" ht="57" thickBot="1" x14ac:dyDescent="0.3">
      <c r="A36" s="23" t="s">
        <v>38</v>
      </c>
      <c r="B36" s="24" t="s">
        <v>79</v>
      </c>
      <c r="C36" s="25">
        <v>5132</v>
      </c>
      <c r="D36" s="21">
        <f t="shared" si="3"/>
        <v>25660</v>
      </c>
      <c r="E36" s="28">
        <v>5</v>
      </c>
      <c r="F36" s="28" t="s">
        <v>45</v>
      </c>
      <c r="G36" s="13">
        <f>K36+M36+O36+Q36+S36+U36+W36+Y36+AA36+AC36+AE36+AG36</f>
        <v>5</v>
      </c>
      <c r="H36" s="3">
        <f t="shared" si="0"/>
        <v>25660</v>
      </c>
      <c r="I36" s="4">
        <f t="shared" si="1"/>
        <v>0</v>
      </c>
      <c r="J36" s="5">
        <f t="shared" si="2"/>
        <v>0</v>
      </c>
      <c r="K36" s="36"/>
      <c r="L36" s="34">
        <f t="shared" si="4"/>
        <v>0</v>
      </c>
      <c r="M36" s="37"/>
      <c r="N36" s="34">
        <f t="shared" si="5"/>
        <v>0</v>
      </c>
      <c r="O36" s="37"/>
      <c r="P36" s="34">
        <f t="shared" si="6"/>
        <v>0</v>
      </c>
      <c r="Q36" s="37"/>
      <c r="R36" s="34">
        <f t="shared" si="7"/>
        <v>0</v>
      </c>
      <c r="S36" s="37"/>
      <c r="T36" s="34">
        <f t="shared" si="8"/>
        <v>0</v>
      </c>
      <c r="U36" s="37"/>
      <c r="V36" s="34">
        <f t="shared" si="9"/>
        <v>0</v>
      </c>
      <c r="W36" s="35">
        <v>5</v>
      </c>
      <c r="X36" s="34">
        <f t="shared" si="10"/>
        <v>25660</v>
      </c>
      <c r="Y36" s="35"/>
      <c r="Z36" s="34">
        <f t="shared" si="11"/>
        <v>0</v>
      </c>
      <c r="AA36" s="35"/>
      <c r="AB36" s="34">
        <f t="shared" si="12"/>
        <v>0</v>
      </c>
      <c r="AC36" s="35"/>
      <c r="AD36" s="34">
        <f t="shared" si="13"/>
        <v>0</v>
      </c>
      <c r="AE36" s="35"/>
      <c r="AF36" s="34">
        <f t="shared" si="14"/>
        <v>0</v>
      </c>
      <c r="AG36" s="35"/>
      <c r="AH36" s="34">
        <f t="shared" si="15"/>
        <v>0</v>
      </c>
    </row>
    <row r="37" spans="1:34" ht="57" thickBot="1" x14ac:dyDescent="0.3">
      <c r="A37" s="23" t="s">
        <v>39</v>
      </c>
      <c r="B37" s="24" t="s">
        <v>85</v>
      </c>
      <c r="C37" s="27">
        <v>6030</v>
      </c>
      <c r="D37" s="21">
        <f t="shared" si="3"/>
        <v>12060</v>
      </c>
      <c r="E37" s="29">
        <v>2</v>
      </c>
      <c r="F37" s="28" t="s">
        <v>45</v>
      </c>
      <c r="G37" s="13">
        <f>K37+M37+O37+Q37+S37+U37+W37+Y37+AA37+AC37+AE37+AG37</f>
        <v>2</v>
      </c>
      <c r="H37" s="6">
        <f t="shared" si="0"/>
        <v>12060</v>
      </c>
      <c r="I37" s="4">
        <f t="shared" si="1"/>
        <v>0</v>
      </c>
      <c r="J37" s="5">
        <f t="shared" si="2"/>
        <v>0</v>
      </c>
      <c r="K37" s="36"/>
      <c r="L37" s="34">
        <f t="shared" si="4"/>
        <v>0</v>
      </c>
      <c r="M37" s="37"/>
      <c r="N37" s="34">
        <f t="shared" si="5"/>
        <v>0</v>
      </c>
      <c r="O37" s="37">
        <v>2</v>
      </c>
      <c r="P37" s="34">
        <f t="shared" si="6"/>
        <v>12060</v>
      </c>
      <c r="Q37" s="37"/>
      <c r="R37" s="34">
        <f t="shared" si="7"/>
        <v>0</v>
      </c>
      <c r="S37" s="37"/>
      <c r="T37" s="34">
        <f t="shared" si="8"/>
        <v>0</v>
      </c>
      <c r="U37" s="37"/>
      <c r="V37" s="34">
        <f t="shared" si="9"/>
        <v>0</v>
      </c>
      <c r="W37" s="35"/>
      <c r="X37" s="34">
        <f t="shared" si="10"/>
        <v>0</v>
      </c>
      <c r="Y37" s="35"/>
      <c r="Z37" s="34">
        <f t="shared" si="11"/>
        <v>0</v>
      </c>
      <c r="AA37" s="35"/>
      <c r="AB37" s="34">
        <f t="shared" si="12"/>
        <v>0</v>
      </c>
      <c r="AC37" s="35"/>
      <c r="AD37" s="34">
        <f t="shared" si="13"/>
        <v>0</v>
      </c>
      <c r="AE37" s="35"/>
      <c r="AF37" s="34">
        <f t="shared" si="14"/>
        <v>0</v>
      </c>
      <c r="AG37" s="35"/>
      <c r="AH37" s="34">
        <f t="shared" si="15"/>
        <v>0</v>
      </c>
    </row>
    <row r="38" spans="1:34" ht="45.75" thickBot="1" x14ac:dyDescent="0.3">
      <c r="A38" s="23" t="s">
        <v>40</v>
      </c>
      <c r="B38" s="24" t="s">
        <v>80</v>
      </c>
      <c r="C38" s="27">
        <v>1951</v>
      </c>
      <c r="D38" s="21">
        <f t="shared" si="3"/>
        <v>1951</v>
      </c>
      <c r="E38" s="28">
        <v>1</v>
      </c>
      <c r="F38" s="28" t="s">
        <v>45</v>
      </c>
      <c r="G38" s="13">
        <f>K38+M38+O38+Q38+S38+U38+W38+Y38+AA38+AC38+AE38+AG38</f>
        <v>1</v>
      </c>
      <c r="H38" s="3">
        <f t="shared" si="0"/>
        <v>1951</v>
      </c>
      <c r="I38" s="4">
        <f t="shared" si="1"/>
        <v>0</v>
      </c>
      <c r="J38" s="5">
        <f t="shared" si="2"/>
        <v>0</v>
      </c>
      <c r="K38" s="36"/>
      <c r="L38" s="34">
        <f t="shared" si="4"/>
        <v>0</v>
      </c>
      <c r="M38" s="37"/>
      <c r="N38" s="34">
        <f t="shared" si="5"/>
        <v>0</v>
      </c>
      <c r="O38" s="37">
        <v>1</v>
      </c>
      <c r="P38" s="34">
        <f t="shared" si="6"/>
        <v>1951</v>
      </c>
      <c r="Q38" s="37"/>
      <c r="R38" s="34">
        <f t="shared" si="7"/>
        <v>0</v>
      </c>
      <c r="S38" s="37"/>
      <c r="T38" s="34">
        <f t="shared" si="8"/>
        <v>0</v>
      </c>
      <c r="U38" s="37"/>
      <c r="V38" s="34">
        <f t="shared" si="9"/>
        <v>0</v>
      </c>
      <c r="W38" s="35"/>
      <c r="X38" s="34">
        <f t="shared" si="10"/>
        <v>0</v>
      </c>
      <c r="Y38" s="35"/>
      <c r="Z38" s="34">
        <f t="shared" si="11"/>
        <v>0</v>
      </c>
      <c r="AA38" s="35"/>
      <c r="AB38" s="34">
        <f t="shared" si="12"/>
        <v>0</v>
      </c>
      <c r="AC38" s="35"/>
      <c r="AD38" s="34">
        <f t="shared" si="13"/>
        <v>0</v>
      </c>
      <c r="AE38" s="35"/>
      <c r="AF38" s="34">
        <f t="shared" si="14"/>
        <v>0</v>
      </c>
      <c r="AG38" s="35"/>
      <c r="AH38" s="34">
        <f t="shared" si="15"/>
        <v>0</v>
      </c>
    </row>
    <row r="39" spans="1:34" ht="34.5" thickBot="1" x14ac:dyDescent="0.3">
      <c r="A39" s="23" t="s">
        <v>41</v>
      </c>
      <c r="B39" s="24" t="s">
        <v>81</v>
      </c>
      <c r="C39" s="25">
        <v>3500</v>
      </c>
      <c r="D39" s="21">
        <f t="shared" si="3"/>
        <v>35000</v>
      </c>
      <c r="E39" s="28">
        <v>10</v>
      </c>
      <c r="F39" s="28" t="s">
        <v>45</v>
      </c>
      <c r="G39" s="13">
        <f>K39+M39+O39+Q39+S39+U39+W39+Y39+AA39+AC39+AE39+AG39</f>
        <v>10</v>
      </c>
      <c r="H39" s="6">
        <f t="shared" si="0"/>
        <v>35000</v>
      </c>
      <c r="I39" s="4">
        <f t="shared" si="1"/>
        <v>0</v>
      </c>
      <c r="J39" s="5">
        <f t="shared" si="2"/>
        <v>0</v>
      </c>
      <c r="K39" s="36">
        <v>10</v>
      </c>
      <c r="L39" s="34">
        <f t="shared" si="4"/>
        <v>35000</v>
      </c>
      <c r="M39" s="37"/>
      <c r="N39" s="34">
        <f t="shared" si="5"/>
        <v>0</v>
      </c>
      <c r="O39" s="37"/>
      <c r="P39" s="34">
        <f t="shared" si="6"/>
        <v>0</v>
      </c>
      <c r="Q39" s="37"/>
      <c r="R39" s="34">
        <f t="shared" si="7"/>
        <v>0</v>
      </c>
      <c r="S39" s="37"/>
      <c r="T39" s="34">
        <f t="shared" si="8"/>
        <v>0</v>
      </c>
      <c r="U39" s="37"/>
      <c r="V39" s="34">
        <f t="shared" si="9"/>
        <v>0</v>
      </c>
      <c r="W39" s="35"/>
      <c r="X39" s="34">
        <f t="shared" si="10"/>
        <v>0</v>
      </c>
      <c r="Y39" s="35"/>
      <c r="Z39" s="34">
        <f t="shared" si="11"/>
        <v>0</v>
      </c>
      <c r="AA39" s="35"/>
      <c r="AB39" s="34">
        <f t="shared" si="12"/>
        <v>0</v>
      </c>
      <c r="AC39" s="35"/>
      <c r="AD39" s="34">
        <f t="shared" si="13"/>
        <v>0</v>
      </c>
      <c r="AE39" s="35"/>
      <c r="AF39" s="34">
        <f t="shared" si="14"/>
        <v>0</v>
      </c>
      <c r="AG39" s="35"/>
      <c r="AH39" s="34">
        <f t="shared" si="15"/>
        <v>0</v>
      </c>
    </row>
    <row r="40" spans="1:34" ht="68.25" thickBot="1" x14ac:dyDescent="0.3">
      <c r="A40" s="23" t="s">
        <v>42</v>
      </c>
      <c r="B40" s="24" t="s">
        <v>82</v>
      </c>
      <c r="C40" s="27">
        <v>29485</v>
      </c>
      <c r="D40" s="21">
        <f t="shared" si="3"/>
        <v>58970</v>
      </c>
      <c r="E40" s="29">
        <v>2</v>
      </c>
      <c r="F40" s="28" t="s">
        <v>45</v>
      </c>
      <c r="G40" s="13">
        <f>K40+M40+O40+Q40+S40+U40+W40+Y40+AA40+AC40+AE40+AG40</f>
        <v>2</v>
      </c>
      <c r="H40" s="3">
        <f t="shared" si="0"/>
        <v>58970</v>
      </c>
      <c r="I40" s="4">
        <f t="shared" si="1"/>
        <v>0</v>
      </c>
      <c r="J40" s="5">
        <f t="shared" si="2"/>
        <v>0</v>
      </c>
      <c r="K40" s="36"/>
      <c r="L40" s="34">
        <f t="shared" si="4"/>
        <v>0</v>
      </c>
      <c r="M40" s="37"/>
      <c r="N40" s="34">
        <f t="shared" si="5"/>
        <v>0</v>
      </c>
      <c r="O40" s="37"/>
      <c r="P40" s="34">
        <f t="shared" si="6"/>
        <v>0</v>
      </c>
      <c r="Q40" s="37"/>
      <c r="R40" s="34">
        <f t="shared" si="7"/>
        <v>0</v>
      </c>
      <c r="S40" s="37">
        <v>2</v>
      </c>
      <c r="T40" s="34">
        <f t="shared" si="8"/>
        <v>58970</v>
      </c>
      <c r="U40" s="37"/>
      <c r="V40" s="34">
        <f t="shared" si="9"/>
        <v>0</v>
      </c>
      <c r="W40" s="35"/>
      <c r="X40" s="34">
        <f t="shared" si="10"/>
        <v>0</v>
      </c>
      <c r="Y40" s="35"/>
      <c r="Z40" s="34">
        <f t="shared" si="11"/>
        <v>0</v>
      </c>
      <c r="AA40" s="35"/>
      <c r="AB40" s="34">
        <f t="shared" si="12"/>
        <v>0</v>
      </c>
      <c r="AC40" s="35"/>
      <c r="AD40" s="34">
        <f t="shared" si="13"/>
        <v>0</v>
      </c>
      <c r="AE40" s="35"/>
      <c r="AF40" s="34">
        <f t="shared" si="14"/>
        <v>0</v>
      </c>
      <c r="AG40" s="35"/>
      <c r="AH40" s="34">
        <f t="shared" si="15"/>
        <v>0</v>
      </c>
    </row>
    <row r="41" spans="1:34" ht="45.75" thickBot="1" x14ac:dyDescent="0.3">
      <c r="A41" s="23" t="s">
        <v>43</v>
      </c>
      <c r="B41" s="24" t="s">
        <v>83</v>
      </c>
      <c r="C41" s="25">
        <v>1963</v>
      </c>
      <c r="D41" s="21">
        <f t="shared" si="3"/>
        <v>5889</v>
      </c>
      <c r="E41" s="28">
        <v>3</v>
      </c>
      <c r="F41" s="28" t="s">
        <v>45</v>
      </c>
      <c r="G41" s="13">
        <f>K41+M41+O41+Q41+S41+U41+W41+Y41+AA41+AC41+AE41+AG41</f>
        <v>3</v>
      </c>
      <c r="H41" s="3">
        <f t="shared" si="0"/>
        <v>5889</v>
      </c>
      <c r="I41" s="4">
        <f t="shared" si="1"/>
        <v>0</v>
      </c>
      <c r="J41" s="5">
        <f t="shared" si="2"/>
        <v>0</v>
      </c>
      <c r="K41" s="36"/>
      <c r="L41" s="34">
        <f t="shared" si="4"/>
        <v>0</v>
      </c>
      <c r="M41" s="37"/>
      <c r="N41" s="34">
        <f t="shared" si="5"/>
        <v>0</v>
      </c>
      <c r="O41" s="37"/>
      <c r="P41" s="34">
        <f t="shared" si="6"/>
        <v>0</v>
      </c>
      <c r="Q41" s="37"/>
      <c r="R41" s="34">
        <f t="shared" si="7"/>
        <v>0</v>
      </c>
      <c r="S41" s="37">
        <v>3</v>
      </c>
      <c r="T41" s="34">
        <f t="shared" si="8"/>
        <v>5889</v>
      </c>
      <c r="U41" s="37"/>
      <c r="V41" s="34">
        <f t="shared" si="9"/>
        <v>0</v>
      </c>
      <c r="W41" s="35"/>
      <c r="X41" s="34">
        <f t="shared" si="10"/>
        <v>0</v>
      </c>
      <c r="Y41" s="35"/>
      <c r="Z41" s="34">
        <f t="shared" si="11"/>
        <v>0</v>
      </c>
      <c r="AA41" s="35"/>
      <c r="AB41" s="34">
        <f t="shared" si="12"/>
        <v>0</v>
      </c>
      <c r="AC41" s="35"/>
      <c r="AD41" s="34">
        <f t="shared" si="13"/>
        <v>0</v>
      </c>
      <c r="AE41" s="35"/>
      <c r="AF41" s="34">
        <f t="shared" si="14"/>
        <v>0</v>
      </c>
      <c r="AG41" s="35"/>
      <c r="AH41" s="34">
        <f t="shared" si="15"/>
        <v>0</v>
      </c>
    </row>
    <row r="42" spans="1:34" ht="34.5" thickBot="1" x14ac:dyDescent="0.3">
      <c r="A42" s="23" t="s">
        <v>44</v>
      </c>
      <c r="B42" s="24" t="s">
        <v>86</v>
      </c>
      <c r="C42" s="27">
        <v>6500</v>
      </c>
      <c r="D42" s="21">
        <f t="shared" si="3"/>
        <v>26000</v>
      </c>
      <c r="E42" s="28">
        <v>4</v>
      </c>
      <c r="F42" s="28" t="s">
        <v>45</v>
      </c>
      <c r="G42" s="13">
        <f>K42+M42+O42+Q42+S42+U42+W42+Y42+AA42+AC42+AE42+AG42</f>
        <v>2</v>
      </c>
      <c r="H42" s="3">
        <f t="shared" si="0"/>
        <v>13000</v>
      </c>
      <c r="I42" s="4">
        <f t="shared" si="1"/>
        <v>2</v>
      </c>
      <c r="J42" s="5">
        <f t="shared" si="2"/>
        <v>13000</v>
      </c>
      <c r="K42" s="36"/>
      <c r="L42" s="34">
        <f t="shared" si="4"/>
        <v>0</v>
      </c>
      <c r="M42" s="37"/>
      <c r="N42" s="34">
        <f t="shared" si="5"/>
        <v>0</v>
      </c>
      <c r="O42" s="37"/>
      <c r="P42" s="34">
        <f t="shared" si="6"/>
        <v>0</v>
      </c>
      <c r="Q42" s="37">
        <v>2</v>
      </c>
      <c r="R42" s="34">
        <f t="shared" si="7"/>
        <v>13000</v>
      </c>
      <c r="S42" s="37"/>
      <c r="T42" s="34">
        <f t="shared" si="8"/>
        <v>0</v>
      </c>
      <c r="U42" s="37"/>
      <c r="V42" s="34">
        <f t="shared" si="9"/>
        <v>0</v>
      </c>
      <c r="W42" s="35"/>
      <c r="X42" s="34">
        <f t="shared" si="10"/>
        <v>0</v>
      </c>
      <c r="Y42" s="35"/>
      <c r="Z42" s="34">
        <f t="shared" si="11"/>
        <v>0</v>
      </c>
      <c r="AA42" s="35"/>
      <c r="AB42" s="34">
        <f t="shared" si="12"/>
        <v>0</v>
      </c>
      <c r="AC42" s="35"/>
      <c r="AD42" s="34">
        <f t="shared" si="13"/>
        <v>0</v>
      </c>
      <c r="AE42" s="35"/>
      <c r="AF42" s="34">
        <f t="shared" si="14"/>
        <v>0</v>
      </c>
      <c r="AG42" s="35"/>
      <c r="AH42" s="34">
        <f t="shared" si="15"/>
        <v>0</v>
      </c>
    </row>
    <row r="43" spans="1:34" ht="37.5" customHeight="1" thickBot="1" x14ac:dyDescent="0.3">
      <c r="A43" s="45" t="s">
        <v>22</v>
      </c>
      <c r="B43" s="45"/>
      <c r="C43" s="7"/>
      <c r="D43" s="39">
        <f>SUM(D5:D42)</f>
        <v>643918.93999999994</v>
      </c>
      <c r="E43" s="7"/>
      <c r="F43" s="12"/>
      <c r="G43" s="1"/>
      <c r="H43" s="11">
        <f>SUM(H5:H42)</f>
        <v>603198.93999999994</v>
      </c>
      <c r="I43" s="1"/>
      <c r="J43" s="11">
        <f>SUM(J5:J42)</f>
        <v>40720</v>
      </c>
      <c r="L43" s="11">
        <f>SUM(L5:L42)</f>
        <v>152384.24</v>
      </c>
      <c r="N43" s="11">
        <f>SUM(N5:N42)</f>
        <v>74746.7</v>
      </c>
      <c r="P43" s="11">
        <f>SUM(P5:P42)</f>
        <v>28155</v>
      </c>
      <c r="R43" s="11">
        <f>SUM(R5:R42)</f>
        <v>13000</v>
      </c>
      <c r="T43" s="11">
        <f>SUM(T5:T42)</f>
        <v>122487</v>
      </c>
      <c r="V43" s="11">
        <f>SUM(V5:V42)</f>
        <v>10986</v>
      </c>
      <c r="X43" s="11">
        <f>SUM(X5:X42)</f>
        <v>201440</v>
      </c>
      <c r="Z43" s="11">
        <f>SUM(Z5:Z42)</f>
        <v>0</v>
      </c>
      <c r="AB43" s="11">
        <f>SUM(AB5:AB42)</f>
        <v>0</v>
      </c>
      <c r="AD43" s="11">
        <f>SUM(AD5:AD42)</f>
        <v>0</v>
      </c>
      <c r="AF43" s="11">
        <f>SUM(AF5:AF42)</f>
        <v>0</v>
      </c>
      <c r="AH43" s="11">
        <f>SUM(AH5:AH42)</f>
        <v>0</v>
      </c>
    </row>
  </sheetData>
  <mergeCells count="29">
    <mergeCell ref="A43:B43"/>
    <mergeCell ref="K2:L2"/>
    <mergeCell ref="A2:F2"/>
    <mergeCell ref="G2:H2"/>
    <mergeCell ref="A3:F3"/>
    <mergeCell ref="G3:H3"/>
    <mergeCell ref="K3:L3"/>
    <mergeCell ref="AG2:AH2"/>
    <mergeCell ref="Q2:R2"/>
    <mergeCell ref="S2:T2"/>
    <mergeCell ref="U2:V2"/>
    <mergeCell ref="M2:N2"/>
    <mergeCell ref="O2:P2"/>
    <mergeCell ref="W2:X2"/>
    <mergeCell ref="Y2:Z2"/>
    <mergeCell ref="AA2:AB2"/>
    <mergeCell ref="AC2:AD2"/>
    <mergeCell ref="AE2:AF2"/>
    <mergeCell ref="M3:N3"/>
    <mergeCell ref="O3:P3"/>
    <mergeCell ref="Q3:R3"/>
    <mergeCell ref="S3:T3"/>
    <mergeCell ref="U3:V3"/>
    <mergeCell ref="AG3:AH3"/>
    <mergeCell ref="W3:X3"/>
    <mergeCell ref="Y3:Z3"/>
    <mergeCell ref="AA3:AB3"/>
    <mergeCell ref="AC3:AD3"/>
    <mergeCell ref="AE3:A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Hobbit133</dc:creator>
  <cp:lastModifiedBy>Пользователь Windows</cp:lastModifiedBy>
  <dcterms:created xsi:type="dcterms:W3CDTF">2018-01-22T12:42:38Z</dcterms:created>
  <dcterms:modified xsi:type="dcterms:W3CDTF">2019-10-26T15:40:35Z</dcterms:modified>
</cp:coreProperties>
</file>