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2" i="1"/>
  <c r="I23"/>
  <c r="G24" s="1"/>
  <c r="I21"/>
  <c r="E22" s="1"/>
  <c r="D25"/>
  <c r="E25"/>
  <c r="F25"/>
  <c r="I25" s="1"/>
  <c r="G25"/>
  <c r="H25"/>
  <c r="C25"/>
  <c r="H20"/>
  <c r="H22" l="1"/>
  <c r="D22"/>
  <c r="G22"/>
  <c r="C22"/>
  <c r="C24"/>
  <c r="E24"/>
  <c r="F24"/>
  <c r="H24"/>
  <c r="D24"/>
  <c r="I22" l="1"/>
  <c r="I24"/>
</calcChain>
</file>

<file path=xl/sharedStrings.xml><?xml version="1.0" encoding="utf-8"?>
<sst xmlns="http://schemas.openxmlformats.org/spreadsheetml/2006/main" count="48" uniqueCount="41">
  <si>
    <t>Количество клиентов</t>
  </si>
  <si>
    <t>X1</t>
  </si>
  <si>
    <t>X2</t>
  </si>
  <si>
    <t>X3</t>
  </si>
  <si>
    <t>X4</t>
  </si>
  <si>
    <t>X5</t>
  </si>
  <si>
    <t>X6</t>
  </si>
  <si>
    <t>&lt;10000</t>
  </si>
  <si>
    <t>10000-20000</t>
  </si>
  <si>
    <t>20001-30000</t>
  </si>
  <si>
    <t>30000-40000</t>
  </si>
  <si>
    <t>40001-50000</t>
  </si>
  <si>
    <t>&gt;50000</t>
  </si>
  <si>
    <t>Период</t>
  </si>
  <si>
    <t>Подразделение</t>
  </si>
  <si>
    <t>Менеджер</t>
  </si>
  <si>
    <t>Выручке/Валовой прибыли.</t>
  </si>
  <si>
    <t>Исходные данные:</t>
  </si>
  <si>
    <t>Прототип отчета: Отчет по выручке и себестоимости</t>
  </si>
  <si>
    <t>Вид отчета:</t>
  </si>
  <si>
    <t>Вручную задаваемые параметры(пример):</t>
  </si>
  <si>
    <t>рублей</t>
  </si>
  <si>
    <t>01.01.2012-01.01.2013</t>
  </si>
  <si>
    <t>не выбрано</t>
  </si>
  <si>
    <t>Объем продаж по(переключатель)</t>
  </si>
  <si>
    <t>Средние продажи на клиента</t>
  </si>
  <si>
    <t>Сумма</t>
  </si>
  <si>
    <t>Не учитывать партнеров</t>
  </si>
  <si>
    <t>Тип клиента</t>
  </si>
  <si>
    <t>Новый/Старый/Новый+Старый</t>
  </si>
  <si>
    <t>Процент от объема продаж</t>
  </si>
  <si>
    <t>Границы интервалов</t>
  </si>
  <si>
    <t>Для отбора клиентов по типу(старый/новый), сравнивается дата регистрации партнера в базе с датой начала периода продаж. Старые - все, кто был зарегистрирован в базе до начала выбранного периода отчета, новые - те, кто после.</t>
  </si>
  <si>
    <t>Границы интервалов(можно задать вручную от 2 до 10)</t>
  </si>
  <si>
    <t>!</t>
  </si>
  <si>
    <t>В данном отчете нас интересует группировка(в количественном выражении и по общим суммам групп) партнеров по суммарным продажам в зависимости от границ(заданных вручную, т.е. количество границ может быть от 2 до 10) по общей выручке или валовой прибыли за указанный период, возможно, по указанному подразделению, менеджеру, типа клиента(старый, новый, старый+новый). Необходимы как табличные, так и графически представленные данные.</t>
  </si>
  <si>
    <t>Табличные данные(нужны в отчете)</t>
  </si>
  <si>
    <t>Процент от количества клиентов</t>
  </si>
  <si>
    <t>Объем продаж</t>
  </si>
  <si>
    <t>Для этого берутся все продажи по партнерам(с соответствии с установленными фильтрами и периодом) и дата их регистрации в базе (заведения партнера)</t>
  </si>
  <si>
    <t>Контрагент1, Контрагент2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</si>
</sst>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1" fillId="0" borderId="0" xfId="0" applyNumberFormat="1" applyFont="1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>
        <c:manualLayout>
          <c:xMode val="edge"/>
          <c:yMode val="edge"/>
          <c:x val="0.30474865682308344"/>
          <c:y val="2.7777777777777832E-2"/>
        </c:manualLayout>
      </c:layout>
    </c:title>
    <c:plotArea>
      <c:layout/>
      <c:lineChart>
        <c:grouping val="standard"/>
        <c:ser>
          <c:idx val="0"/>
          <c:order val="0"/>
          <c:tx>
            <c:strRef>
              <c:f>Лист1!$B$21</c:f>
              <c:strCache>
                <c:ptCount val="1"/>
                <c:pt idx="0">
                  <c:v>Объем продаж</c:v>
                </c:pt>
              </c:strCache>
            </c:strRef>
          </c:tx>
          <c:dLbls>
            <c:showVal val="1"/>
          </c:dLbls>
          <c:cat>
            <c:strRef>
              <c:f>Лист1!$C$20:$H$20</c:f>
              <c:strCache>
                <c:ptCount val="6"/>
                <c:pt idx="0">
                  <c:v>&lt;10000</c:v>
                </c:pt>
                <c:pt idx="1">
                  <c:v>10000-20000</c:v>
                </c:pt>
                <c:pt idx="2">
                  <c:v>20001-30000</c:v>
                </c:pt>
                <c:pt idx="3">
                  <c:v>30000-40000</c:v>
                </c:pt>
                <c:pt idx="4">
                  <c:v>40001-50000</c:v>
                </c:pt>
                <c:pt idx="5">
                  <c:v>&gt;50000</c:v>
                </c:pt>
              </c:strCache>
            </c:strRef>
          </c:cat>
          <c:val>
            <c:numRef>
              <c:f>Лист1!$C$21:$H$21</c:f>
              <c:numCache>
                <c:formatCode>General</c:formatCode>
                <c:ptCount val="6"/>
                <c:pt idx="0">
                  <c:v>1223232</c:v>
                </c:pt>
                <c:pt idx="1">
                  <c:v>2334343</c:v>
                </c:pt>
                <c:pt idx="2">
                  <c:v>3594832</c:v>
                </c:pt>
                <c:pt idx="3">
                  <c:v>2856345</c:v>
                </c:pt>
                <c:pt idx="4">
                  <c:v>2213123</c:v>
                </c:pt>
                <c:pt idx="5">
                  <c:v>5000000</c:v>
                </c:pt>
              </c:numCache>
            </c:numRef>
          </c:val>
        </c:ser>
        <c:marker val="1"/>
        <c:axId val="70104576"/>
        <c:axId val="70106112"/>
      </c:lineChart>
      <c:catAx>
        <c:axId val="70104576"/>
        <c:scaling>
          <c:orientation val="minMax"/>
        </c:scaling>
        <c:axPos val="b"/>
        <c:tickLblPos val="nextTo"/>
        <c:crossAx val="70106112"/>
        <c:crosses val="autoZero"/>
        <c:auto val="1"/>
        <c:lblAlgn val="ctr"/>
        <c:lblOffset val="100"/>
      </c:catAx>
      <c:valAx>
        <c:axId val="70106112"/>
        <c:scaling>
          <c:orientation val="minMax"/>
        </c:scaling>
        <c:axPos val="l"/>
        <c:majorGridlines/>
        <c:numFmt formatCode="General" sourceLinked="1"/>
        <c:tickLblPos val="nextTo"/>
        <c:crossAx val="70104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23541048466903"/>
          <c:y val="0.52719857802584802"/>
          <c:w val="0.19226508407517323"/>
          <c:h val="0.15646798896973332"/>
        </c:manualLayout>
      </c:layout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1"/>
          <c:order val="0"/>
          <c:tx>
            <c:strRef>
              <c:f>Лист1!$B$23</c:f>
              <c:strCache>
                <c:ptCount val="1"/>
                <c:pt idx="0">
                  <c:v>Количество клиентов</c:v>
                </c:pt>
              </c:strCache>
            </c:strRef>
          </c:tx>
          <c:dLbls>
            <c:showVal val="1"/>
          </c:dLbls>
          <c:cat>
            <c:strRef>
              <c:f>Лист1!$C$20:$H$20</c:f>
              <c:strCache>
                <c:ptCount val="6"/>
                <c:pt idx="0">
                  <c:v>&lt;10000</c:v>
                </c:pt>
                <c:pt idx="1">
                  <c:v>10000-20000</c:v>
                </c:pt>
                <c:pt idx="2">
                  <c:v>20001-30000</c:v>
                </c:pt>
                <c:pt idx="3">
                  <c:v>30000-40000</c:v>
                </c:pt>
                <c:pt idx="4">
                  <c:v>40001-50000</c:v>
                </c:pt>
                <c:pt idx="5">
                  <c:v>&gt;50000</c:v>
                </c:pt>
              </c:strCache>
            </c:strRef>
          </c:cat>
          <c:val>
            <c:numRef>
              <c:f>Лист1!$C$23:$H$23</c:f>
              <c:numCache>
                <c:formatCode>0</c:formatCode>
                <c:ptCount val="6"/>
                <c:pt idx="0">
                  <c:v>4234</c:v>
                </c:pt>
                <c:pt idx="1">
                  <c:v>3345</c:v>
                </c:pt>
                <c:pt idx="2">
                  <c:v>3456</c:v>
                </c:pt>
                <c:pt idx="3">
                  <c:v>2845</c:v>
                </c:pt>
                <c:pt idx="4">
                  <c:v>1634</c:v>
                </c:pt>
                <c:pt idx="5">
                  <c:v>1234</c:v>
                </c:pt>
              </c:numCache>
            </c:numRef>
          </c:val>
        </c:ser>
        <c:marker val="1"/>
        <c:axId val="71201152"/>
        <c:axId val="71202688"/>
      </c:lineChart>
      <c:catAx>
        <c:axId val="71201152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aseline="0"/>
            </a:pPr>
            <a:endParaRPr lang="ru-RU"/>
          </a:p>
        </c:txPr>
        <c:crossAx val="71202688"/>
        <c:crosses val="autoZero"/>
        <c:auto val="1"/>
        <c:lblAlgn val="ctr"/>
        <c:lblOffset val="100"/>
      </c:catAx>
      <c:valAx>
        <c:axId val="71202688"/>
        <c:scaling>
          <c:orientation val="minMax"/>
        </c:scaling>
        <c:axPos val="l"/>
        <c:majorGridlines/>
        <c:numFmt formatCode="0" sourceLinked="1"/>
        <c:tickLblPos val="nextTo"/>
        <c:crossAx val="71201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Процент от объема продаж</a:t>
            </a:r>
          </a:p>
        </c:rich>
      </c:tx>
      <c:layout/>
    </c:title>
    <c:plotArea>
      <c:layout/>
      <c:barChart>
        <c:barDir val="col"/>
        <c:grouping val="clustered"/>
        <c:ser>
          <c:idx val="1"/>
          <c:order val="0"/>
          <c:tx>
            <c:strRef>
              <c:f>Лист1!$B$22</c:f>
              <c:strCache>
                <c:ptCount val="1"/>
                <c:pt idx="0">
                  <c:v>Процент от объема продаж</c:v>
                </c:pt>
              </c:strCache>
            </c:strRef>
          </c:tx>
          <c:dLbls>
            <c:showVal val="1"/>
          </c:dLbls>
          <c:cat>
            <c:strRef>
              <c:f>Лист1!$C$20:$H$20</c:f>
              <c:strCache>
                <c:ptCount val="6"/>
                <c:pt idx="0">
                  <c:v>&lt;10000</c:v>
                </c:pt>
                <c:pt idx="1">
                  <c:v>10000-20000</c:v>
                </c:pt>
                <c:pt idx="2">
                  <c:v>20001-30000</c:v>
                </c:pt>
                <c:pt idx="3">
                  <c:v>30000-40000</c:v>
                </c:pt>
                <c:pt idx="4">
                  <c:v>40001-50000</c:v>
                </c:pt>
                <c:pt idx="5">
                  <c:v>&gt;50000</c:v>
                </c:pt>
              </c:strCache>
            </c:strRef>
          </c:cat>
          <c:val>
            <c:numRef>
              <c:f>Лист1!$C$22:$H$22</c:f>
              <c:numCache>
                <c:formatCode>0.0%</c:formatCode>
                <c:ptCount val="6"/>
                <c:pt idx="0">
                  <c:v>7.1027806205770275E-2</c:v>
                </c:pt>
                <c:pt idx="1">
                  <c:v>0.13554522954091816</c:v>
                </c:pt>
                <c:pt idx="2">
                  <c:v>0.20873638904010161</c:v>
                </c:pt>
                <c:pt idx="3">
                  <c:v>0.16585563418617311</c:v>
                </c:pt>
                <c:pt idx="4">
                  <c:v>0.12850650698602795</c:v>
                </c:pt>
                <c:pt idx="5">
                  <c:v>0.29032843404100889</c:v>
                </c:pt>
              </c:numCache>
            </c:numRef>
          </c:val>
        </c:ser>
        <c:axId val="81601280"/>
        <c:axId val="81602816"/>
      </c:barChart>
      <c:catAx>
        <c:axId val="81601280"/>
        <c:scaling>
          <c:orientation val="minMax"/>
        </c:scaling>
        <c:axPos val="b"/>
        <c:tickLblPos val="nextTo"/>
        <c:crossAx val="81602816"/>
        <c:crosses val="autoZero"/>
        <c:auto val="1"/>
        <c:lblAlgn val="ctr"/>
        <c:lblOffset val="100"/>
      </c:catAx>
      <c:valAx>
        <c:axId val="81602816"/>
        <c:scaling>
          <c:orientation val="minMax"/>
        </c:scaling>
        <c:axPos val="l"/>
        <c:majorGridlines/>
        <c:numFmt formatCode="0.0%" sourceLinked="1"/>
        <c:tickLblPos val="nextTo"/>
        <c:crossAx val="816012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Процент от количество клиентов</a:t>
            </a:r>
          </a:p>
        </c:rich>
      </c:tx>
      <c:layout>
        <c:manualLayout>
          <c:xMode val="edge"/>
          <c:yMode val="edge"/>
          <c:x val="0.17985411198600176"/>
          <c:y val="3.2407407407407447E-2"/>
        </c:manualLayout>
      </c:layout>
    </c:title>
    <c:plotArea>
      <c:layout/>
      <c:barChart>
        <c:barDir val="col"/>
        <c:grouping val="clustered"/>
        <c:ser>
          <c:idx val="3"/>
          <c:order val="0"/>
          <c:tx>
            <c:strRef>
              <c:f>Лист1!$B$24</c:f>
              <c:strCache>
                <c:ptCount val="1"/>
                <c:pt idx="0">
                  <c:v>Процент от количества клиентов</c:v>
                </c:pt>
              </c:strCache>
            </c:strRef>
          </c:tx>
          <c:dLbls>
            <c:showVal val="1"/>
          </c:dLbls>
          <c:cat>
            <c:strRef>
              <c:f>Лист1!$C$20:$H$20</c:f>
              <c:strCache>
                <c:ptCount val="6"/>
                <c:pt idx="0">
                  <c:v>&lt;10000</c:v>
                </c:pt>
                <c:pt idx="1">
                  <c:v>10000-20000</c:v>
                </c:pt>
                <c:pt idx="2">
                  <c:v>20001-30000</c:v>
                </c:pt>
                <c:pt idx="3">
                  <c:v>30000-40000</c:v>
                </c:pt>
                <c:pt idx="4">
                  <c:v>40001-50000</c:v>
                </c:pt>
                <c:pt idx="5">
                  <c:v>&gt;50000</c:v>
                </c:pt>
              </c:strCache>
            </c:strRef>
          </c:cat>
          <c:val>
            <c:numRef>
              <c:f>Лист1!$C$24:$H$24</c:f>
              <c:numCache>
                <c:formatCode>0.0%</c:formatCode>
                <c:ptCount val="6"/>
                <c:pt idx="0">
                  <c:v>0.25280630523047526</c:v>
                </c:pt>
                <c:pt idx="1">
                  <c:v>0.19972534033914496</c:v>
                </c:pt>
                <c:pt idx="2">
                  <c:v>0.20635299737282065</c:v>
                </c:pt>
                <c:pt idx="3">
                  <c:v>0.16987102937664197</c:v>
                </c:pt>
                <c:pt idx="4">
                  <c:v>9.7563888225459749E-2</c:v>
                </c:pt>
                <c:pt idx="5">
                  <c:v>7.3680439455457367E-2</c:v>
                </c:pt>
              </c:numCache>
            </c:numRef>
          </c:val>
        </c:ser>
        <c:axId val="81615104"/>
        <c:axId val="81633280"/>
      </c:barChart>
      <c:catAx>
        <c:axId val="81615104"/>
        <c:scaling>
          <c:orientation val="minMax"/>
        </c:scaling>
        <c:axPos val="b"/>
        <c:tickLblPos val="nextTo"/>
        <c:crossAx val="81633280"/>
        <c:crosses val="autoZero"/>
        <c:auto val="1"/>
        <c:lblAlgn val="ctr"/>
        <c:lblOffset val="100"/>
      </c:catAx>
      <c:valAx>
        <c:axId val="81633280"/>
        <c:scaling>
          <c:orientation val="minMax"/>
        </c:scaling>
        <c:axPos val="l"/>
        <c:majorGridlines/>
        <c:numFmt formatCode="0.0%" sourceLinked="1"/>
        <c:tickLblPos val="nextTo"/>
        <c:crossAx val="81615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25</xdr:row>
      <xdr:rowOff>123825</xdr:rowOff>
    </xdr:from>
    <xdr:to>
      <xdr:col>5</xdr:col>
      <xdr:colOff>400050</xdr:colOff>
      <xdr:row>41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41</xdr:row>
      <xdr:rowOff>66674</xdr:rowOff>
    </xdr:from>
    <xdr:to>
      <xdr:col>5</xdr:col>
      <xdr:colOff>457200</xdr:colOff>
      <xdr:row>58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409575</xdr:colOff>
      <xdr:row>25</xdr:row>
      <xdr:rowOff>114300</xdr:rowOff>
    </xdr:from>
    <xdr:to>
      <xdr:col>13</xdr:col>
      <xdr:colOff>209550</xdr:colOff>
      <xdr:row>41</xdr:row>
      <xdr:rowOff>76200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438150</xdr:colOff>
      <xdr:row>41</xdr:row>
      <xdr:rowOff>76199</xdr:rowOff>
    </xdr:from>
    <xdr:to>
      <xdr:col>13</xdr:col>
      <xdr:colOff>219075</xdr:colOff>
      <xdr:row>57</xdr:row>
      <xdr:rowOff>161924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C14" sqref="C14"/>
    </sheetView>
  </sheetViews>
  <sheetFormatPr defaultRowHeight="15"/>
  <cols>
    <col min="2" max="2" width="52.7109375" customWidth="1"/>
    <col min="4" max="4" width="11.5703125" customWidth="1"/>
    <col min="5" max="7" width="11.7109375" bestFit="1" customWidth="1"/>
  </cols>
  <sheetData>
    <row r="1" spans="1:8">
      <c r="B1" s="2" t="s">
        <v>17</v>
      </c>
    </row>
    <row r="2" spans="1:8">
      <c r="B2" t="s">
        <v>18</v>
      </c>
    </row>
    <row r="3" spans="1:8" ht="75.75" customHeight="1">
      <c r="B3" s="9" t="s">
        <v>35</v>
      </c>
      <c r="C3" s="9"/>
      <c r="D3" s="9"/>
      <c r="E3" s="9"/>
      <c r="F3" s="9"/>
      <c r="G3" s="9"/>
    </row>
    <row r="4" spans="1:8" ht="34.5" customHeight="1">
      <c r="B4" s="9" t="s">
        <v>39</v>
      </c>
      <c r="C4" s="9"/>
      <c r="D4" s="9"/>
      <c r="E4" s="9"/>
      <c r="F4" s="9"/>
      <c r="G4" s="9"/>
    </row>
    <row r="5" spans="1:8" ht="33.75" customHeight="1">
      <c r="A5" s="7" t="s">
        <v>34</v>
      </c>
      <c r="B5" s="9" t="s">
        <v>32</v>
      </c>
      <c r="C5" s="9"/>
      <c r="D5" s="9"/>
      <c r="E5" s="9"/>
      <c r="F5" s="9"/>
      <c r="G5" s="9"/>
    </row>
    <row r="7" spans="1:8">
      <c r="B7" s="2" t="s">
        <v>19</v>
      </c>
    </row>
    <row r="8" spans="1:8">
      <c r="B8" t="s">
        <v>20</v>
      </c>
    </row>
    <row r="9" spans="1:8">
      <c r="B9" t="s">
        <v>33</v>
      </c>
      <c r="C9" t="s">
        <v>1</v>
      </c>
      <c r="D9" t="s">
        <v>2</v>
      </c>
      <c r="E9" t="s">
        <v>3</v>
      </c>
      <c r="F9" t="s">
        <v>4</v>
      </c>
      <c r="G9" t="s">
        <v>5</v>
      </c>
      <c r="H9" t="s">
        <v>6</v>
      </c>
    </row>
    <row r="10" spans="1:8">
      <c r="B10" s="3" t="s">
        <v>21</v>
      </c>
      <c r="C10" t="s">
        <v>7</v>
      </c>
      <c r="D10" t="s">
        <v>8</v>
      </c>
      <c r="E10" t="s">
        <v>9</v>
      </c>
      <c r="F10" t="s">
        <v>10</v>
      </c>
      <c r="G10" t="s">
        <v>11</v>
      </c>
      <c r="H10" t="s">
        <v>12</v>
      </c>
    </row>
    <row r="11" spans="1:8">
      <c r="B11" t="s">
        <v>13</v>
      </c>
      <c r="C11" t="s">
        <v>22</v>
      </c>
    </row>
    <row r="12" spans="1:8">
      <c r="B12" t="s">
        <v>14</v>
      </c>
      <c r="C12" t="s">
        <v>23</v>
      </c>
    </row>
    <row r="13" spans="1:8">
      <c r="B13" t="s">
        <v>15</v>
      </c>
      <c r="C13" t="s">
        <v>23</v>
      </c>
    </row>
    <row r="14" spans="1:8">
      <c r="B14" t="s">
        <v>27</v>
      </c>
      <c r="C14" t="s">
        <v>40</v>
      </c>
    </row>
    <row r="15" spans="1:8">
      <c r="B15" t="s">
        <v>24</v>
      </c>
      <c r="C15" t="s">
        <v>16</v>
      </c>
    </row>
    <row r="16" spans="1:8">
      <c r="A16" s="6" t="s">
        <v>34</v>
      </c>
      <c r="B16" t="s">
        <v>28</v>
      </c>
      <c r="C16" t="s">
        <v>29</v>
      </c>
    </row>
    <row r="19" spans="2:9">
      <c r="B19" t="s">
        <v>36</v>
      </c>
    </row>
    <row r="20" spans="2:9">
      <c r="B20" s="2" t="s">
        <v>31</v>
      </c>
      <c r="C20" s="2" t="s">
        <v>7</v>
      </c>
      <c r="D20" s="2" t="s">
        <v>8</v>
      </c>
      <c r="E20" s="2" t="s">
        <v>9</v>
      </c>
      <c r="F20" s="2" t="s">
        <v>10</v>
      </c>
      <c r="G20" s="2" t="s">
        <v>11</v>
      </c>
      <c r="H20" s="2" t="str">
        <f>H10</f>
        <v>&gt;50000</v>
      </c>
      <c r="I20" s="2" t="s">
        <v>26</v>
      </c>
    </row>
    <row r="21" spans="2:9">
      <c r="B21" s="2" t="s">
        <v>38</v>
      </c>
      <c r="C21">
        <v>1223232</v>
      </c>
      <c r="D21">
        <v>2334343</v>
      </c>
      <c r="E21">
        <v>3594832</v>
      </c>
      <c r="F21">
        <v>2856345</v>
      </c>
      <c r="G21">
        <v>2213123</v>
      </c>
      <c r="H21">
        <v>5000000</v>
      </c>
      <c r="I21" s="2">
        <f>SUM(C21:H21)</f>
        <v>17221875</v>
      </c>
    </row>
    <row r="22" spans="2:9">
      <c r="B22" s="2" t="s">
        <v>30</v>
      </c>
      <c r="C22" s="4">
        <f>C21/$I$21</f>
        <v>7.1027806205770275E-2</v>
      </c>
      <c r="D22" s="4">
        <f t="shared" ref="D22:H22" si="0">D21/$I$21</f>
        <v>0.13554522954091816</v>
      </c>
      <c r="E22" s="4">
        <f t="shared" si="0"/>
        <v>0.20873638904010161</v>
      </c>
      <c r="F22" s="4">
        <f t="shared" si="0"/>
        <v>0.16585563418617311</v>
      </c>
      <c r="G22" s="4">
        <f t="shared" si="0"/>
        <v>0.12850650698602795</v>
      </c>
      <c r="H22" s="4">
        <f t="shared" si="0"/>
        <v>0.29032843404100889</v>
      </c>
      <c r="I22" s="5">
        <f>SUM(C22:H22)</f>
        <v>1</v>
      </c>
    </row>
    <row r="23" spans="2:9">
      <c r="B23" s="2" t="s">
        <v>0</v>
      </c>
      <c r="C23" s="1">
        <v>4234</v>
      </c>
      <c r="D23" s="1">
        <v>3345</v>
      </c>
      <c r="E23" s="1">
        <v>3456</v>
      </c>
      <c r="F23" s="1">
        <v>2845</v>
      </c>
      <c r="G23" s="1">
        <v>1634</v>
      </c>
      <c r="H23" s="1">
        <v>1234</v>
      </c>
      <c r="I23" s="2">
        <f>SUM(C23:H23)</f>
        <v>16748</v>
      </c>
    </row>
    <row r="24" spans="2:9">
      <c r="B24" s="2" t="s">
        <v>37</v>
      </c>
      <c r="C24" s="4">
        <f>C23/$I$23</f>
        <v>0.25280630523047526</v>
      </c>
      <c r="D24" s="4">
        <f t="shared" ref="D24:H24" si="1">D23/$I$23</f>
        <v>0.19972534033914496</v>
      </c>
      <c r="E24" s="4">
        <f t="shared" si="1"/>
        <v>0.20635299737282065</v>
      </c>
      <c r="F24" s="4">
        <f t="shared" si="1"/>
        <v>0.16987102937664197</v>
      </c>
      <c r="G24" s="4">
        <f t="shared" si="1"/>
        <v>9.7563888225459749E-2</v>
      </c>
      <c r="H24" s="4">
        <f t="shared" si="1"/>
        <v>7.3680439455457367E-2</v>
      </c>
      <c r="I24" s="5">
        <f>SUM(C24:H24)</f>
        <v>1</v>
      </c>
    </row>
    <row r="25" spans="2:9">
      <c r="B25" s="2" t="s">
        <v>25</v>
      </c>
      <c r="C25" s="1">
        <f>C21/C23</f>
        <v>288.90694378837981</v>
      </c>
      <c r="D25" s="1">
        <f t="shared" ref="D25:H25" si="2">D21/D23</f>
        <v>697.8603886397608</v>
      </c>
      <c r="E25" s="1">
        <f t="shared" si="2"/>
        <v>1040.1712962962963</v>
      </c>
      <c r="F25" s="1">
        <f t="shared" si="2"/>
        <v>1003.98769771529</v>
      </c>
      <c r="G25" s="1">
        <f t="shared" si="2"/>
        <v>1354.420440636475</v>
      </c>
      <c r="H25" s="1">
        <f t="shared" si="2"/>
        <v>4051.8638573743924</v>
      </c>
      <c r="I25" s="8">
        <f>SUM(C25:H25)</f>
        <v>8437.210624450594</v>
      </c>
    </row>
  </sheetData>
  <mergeCells count="3">
    <mergeCell ref="B3:G3"/>
    <mergeCell ref="B5:G5"/>
    <mergeCell ref="B4:G4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2013-03-27T12:24:56Z</dcterms:modified>
</cp:coreProperties>
</file>