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/>
  <workbookPr filterPrivacy="1"/>
  <xr:revisionPtr revIDLastSave="0" documentId="13_ncr:1_{E02F8BC2-C5AF-495E-8E7B-85347EE9E7E4}" xr6:coauthVersionLast="38" xr6:coauthVersionMax="38" xr10:uidLastSave="{00000000-0000-0000-0000-000000000000}"/>
  <bookViews>
    <workbookView xWindow="0" yWindow="0" windowWidth="22260" windowHeight="12645" xr2:uid="{00000000-000D-0000-FFFF-FFFF00000000}"/>
  </bookViews>
  <sheets>
    <sheet name="Лист1" sheetId="1" r:id="rId1"/>
  </sheets>
  <externalReferences>
    <externalReference r:id="rId2"/>
  </externalReferenc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8" i="1" l="1"/>
  <c r="V8" i="1"/>
  <c r="O8" i="1"/>
  <c r="R8" i="1" s="1"/>
  <c r="M8" i="1"/>
  <c r="J8" i="1"/>
  <c r="B8" i="1"/>
  <c r="AA7" i="1"/>
  <c r="V7" i="1"/>
  <c r="R7" i="1"/>
  <c r="O7" i="1"/>
  <c r="M7" i="1"/>
  <c r="J7" i="1"/>
  <c r="B7" i="1"/>
  <c r="AA6" i="1"/>
  <c r="V6" i="1"/>
  <c r="O6" i="1"/>
  <c r="R6" i="1" s="1"/>
  <c r="M6" i="1"/>
  <c r="J6" i="1"/>
  <c r="B6" i="1"/>
  <c r="AA5" i="1"/>
  <c r="V5" i="1"/>
  <c r="R5" i="1"/>
  <c r="O5" i="1"/>
  <c r="M5" i="1"/>
  <c r="J5" i="1"/>
  <c r="B5" i="1"/>
  <c r="AA4" i="1"/>
  <c r="V4" i="1"/>
  <c r="O4" i="1"/>
  <c r="R4" i="1" s="1"/>
  <c r="M4" i="1"/>
  <c r="J4" i="1"/>
  <c r="B4" i="1"/>
  <c r="AA3" i="1"/>
  <c r="V3" i="1"/>
  <c r="R3" i="1"/>
  <c r="O3" i="1"/>
  <c r="M3" i="1"/>
  <c r="J3" i="1"/>
  <c r="B3" i="1"/>
  <c r="AA2" i="1"/>
  <c r="V2" i="1"/>
  <c r="O2" i="1"/>
  <c r="R2" i="1" s="1"/>
  <c r="J2" i="1"/>
  <c r="B2" i="1"/>
</calcChain>
</file>

<file path=xl/sharedStrings.xml><?xml version="1.0" encoding="utf-8"?>
<sst xmlns="http://schemas.openxmlformats.org/spreadsheetml/2006/main" count="78" uniqueCount="62">
  <si>
    <t>ЧЛ</t>
  </si>
  <si>
    <t>Князево</t>
  </si>
  <si>
    <t>песок</t>
  </si>
  <si>
    <t>Мяглово</t>
  </si>
  <si>
    <t>СЗ.Строй-ТОРГ</t>
  </si>
  <si>
    <t>В052ХЕ</t>
  </si>
  <si>
    <t>Кудряшов</t>
  </si>
  <si>
    <t>нал</t>
  </si>
  <si>
    <t>НАЛ</t>
  </si>
  <si>
    <t>Стройпроект (024)</t>
  </si>
  <si>
    <t>Шепелево</t>
  </si>
  <si>
    <t>песок морской</t>
  </si>
  <si>
    <t>Красненькая</t>
  </si>
  <si>
    <t>ЛСР БАЗОВЫЕ</t>
  </si>
  <si>
    <t>У536ОТ</t>
  </si>
  <si>
    <t>Жуков</t>
  </si>
  <si>
    <t>20-40</t>
  </si>
  <si>
    <t>Овцино</t>
  </si>
  <si>
    <t>ИнТех</t>
  </si>
  <si>
    <t>ПРОФИНДУСТРИЯ</t>
  </si>
  <si>
    <t>Петергоф</t>
  </si>
  <si>
    <t>грунт</t>
  </si>
  <si>
    <t>Рыбацкое</t>
  </si>
  <si>
    <t>Нева-авто</t>
  </si>
  <si>
    <t>Возрождение</t>
  </si>
  <si>
    <t>Софийская</t>
  </si>
  <si>
    <t>вывоз грунта</t>
  </si>
  <si>
    <t>В195ВР</t>
  </si>
  <si>
    <t>Рудаков</t>
  </si>
  <si>
    <t>Энергопроминвест</t>
  </si>
  <si>
    <t>Ульяновка</t>
  </si>
  <si>
    <t>Малукса</t>
  </si>
  <si>
    <t>Кампес</t>
  </si>
  <si>
    <t>У534ОТ</t>
  </si>
  <si>
    <t>Черяпин</t>
  </si>
  <si>
    <t xml:space="preserve">     Дата</t>
  </si>
  <si>
    <t>Месяц</t>
  </si>
  <si>
    <t>Заказчик</t>
  </si>
  <si>
    <t xml:space="preserve"> Объект-Выгрузка</t>
  </si>
  <si>
    <t xml:space="preserve">     Материал</t>
  </si>
  <si>
    <t>Погрузка</t>
  </si>
  <si>
    <t>Поставщик</t>
  </si>
  <si>
    <t>Объем загруженного</t>
  </si>
  <si>
    <t xml:space="preserve">  Цена</t>
  </si>
  <si>
    <t>Ст.материала</t>
  </si>
  <si>
    <t>Выгрузка</t>
  </si>
  <si>
    <t>Продажа</t>
  </si>
  <si>
    <t>Ст. продажи</t>
  </si>
  <si>
    <t xml:space="preserve">  Ставка</t>
  </si>
  <si>
    <t>Ст. доставки</t>
  </si>
  <si>
    <t xml:space="preserve">    Марка машины</t>
  </si>
  <si>
    <t xml:space="preserve"> Фамилия водителя</t>
  </si>
  <si>
    <t>зарплата</t>
  </si>
  <si>
    <t>Топливо (л)</t>
  </si>
  <si>
    <t>Номер карты</t>
  </si>
  <si>
    <t>цена топ б/н</t>
  </si>
  <si>
    <t>Остаток</t>
  </si>
  <si>
    <t>УПД№</t>
  </si>
  <si>
    <t>ТТН</t>
  </si>
  <si>
    <t>Показания спидометра</t>
  </si>
  <si>
    <t>Показания вконце р/д</t>
  </si>
  <si>
    <t>Пробег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</si>
</sst>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/>
        <bgColor theme="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theme="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14" fontId="0" fillId="0" borderId="1" xfId="0" applyNumberFormat="1" applyFont="1" applyBorder="1" applyAlignment="1"/>
    <xf numFmtId="0" fontId="0" fillId="0" borderId="1" xfId="0" applyFont="1" applyBorder="1" applyAlignment="1"/>
    <xf numFmtId="0" fontId="0" fillId="0" borderId="1" xfId="0" applyFont="1" applyBorder="1" applyAlignment="1">
      <alignment horizontal="left"/>
    </xf>
    <xf numFmtId="2" fontId="2" fillId="0" borderId="1" xfId="0" applyNumberFormat="1" applyFont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164" fontId="0" fillId="2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14" fontId="0" fillId="0" borderId="1" xfId="0" applyNumberFormat="1" applyFont="1" applyBorder="1"/>
    <xf numFmtId="2" fontId="0" fillId="0" borderId="1" xfId="0" applyNumberFormat="1" applyFont="1" applyBorder="1" applyAlignment="1">
      <alignment horizontal="center"/>
    </xf>
    <xf numFmtId="0" fontId="3" fillId="4" borderId="2" xfId="0" applyFont="1" applyFill="1" applyBorder="1" applyAlignment="1"/>
    <xf numFmtId="0" fontId="3" fillId="4" borderId="2" xfId="0" applyFont="1" applyFill="1" applyBorder="1" applyAlignment="1">
      <alignment horizontal="left"/>
    </xf>
    <xf numFmtId="2" fontId="1" fillId="4" borderId="2" xfId="0" applyNumberFormat="1" applyFont="1" applyFill="1" applyBorder="1" applyAlignment="1">
      <alignment horizontal="center"/>
    </xf>
    <xf numFmtId="164" fontId="3" fillId="4" borderId="2" xfId="0" applyNumberFormat="1" applyFont="1" applyFill="1" applyBorder="1" applyAlignment="1">
      <alignment horizontal="center"/>
    </xf>
    <xf numFmtId="164" fontId="3" fillId="4" borderId="3" xfId="0" applyNumberFormat="1" applyFont="1" applyFill="1" applyBorder="1" applyAlignment="1">
      <alignment horizontal="center"/>
    </xf>
    <xf numFmtId="164" fontId="4" fillId="4" borderId="3" xfId="0" applyNumberFormat="1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164" fontId="3" fillId="4" borderId="4" xfId="0" applyNumberFormat="1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5" borderId="5" xfId="0" applyFont="1" applyFill="1" applyBorder="1"/>
    <xf numFmtId="0" fontId="3" fillId="5" borderId="6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4;&#1084;&#1080;&#1090;&#1088;&#1080;&#1081;/Dropbox/&#1053;&#1077;&#1074;&#1072;%20&#1040;&#1074;&#1090;&#1086;/&#1041;&#1091;&#1093;&#1075;&#1072;&#1083;&#1090;&#1077;&#1088;&#1080;&#1103;/&#1056;&#1072;&#1073;&#1086;&#1090;&#1072;%20&#1089;&#1072;&#1084;&#1086;&#1089;&#1074;&#1072;&#1083;&#1086;&#1074;%2025.07.2019%20(&#1050;&#1086;&#1085;&#1092;&#1083;&#1080;&#1082;&#1090;&#1091;&#1102;&#1097;&#1072;&#1103;%20&#1082;&#1086;&#1087;&#1080;&#1103;%20&#1089;%20&#1082;&#1086;&#1084;&#1087;&#1100;&#1102;&#1090;&#1077;&#1088;&#1072;%20DESKTOP-5MKKH2B%202019-08-07)%20(&#1050;&#1086;&#1085;&#1092;&#1083;&#1080;&#1082;&#1090;&#1091;&#1102;&#1097;&#1072;&#1103;%20&#1082;&#1086;&#1087;&#1080;&#1103;%20&#1089;%20&#1082;&#1086;&#1084;&#1087;&#1100;&#1102;&#1090;&#1077;&#1088;&#1072;%20DESKTOP-C0VS6U5%202020-01-1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щее"/>
      <sheetName val="КАМАЗ"/>
      <sheetName val="ТОНАР"/>
      <sheetName val="Чужие машины"/>
      <sheetName val=" Наемники с 02.2020"/>
      <sheetName val="Зарплаты"/>
      <sheetName val="ЗП вод"/>
      <sheetName val="По машинам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8"/>
  <sheetViews>
    <sheetView tabSelected="1" workbookViewId="0">
      <selection activeCell="R19" sqref="R19:S19"/>
    </sheetView>
  </sheetViews>
  <sheetFormatPr defaultRowHeight="15" x14ac:dyDescent="0.25"/>
  <cols>
    <col min="1" max="1" width="10.140625" bestFit="1" customWidth="1"/>
    <col min="10" max="10" width="13.7109375" bestFit="1" customWidth="1"/>
    <col min="13" max="13" width="12.42578125" bestFit="1" customWidth="1"/>
    <col min="15" max="15" width="12.28515625" bestFit="1" customWidth="1"/>
    <col min="18" max="18" width="9.5703125" bestFit="1" customWidth="1"/>
    <col min="22" max="22" width="10.5703125" bestFit="1" customWidth="1"/>
  </cols>
  <sheetData>
    <row r="1" spans="1:27" x14ac:dyDescent="0.25">
      <c r="A1" s="12" t="s">
        <v>35</v>
      </c>
      <c r="B1" s="12" t="s">
        <v>36</v>
      </c>
      <c r="C1" s="12" t="s">
        <v>37</v>
      </c>
      <c r="D1" s="12" t="s">
        <v>38</v>
      </c>
      <c r="E1" s="12" t="s">
        <v>39</v>
      </c>
      <c r="F1" s="13" t="s">
        <v>40</v>
      </c>
      <c r="G1" s="12" t="s">
        <v>41</v>
      </c>
      <c r="H1" s="14" t="s">
        <v>42</v>
      </c>
      <c r="I1" s="15" t="s">
        <v>43</v>
      </c>
      <c r="J1" s="15" t="s">
        <v>44</v>
      </c>
      <c r="K1" s="14" t="s">
        <v>45</v>
      </c>
      <c r="L1" s="15" t="s">
        <v>46</v>
      </c>
      <c r="M1" s="16" t="s">
        <v>47</v>
      </c>
      <c r="N1" s="17" t="s">
        <v>48</v>
      </c>
      <c r="O1" s="16" t="s">
        <v>49</v>
      </c>
      <c r="P1" s="18" t="s">
        <v>50</v>
      </c>
      <c r="Q1" s="18" t="s">
        <v>51</v>
      </c>
      <c r="R1" s="15" t="s">
        <v>52</v>
      </c>
      <c r="S1" s="19" t="s">
        <v>53</v>
      </c>
      <c r="T1" s="19" t="s">
        <v>54</v>
      </c>
      <c r="U1" s="20" t="s">
        <v>55</v>
      </c>
      <c r="V1" s="20" t="s">
        <v>56</v>
      </c>
      <c r="W1" s="19" t="s">
        <v>57</v>
      </c>
      <c r="X1" s="21" t="s">
        <v>58</v>
      </c>
      <c r="Y1" s="22" t="s">
        <v>59</v>
      </c>
      <c r="Z1" s="22" t="s">
        <v>60</v>
      </c>
      <c r="AA1" s="23" t="s">
        <v>61</v>
      </c>
    </row>
    <row r="2" spans="1:27" x14ac:dyDescent="0.25">
      <c r="A2" s="1">
        <v>44007</v>
      </c>
      <c r="B2" s="1" t="str">
        <f>TEXT([1]!Общее[[#This Row],[     Дата]],"ММММ")</f>
        <v>Июль</v>
      </c>
      <c r="C2" s="2" t="s">
        <v>0</v>
      </c>
      <c r="D2" s="2" t="s">
        <v>1</v>
      </c>
      <c r="E2" s="2" t="s">
        <v>2</v>
      </c>
      <c r="F2" s="3" t="s">
        <v>3</v>
      </c>
      <c r="G2" s="2" t="s">
        <v>4</v>
      </c>
      <c r="H2" s="4">
        <v>19</v>
      </c>
      <c r="I2" s="5">
        <v>210</v>
      </c>
      <c r="J2" s="6">
        <f t="shared" ref="J2:J8" si="0">H2*I2</f>
        <v>3990</v>
      </c>
      <c r="K2" s="4">
        <v>22</v>
      </c>
      <c r="L2" s="5">
        <v>454.54</v>
      </c>
      <c r="M2" s="5">
        <v>10000</v>
      </c>
      <c r="N2" s="5">
        <v>340</v>
      </c>
      <c r="O2" s="5">
        <f t="shared" ref="O2:O8" si="1">N2*K2</f>
        <v>7480</v>
      </c>
      <c r="P2" s="7" t="s">
        <v>5</v>
      </c>
      <c r="Q2" s="8" t="s">
        <v>6</v>
      </c>
      <c r="R2" s="5">
        <f t="shared" ref="R2:R8" si="2">O2/100*18</f>
        <v>1346.3999999999999</v>
      </c>
      <c r="S2" s="8">
        <v>102.26</v>
      </c>
      <c r="T2" s="8" t="s">
        <v>7</v>
      </c>
      <c r="U2" s="5">
        <v>48.91</v>
      </c>
      <c r="V2" s="5">
        <f>[1]!Общее[[#This Row],[Ст. продажи]]-[1]!Общее[[#This Row],[Ст.материала]]-[1]!Общее[[#This Row],[зарплата]]-([1]!Общее[[#This Row],[Топливо (л)]]*[1]!Общее[[#This Row],[цена топ б/н]])</f>
        <v>10198</v>
      </c>
      <c r="W2" s="9" t="s">
        <v>8</v>
      </c>
      <c r="X2" s="9">
        <v>14141</v>
      </c>
      <c r="Y2" s="8"/>
      <c r="Z2" s="8"/>
      <c r="AA2" s="8">
        <f>[1]!Общее[[#This Row],[Показания вконце р/д]]-[1]!Общее[[#This Row],[Показания спидометра]]</f>
        <v>0</v>
      </c>
    </row>
    <row r="3" spans="1:27" x14ac:dyDescent="0.25">
      <c r="A3" s="10">
        <v>44008</v>
      </c>
      <c r="B3" s="1" t="str">
        <f>TEXT([1]!Общее[[#This Row],[     Дата]],"ММММ")</f>
        <v>Июль</v>
      </c>
      <c r="C3" s="2" t="s">
        <v>9</v>
      </c>
      <c r="D3" s="2" t="s">
        <v>10</v>
      </c>
      <c r="E3" s="2" t="s">
        <v>11</v>
      </c>
      <c r="F3" s="3" t="s">
        <v>12</v>
      </c>
      <c r="G3" s="2" t="s">
        <v>13</v>
      </c>
      <c r="H3" s="4">
        <v>20.16</v>
      </c>
      <c r="I3" s="5">
        <v>450</v>
      </c>
      <c r="J3" s="6">
        <f t="shared" si="0"/>
        <v>9072</v>
      </c>
      <c r="K3" s="4">
        <v>20</v>
      </c>
      <c r="L3" s="5">
        <v>950</v>
      </c>
      <c r="M3" s="5">
        <f t="shared" ref="M3:M8" si="3">K3*L3</f>
        <v>19000</v>
      </c>
      <c r="N3" s="5">
        <v>400</v>
      </c>
      <c r="O3" s="5">
        <f t="shared" si="1"/>
        <v>8000</v>
      </c>
      <c r="P3" s="7" t="s">
        <v>14</v>
      </c>
      <c r="Q3" s="8" t="s">
        <v>15</v>
      </c>
      <c r="R3" s="5">
        <f t="shared" si="2"/>
        <v>1440</v>
      </c>
      <c r="S3" s="8">
        <v>300</v>
      </c>
      <c r="T3" s="8">
        <v>75617</v>
      </c>
      <c r="U3" s="5"/>
      <c r="V3" s="5">
        <f>[1]!Общее[[#This Row],[Ст. продажи]]-[1]!Общее[[#This Row],[Ст.материала]]-[1]!Общее[[#This Row],[зарплата]]-([1]!Общее[[#This Row],[Топливо (л)]]*[1]!Общее[[#This Row],[цена топ б/н]])</f>
        <v>9631.2000000000007</v>
      </c>
      <c r="W3" s="9">
        <v>455</v>
      </c>
      <c r="X3" s="9">
        <v>48</v>
      </c>
      <c r="Y3" s="8">
        <v>635376</v>
      </c>
      <c r="Z3" s="8">
        <v>635846</v>
      </c>
      <c r="AA3" s="8">
        <f>[1]!Общее[[#This Row],[Показания вконце р/д]]-[1]!Общее[[#This Row],[Показания спидометра]]</f>
        <v>0</v>
      </c>
    </row>
    <row r="4" spans="1:27" x14ac:dyDescent="0.25">
      <c r="A4" s="10">
        <v>44008</v>
      </c>
      <c r="B4" s="1" t="str">
        <f>TEXT([1]!Общее[[#This Row],[     Дата]],"ММММ")</f>
        <v>Июль</v>
      </c>
      <c r="C4" s="2" t="s">
        <v>9</v>
      </c>
      <c r="D4" s="2" t="s">
        <v>10</v>
      </c>
      <c r="E4" s="2" t="s">
        <v>16</v>
      </c>
      <c r="F4" s="3" t="s">
        <v>17</v>
      </c>
      <c r="G4" s="2" t="s">
        <v>18</v>
      </c>
      <c r="H4" s="4">
        <v>19</v>
      </c>
      <c r="I4" s="5">
        <v>950</v>
      </c>
      <c r="J4" s="6">
        <f t="shared" si="0"/>
        <v>18050</v>
      </c>
      <c r="K4" s="4">
        <v>20</v>
      </c>
      <c r="L4" s="8">
        <v>1650</v>
      </c>
      <c r="M4" s="5">
        <f t="shared" si="3"/>
        <v>33000</v>
      </c>
      <c r="N4" s="5">
        <v>550</v>
      </c>
      <c r="O4" s="5">
        <f t="shared" si="1"/>
        <v>11000</v>
      </c>
      <c r="P4" s="7" t="s">
        <v>14</v>
      </c>
      <c r="Q4" s="8" t="s">
        <v>15</v>
      </c>
      <c r="R4" s="5">
        <f t="shared" si="2"/>
        <v>1980</v>
      </c>
      <c r="S4" s="8"/>
      <c r="T4" s="8"/>
      <c r="U4" s="5"/>
      <c r="V4" s="5">
        <f>[1]!Общее[[#This Row],[Ст. продажи]]-[1]!Общее[[#This Row],[Ст.материала]]-[1]!Общее[[#This Row],[зарплата]]-([1]!Общее[[#This Row],[Топливо (л)]]*[1]!Общее[[#This Row],[цена топ б/н]])</f>
        <v>14571.8</v>
      </c>
      <c r="W4" s="9">
        <v>455</v>
      </c>
      <c r="X4" s="9">
        <v>50</v>
      </c>
      <c r="Y4" s="8"/>
      <c r="Z4" s="8"/>
      <c r="AA4" s="8">
        <f>[1]!Общее[[#This Row],[Показания вконце р/д]]-[1]!Общее[[#This Row],[Показания спидометра]]</f>
        <v>0</v>
      </c>
    </row>
    <row r="5" spans="1:27" x14ac:dyDescent="0.25">
      <c r="A5" s="10">
        <v>44008</v>
      </c>
      <c r="B5" s="1" t="str">
        <f>TEXT([1]!Общее[[#This Row],[     Дата]],"ММММ")</f>
        <v>Июль</v>
      </c>
      <c r="C5" s="3" t="s">
        <v>19</v>
      </c>
      <c r="D5" s="3" t="s">
        <v>20</v>
      </c>
      <c r="E5" s="3" t="s">
        <v>21</v>
      </c>
      <c r="F5" s="3" t="s">
        <v>22</v>
      </c>
      <c r="G5" s="2" t="s">
        <v>23</v>
      </c>
      <c r="H5" s="4"/>
      <c r="I5" s="5"/>
      <c r="J5" s="6">
        <f t="shared" si="0"/>
        <v>0</v>
      </c>
      <c r="K5" s="4">
        <v>44</v>
      </c>
      <c r="L5" s="5">
        <v>300</v>
      </c>
      <c r="M5" s="5">
        <f t="shared" si="3"/>
        <v>13200</v>
      </c>
      <c r="N5" s="5">
        <v>250</v>
      </c>
      <c r="O5" s="5">
        <f t="shared" si="1"/>
        <v>11000</v>
      </c>
      <c r="P5" s="7" t="s">
        <v>14</v>
      </c>
      <c r="Q5" s="8" t="s">
        <v>15</v>
      </c>
      <c r="R5" s="5">
        <f t="shared" si="2"/>
        <v>1980</v>
      </c>
      <c r="S5" s="8"/>
      <c r="T5" s="8"/>
      <c r="U5" s="5"/>
      <c r="V5" s="5">
        <f>[1]!Общее[[#This Row],[Ст. продажи]]-[1]!Общее[[#This Row],[Ст.материала]]-[1]!Общее[[#This Row],[зарплата]]-([1]!Общее[[#This Row],[Топливо (л)]]*[1]!Общее[[#This Row],[цена топ б/н]])</f>
        <v>6371.4</v>
      </c>
      <c r="W5" s="9">
        <v>458</v>
      </c>
      <c r="X5" s="9">
        <v>6806</v>
      </c>
      <c r="Y5" s="8"/>
      <c r="Z5" s="8"/>
      <c r="AA5" s="8">
        <f>[1]!Общее[[#This Row],[Показания вконце р/д]]-[1]!Общее[[#This Row],[Показания спидометра]]</f>
        <v>0</v>
      </c>
    </row>
    <row r="6" spans="1:27" x14ac:dyDescent="0.25">
      <c r="A6" s="10">
        <v>44008</v>
      </c>
      <c r="B6" s="1" t="str">
        <f>TEXT([1]!Общее[[#This Row],[     Дата]],"ММММ")</f>
        <v>Июль</v>
      </c>
      <c r="C6" s="3" t="s">
        <v>24</v>
      </c>
      <c r="D6" s="3" t="s">
        <v>25</v>
      </c>
      <c r="E6" s="2" t="s">
        <v>26</v>
      </c>
      <c r="F6" s="3" t="s">
        <v>3</v>
      </c>
      <c r="G6" s="2" t="s">
        <v>23</v>
      </c>
      <c r="H6" s="4"/>
      <c r="I6" s="5"/>
      <c r="J6" s="6">
        <f t="shared" si="0"/>
        <v>0</v>
      </c>
      <c r="K6" s="4">
        <v>69</v>
      </c>
      <c r="L6" s="11">
        <v>350</v>
      </c>
      <c r="M6" s="5">
        <f t="shared" si="3"/>
        <v>24150</v>
      </c>
      <c r="N6" s="5">
        <v>220</v>
      </c>
      <c r="O6" s="5">
        <f t="shared" si="1"/>
        <v>15180</v>
      </c>
      <c r="P6" s="7" t="s">
        <v>5</v>
      </c>
      <c r="Q6" s="8" t="s">
        <v>6</v>
      </c>
      <c r="R6" s="5">
        <f t="shared" si="2"/>
        <v>2732.4</v>
      </c>
      <c r="S6" s="8">
        <v>200</v>
      </c>
      <c r="T6" s="8">
        <v>56855</v>
      </c>
      <c r="U6" s="5"/>
      <c r="V6" s="5">
        <f>[1]!Общее[[#This Row],[Ст. продажи]]-[1]!Общее[[#This Row],[Ст.материала]]-[1]!Общее[[#This Row],[зарплата]]-([1]!Общее[[#This Row],[Топливо (л)]]*[1]!Общее[[#This Row],[цена топ б/н]])</f>
        <v>6371.4</v>
      </c>
      <c r="W6" s="9">
        <v>459</v>
      </c>
      <c r="X6" s="9">
        <v>6984</v>
      </c>
      <c r="Y6" s="8">
        <v>514727</v>
      </c>
      <c r="Z6" s="8">
        <v>514944</v>
      </c>
      <c r="AA6" s="8">
        <f>[1]!Общее[[#This Row],[Показания вконце р/д]]-[1]!Общее[[#This Row],[Показания спидометра]]</f>
        <v>0</v>
      </c>
    </row>
    <row r="7" spans="1:27" x14ac:dyDescent="0.25">
      <c r="A7" s="10">
        <v>44008</v>
      </c>
      <c r="B7" s="1" t="str">
        <f>TEXT([1]!Общее[[#This Row],[     Дата]],"ММММ")</f>
        <v>Июль</v>
      </c>
      <c r="C7" s="3" t="s">
        <v>24</v>
      </c>
      <c r="D7" s="3" t="s">
        <v>25</v>
      </c>
      <c r="E7" s="2" t="s">
        <v>26</v>
      </c>
      <c r="F7" s="3" t="s">
        <v>3</v>
      </c>
      <c r="G7" s="2" t="s">
        <v>23</v>
      </c>
      <c r="H7" s="4"/>
      <c r="I7" s="5"/>
      <c r="J7" s="6">
        <f t="shared" si="0"/>
        <v>0</v>
      </c>
      <c r="K7" s="4">
        <v>46</v>
      </c>
      <c r="L7" s="11">
        <v>350</v>
      </c>
      <c r="M7" s="5">
        <f t="shared" si="3"/>
        <v>16100</v>
      </c>
      <c r="N7" s="5">
        <v>220</v>
      </c>
      <c r="O7" s="5">
        <f t="shared" si="1"/>
        <v>10120</v>
      </c>
      <c r="P7" s="7" t="s">
        <v>27</v>
      </c>
      <c r="Q7" s="8" t="s">
        <v>28</v>
      </c>
      <c r="R7" s="5">
        <f t="shared" si="2"/>
        <v>1821.6000000000001</v>
      </c>
      <c r="S7" s="8"/>
      <c r="T7" s="8"/>
      <c r="U7" s="5"/>
      <c r="V7" s="5">
        <f>[1]!Общее[[#This Row],[Ст. продажи]]-[1]!Общее[[#This Row],[Ст.материала]]-[1]!Общее[[#This Row],[зарплата]]-([1]!Общее[[#This Row],[Топливо (л)]]*[1]!Общее[[#This Row],[цена топ б/н]])</f>
        <v>6371.4</v>
      </c>
      <c r="W7" s="9">
        <v>459</v>
      </c>
      <c r="X7" s="9">
        <v>6985</v>
      </c>
      <c r="Y7" s="8"/>
      <c r="Z7" s="8"/>
      <c r="AA7" s="8">
        <f>[1]!Общее[[#This Row],[Показания вконце р/д]]-[1]!Общее[[#This Row],[Показания спидометра]]</f>
        <v>0</v>
      </c>
    </row>
    <row r="8" spans="1:27" x14ac:dyDescent="0.25">
      <c r="A8" s="10">
        <v>44008</v>
      </c>
      <c r="B8" s="1" t="str">
        <f>TEXT([1]!Общее[[#This Row],[     Дата]],"ММММ")</f>
        <v>Июль</v>
      </c>
      <c r="C8" s="3" t="s">
        <v>29</v>
      </c>
      <c r="D8" s="3" t="s">
        <v>30</v>
      </c>
      <c r="E8" s="3" t="s">
        <v>2</v>
      </c>
      <c r="F8" s="3" t="s">
        <v>31</v>
      </c>
      <c r="G8" s="2" t="s">
        <v>32</v>
      </c>
      <c r="H8" s="4">
        <v>60</v>
      </c>
      <c r="I8" s="5">
        <v>300</v>
      </c>
      <c r="J8" s="6">
        <f t="shared" si="0"/>
        <v>18000</v>
      </c>
      <c r="K8" s="4">
        <v>60</v>
      </c>
      <c r="L8" s="5">
        <v>670</v>
      </c>
      <c r="M8" s="5">
        <f t="shared" si="3"/>
        <v>40200</v>
      </c>
      <c r="N8" s="5">
        <v>350</v>
      </c>
      <c r="O8" s="5">
        <f t="shared" si="1"/>
        <v>21000</v>
      </c>
      <c r="P8" s="7" t="s">
        <v>33</v>
      </c>
      <c r="Q8" s="8" t="s">
        <v>34</v>
      </c>
      <c r="R8" s="5">
        <f t="shared" si="2"/>
        <v>3780</v>
      </c>
      <c r="S8" s="8"/>
      <c r="T8" s="8"/>
      <c r="U8" s="5"/>
      <c r="V8" s="5">
        <f>[1]!Общее[[#This Row],[Ст. продажи]]-[1]!Общее[[#This Row],[Ст.материала]]-[1]!Общее[[#This Row],[зарплата]]-([1]!Общее[[#This Row],[Топливо (л)]]*[1]!Общее[[#This Row],[цена топ б/н]])</f>
        <v>4455</v>
      </c>
      <c r="W8" s="9">
        <v>462</v>
      </c>
      <c r="X8" s="9">
        <v>8780</v>
      </c>
      <c r="Y8" s="8">
        <v>777196</v>
      </c>
      <c r="Z8" s="8">
        <v>777550</v>
      </c>
      <c r="AA8" s="8">
        <f>[1]!Общее[[#This Row],[Показания вконце р/д]]-[1]!Общее[[#This Row],[Показания спидометра]]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2020-08-04T10:00:52Z</dcterms:modified>
</cp:coreProperties>
</file>