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TDSheet!$B$1:$B$1144</definedName>
  </definedNames>
  <calcPr calcId="152511"/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12" i="1"/>
  <c r="K277" i="1" l="1"/>
  <c r="K272" i="1"/>
  <c r="K27" i="1"/>
  <c r="K33" i="1" s="1"/>
  <c r="K34" i="1" s="1"/>
  <c r="K36" i="1" s="1"/>
  <c r="K43" i="1" s="1"/>
  <c r="K52" i="1" s="1"/>
  <c r="K61" i="1" s="1"/>
  <c r="K71" i="1" s="1"/>
  <c r="K79" i="1" s="1"/>
  <c r="K83" i="1" s="1"/>
  <c r="K85" i="1" s="1"/>
  <c r="K91" i="1" s="1"/>
  <c r="K97" i="1" s="1"/>
  <c r="K107" i="1" s="1"/>
  <c r="K112" i="1" s="1"/>
  <c r="K114" i="1" s="1"/>
  <c r="K117" i="1" s="1"/>
  <c r="K118" i="1" s="1"/>
  <c r="K124" i="1" s="1"/>
  <c r="K130" i="1" s="1"/>
  <c r="K137" i="1" s="1"/>
  <c r="K146" i="1" s="1"/>
  <c r="K153" i="1" s="1"/>
  <c r="K156" i="1" s="1"/>
  <c r="K157" i="1" s="1"/>
  <c r="K163" i="1" s="1"/>
  <c r="K169" i="1" s="1"/>
  <c r="K177" i="1" s="1"/>
  <c r="K184" i="1" s="1"/>
  <c r="K192" i="1" s="1"/>
  <c r="K194" i="1" s="1"/>
  <c r="K197" i="1" s="1"/>
  <c r="K202" i="1" s="1"/>
  <c r="K211" i="1" s="1"/>
  <c r="K218" i="1" s="1"/>
  <c r="K224" i="1" s="1"/>
  <c r="K231" i="1" s="1"/>
  <c r="K234" i="1" s="1"/>
  <c r="K236" i="1" s="1"/>
  <c r="K242" i="1" s="1"/>
  <c r="K250" i="1" s="1"/>
  <c r="K256" i="1" s="1"/>
  <c r="K260" i="1" s="1"/>
  <c r="K264" i="1" s="1"/>
  <c r="K266" i="1" s="1"/>
  <c r="K268" i="1" s="1"/>
  <c r="K20" i="1"/>
  <c r="K12" i="1"/>
</calcChain>
</file>

<file path=xl/sharedStrings.xml><?xml version="1.0" encoding="utf-8"?>
<sst xmlns="http://schemas.openxmlformats.org/spreadsheetml/2006/main" count="2240" uniqueCount="1724">
  <si>
    <t>По данным ООО "ОПТКЕРАМИКА", руб.</t>
  </si>
  <si>
    <t>Дата</t>
  </si>
  <si>
    <t>Документ</t>
  </si>
  <si>
    <t>Дебет</t>
  </si>
  <si>
    <t>Кредит</t>
  </si>
  <si>
    <t>Сальдо начальное</t>
  </si>
  <si>
    <t>18.10.16</t>
  </si>
  <si>
    <t>Оплата (1171 от 18.10.2016)</t>
  </si>
  <si>
    <t>Продажа (10181    от 18.10.2016)</t>
  </si>
  <si>
    <t>Продажа (10182    от 18.10.2016)</t>
  </si>
  <si>
    <t>Продажа (10183    от 18.10.2016)</t>
  </si>
  <si>
    <t>Продажа (10184    от 18.10.2016)</t>
  </si>
  <si>
    <t>Продажа (10185    от 18.10.2016)</t>
  </si>
  <si>
    <t>Продажа (10186    от 18.10.2016)</t>
  </si>
  <si>
    <t>19.10.16</t>
  </si>
  <si>
    <t>Оплата (1181 от 19.10.2016)</t>
  </si>
  <si>
    <t>Оплата (1180 от 19.10.2016)</t>
  </si>
  <si>
    <t>Продажа (10191    от 19.10.2016)</t>
  </si>
  <si>
    <t>Продажа (10192    от 19.10.2016)</t>
  </si>
  <si>
    <t>Продажа (10193    от 19.10.2016)</t>
  </si>
  <si>
    <t>Продажа (10194    от 19.10.2016)</t>
  </si>
  <si>
    <t>Продажа (10195    от 19.10.2016)</t>
  </si>
  <si>
    <t>Продажа (10196    от 19.10.2016)</t>
  </si>
  <si>
    <t>20.10.16</t>
  </si>
  <si>
    <t>Оплата (1185 от 20.10.2016)</t>
  </si>
  <si>
    <t>Продажа (10201    от 20.10.2016)</t>
  </si>
  <si>
    <t>Продажа (10202    от 20.10.2016)</t>
  </si>
  <si>
    <t>Продажа (10203    от 20.10.2016)</t>
  </si>
  <si>
    <t>Продажа (10204    от 20.10.2016)</t>
  </si>
  <si>
    <t>Продажа (10205    от 20.10.2016)</t>
  </si>
  <si>
    <t>Продажа (10206    от 20.10.2016)</t>
  </si>
  <si>
    <t>21.10.16</t>
  </si>
  <si>
    <t>Оплата (1189 от 21.10.2016)</t>
  </si>
  <si>
    <t>Оплата (1188 от 21.10.2016)</t>
  </si>
  <si>
    <t>Продажа (10211    от 21.10.2016)</t>
  </si>
  <si>
    <t>Продажа (10212    от 21.10.2016)</t>
  </si>
  <si>
    <t>Продажа (10213    от 21.10.2016)</t>
  </si>
  <si>
    <t>Продажа (10214    от 21.10.2016)</t>
  </si>
  <si>
    <t>22.10.16</t>
  </si>
  <si>
    <t>Продажа (10221    от 22.10.2016)</t>
  </si>
  <si>
    <t>23.10.16</t>
  </si>
  <si>
    <t>Продажа (10231    от 23.10.2016)</t>
  </si>
  <si>
    <t>Продажа (10232    от 23.10.2016)</t>
  </si>
  <si>
    <t>24.10.16</t>
  </si>
  <si>
    <t>Оплата (1192 от 24.10.2016)</t>
  </si>
  <si>
    <t>Оплата (1191 от 24.10.2016)</t>
  </si>
  <si>
    <t>Продажа (10241    от 24.10.2016)</t>
  </si>
  <si>
    <t>Продажа (10242    от 24.10.2016)</t>
  </si>
  <si>
    <t>Продажа (10243    от 24.10.2016)</t>
  </si>
  <si>
    <t>Продажа (10244    от 24.10.2016)</t>
  </si>
  <si>
    <t>Продажа (10245    от 24.10.2016)</t>
  </si>
  <si>
    <t>25.10.16</t>
  </si>
  <si>
    <t>Оплата (1197 от 25.10.2016)</t>
  </si>
  <si>
    <t>Оплата (1196 от 25.10.2016)</t>
  </si>
  <si>
    <t>Продажа (10251    от 25.10.2016)</t>
  </si>
  <si>
    <t>Продажа (10252    от 25.10.2016)</t>
  </si>
  <si>
    <t>Продажа (10253    от 25.10.2016)</t>
  </si>
  <si>
    <t>Продажа (10254    от 25.10.2016)</t>
  </si>
  <si>
    <t>Продажа (10255    от 25.10.2016)</t>
  </si>
  <si>
    <t>Продажа (10256    от 25.10.2016)</t>
  </si>
  <si>
    <t>Продажа (10257    от 25.10.2016)</t>
  </si>
  <si>
    <t>26.10.16</t>
  </si>
  <si>
    <t>Оплата (1201 от 26.10.2016)</t>
  </si>
  <si>
    <t>Продажа (10261    от 26.10.2016)</t>
  </si>
  <si>
    <t>Продажа (10262    от 26.10.2016)</t>
  </si>
  <si>
    <t>Продажа (10263    от 26.10.2016)</t>
  </si>
  <si>
    <t>Продажа (10264    от 26.10.2016)</t>
  </si>
  <si>
    <t>Продажа (10265    от 26.10.2016)</t>
  </si>
  <si>
    <t>Продажа (10266    от 26.10.2016)</t>
  </si>
  <si>
    <t>Продажа (10267    от 26.10.2016)</t>
  </si>
  <si>
    <t>Продажа (10268    от 26.10.2016)</t>
  </si>
  <si>
    <t>27.10.16</t>
  </si>
  <si>
    <t>Оплата (1208 от 27.10.2016)</t>
  </si>
  <si>
    <t>Оплата (1207 от 27.10.2016)</t>
  </si>
  <si>
    <t>Оплата (1203 от 27.10.2016)</t>
  </si>
  <si>
    <t>Оплата (1206 от 27.10.2016)</t>
  </si>
  <si>
    <t>Продажа (10271    от 27.10.2016)</t>
  </si>
  <si>
    <t>Продажа (10272    от 27.10.2016)</t>
  </si>
  <si>
    <t>Продажа (10273    от 27.10.2016)</t>
  </si>
  <si>
    <t>Продажа (10274    от 27.10.2016)</t>
  </si>
  <si>
    <t>Продажа (10275    от 27.10.2016)</t>
  </si>
  <si>
    <t>Продажа (10276    от 27.10.2016)</t>
  </si>
  <si>
    <t>28.10.16</t>
  </si>
  <si>
    <t>Оплата (1222 от 28.10.2016)</t>
  </si>
  <si>
    <t>Оплата (1221 от 28.10.2016)</t>
  </si>
  <si>
    <t>Продажа (10281   от 28.10.2016)</t>
  </si>
  <si>
    <t>Продажа (10282   от 28.10.2016)</t>
  </si>
  <si>
    <t>Продажа (10283   от 28.10.2016)</t>
  </si>
  <si>
    <t>Продажа (10284   от 28.10.2016)</t>
  </si>
  <si>
    <t>Продажа (10285   от 28.10.2016)</t>
  </si>
  <si>
    <t>Продажа (10286   от 28.10.2016)</t>
  </si>
  <si>
    <t>29.10.16</t>
  </si>
  <si>
    <t>Продажа (10291   от 29.10.2016)</t>
  </si>
  <si>
    <t>Продажа (10292   от 29.10.2016)</t>
  </si>
  <si>
    <t>Продажа (10293   от 29.10.2016)</t>
  </si>
  <si>
    <t>Продажа (10294   от 29.10.2016)</t>
  </si>
  <si>
    <t>30.10.16</t>
  </si>
  <si>
    <t>Продажа (10301   от 30.10.2016)</t>
  </si>
  <si>
    <t>Продажа (10302   от 30.10.2016)</t>
  </si>
  <si>
    <t>31.10.16</t>
  </si>
  <si>
    <t>Оплата (1231 от 31.10.2016)</t>
  </si>
  <si>
    <t>Оплата (1230 от 31.10.2016)</t>
  </si>
  <si>
    <t>Продажа (10311   от 31.10.2016)</t>
  </si>
  <si>
    <t>Продажа (10312   от 31.10.2016)</t>
  </si>
  <si>
    <t>Продажа (10313   от 31.10.2016)</t>
  </si>
  <si>
    <t>Продажа (10314   от 31.10.2016)</t>
  </si>
  <si>
    <t>01.11.16</t>
  </si>
  <si>
    <t>Оплата (1241 от 01.11.2016)</t>
  </si>
  <si>
    <t>Продажа (11001    от 01.11.2016)</t>
  </si>
  <si>
    <t>Продажа (11002    от 01.11.2016)</t>
  </si>
  <si>
    <t>Продажа (11003    от 01.11.2016)</t>
  </si>
  <si>
    <t>Продажа (11004    от 01.11.2016)</t>
  </si>
  <si>
    <t>Продажа (11005    от 01.11.2016)</t>
  </si>
  <si>
    <t>02.11.16</t>
  </si>
  <si>
    <t>Оплата (1242 от 01.11.2016)</t>
  </si>
  <si>
    <t>Оплата (1247 от 02.11.2016)</t>
  </si>
  <si>
    <t>Оплата (1246 от 02.11.2016)</t>
  </si>
  <si>
    <t>Продажа (11006    от 02.11.2016)</t>
  </si>
  <si>
    <t>Продажа (11007    от 02.11.2016)</t>
  </si>
  <si>
    <t>Продажа (11008    от 02.11.2016)</t>
  </si>
  <si>
    <t>Продажа (11009    от 02.11.2016)</t>
  </si>
  <si>
    <t>Продажа (11010    от 02.11.2016)</t>
  </si>
  <si>
    <t>Продажа (11011    от 02.11.2016)</t>
  </si>
  <si>
    <t>Продажа (11012    от 02.11.2016)</t>
  </si>
  <si>
    <t>03.11.16</t>
  </si>
  <si>
    <t>Оплата (1250 от 03.11.2016)</t>
  </si>
  <si>
    <t>Оплата (1251 от 03.11.2016)</t>
  </si>
  <si>
    <t>Продажа (11013    от 03.11.2016)</t>
  </si>
  <si>
    <t>Продажа (11014    от 03.11.2016)</t>
  </si>
  <si>
    <t>Продажа (11015    от 03.11.2016)</t>
  </si>
  <si>
    <t>04.11.16</t>
  </si>
  <si>
    <t>Продажа (11016    от 04.11.2016)</t>
  </si>
  <si>
    <t>Продажа (11017    от 04.11.2016)</t>
  </si>
  <si>
    <t>05.11.16</t>
  </si>
  <si>
    <t>Продажа (11018    от 05.11.2016)</t>
  </si>
  <si>
    <t>Продажа (11019    от 05.11.2016)</t>
  </si>
  <si>
    <t>Продажа (11020    от 05.11.2016)</t>
  </si>
  <si>
    <t>06.11.16</t>
  </si>
  <si>
    <t>Продажа (11021    от 06.11.2016)</t>
  </si>
  <si>
    <t>07.11.16</t>
  </si>
  <si>
    <t>Продажа (11022    от 07.11.2016)</t>
  </si>
  <si>
    <t>Продажа (11023    от 07.11.2016)</t>
  </si>
  <si>
    <t>Продажа (11024    от 07.11.2016)</t>
  </si>
  <si>
    <t>Продажа (11025    от 07.11.2016)</t>
  </si>
  <si>
    <t>Продажа (11026    от 07.11.2016)</t>
  </si>
  <si>
    <t>Продажа (11027    от 07.11.2016)</t>
  </si>
  <si>
    <t>08.11.16</t>
  </si>
  <si>
    <t>Оплата (1259 от 08.11.2016)</t>
  </si>
  <si>
    <t>Оплата (1258 от 08.11.2016)</t>
  </si>
  <si>
    <t>Продажа (11028    от 08.11.2016)</t>
  </si>
  <si>
    <t>Продажа (11029    от 08.11.2016)</t>
  </si>
  <si>
    <t>Продажа (11030    от 08.11.2016)</t>
  </si>
  <si>
    <t>Продажа (11031    от 08.11.2016)</t>
  </si>
  <si>
    <t>09.11.16</t>
  </si>
  <si>
    <t>Оплата (1269 от 09.11.2016)</t>
  </si>
  <si>
    <t>Оплата (1285 от 09.11.2016)</t>
  </si>
  <si>
    <t>Оплата (1286 от 09.11.2016)</t>
  </si>
  <si>
    <t>Продажа (11032    от 09.11.2016)</t>
  </si>
  <si>
    <t>Продажа (11033    от 09.11.2016)</t>
  </si>
  <si>
    <t>Продажа (11034    от 09.11.2016)</t>
  </si>
  <si>
    <t>Продажа (11035    от 09.11.2016)</t>
  </si>
  <si>
    <t>10.11.16</t>
  </si>
  <si>
    <t>Продажа (11036    от 10.11.2016)</t>
  </si>
  <si>
    <t>Продажа (11037    от 10.11.2016)</t>
  </si>
  <si>
    <t>Продажа (11038    от 10.11.2016)</t>
  </si>
  <si>
    <t>Продажа (11039    от 10.11.2016)</t>
  </si>
  <si>
    <t>Продажа (11040    от 10.11.2016)</t>
  </si>
  <si>
    <t>Продажа (11041    от 10.11.2016)</t>
  </si>
  <si>
    <t>Продажа (11042    от 10.11.2016)</t>
  </si>
  <si>
    <t>Продажа (11043    от 10.11.2016)</t>
  </si>
  <si>
    <t>Продажа (11044    от 10.11.2016)</t>
  </si>
  <si>
    <t>11.11.16</t>
  </si>
  <si>
    <t>Оплата (1301 от 11.11.2016)</t>
  </si>
  <si>
    <t>Продажа (11045    от 11.11.2016)</t>
  </si>
  <si>
    <t>Продажа (11046    от 11.11.2016)</t>
  </si>
  <si>
    <t>Продажа (11047    от 11.11.2016)</t>
  </si>
  <si>
    <t>Продажа (11048    от 11.11.2016)</t>
  </si>
  <si>
    <t>Продажа (11049    от 11.11.2016)</t>
  </si>
  <si>
    <t>Продажа (11050    от 11.11.2016)</t>
  </si>
  <si>
    <t>12.11.16</t>
  </si>
  <si>
    <t>Продажа (11051    от 12.11.2016)</t>
  </si>
  <si>
    <t>Продажа (11052    от 12.11.2016)</t>
  </si>
  <si>
    <t>Продажа (11053    от 12.11.2016)</t>
  </si>
  <si>
    <t>13.11.16</t>
  </si>
  <si>
    <t>Продажа (11054    от 13.11.2016)</t>
  </si>
  <si>
    <t>14.11.16</t>
  </si>
  <si>
    <t>Оплата (1306 от 14.11.2016)</t>
  </si>
  <si>
    <t>Продажа (11055    от 14.11.2016)</t>
  </si>
  <si>
    <t>Продажа (11056    от 14.11.2016)</t>
  </si>
  <si>
    <t>Продажа (11057    от 14.11.2016)</t>
  </si>
  <si>
    <t>Продажа (11058    от 14.11.2016)</t>
  </si>
  <si>
    <t>Продажа (11059    от 14.11.2016)</t>
  </si>
  <si>
    <t>15.11.16</t>
  </si>
  <si>
    <t>Оплата (1308 от 15.11.2016)</t>
  </si>
  <si>
    <t>Оплата (1312 от 15.11.2016)</t>
  </si>
  <si>
    <t>Продажа (11060    от 15.11.2016)</t>
  </si>
  <si>
    <t>Продажа (11061    от 15.11.2016)</t>
  </si>
  <si>
    <t>Продажа (11062    от 15.11.2016)</t>
  </si>
  <si>
    <t>Продажа (11063    от 15.11.2016)</t>
  </si>
  <si>
    <t>16.11.16</t>
  </si>
  <si>
    <t>Оплата (1317 от 16.11.2016)</t>
  </si>
  <si>
    <t>Оплата (1318 от 16.11.2016)</t>
  </si>
  <si>
    <t>Продажа (11064    от 16.11.2016)</t>
  </si>
  <si>
    <t>Продажа (11065    от 16.11.2016)</t>
  </si>
  <si>
    <t>Продажа (11066    от 16.11.2016)</t>
  </si>
  <si>
    <t>Продажа (11067    от 16.11.2016)</t>
  </si>
  <si>
    <t>Продажа (11068    от 16.11.2016)</t>
  </si>
  <si>
    <t>Продажа (11069    от 16.11.2016)</t>
  </si>
  <si>
    <t>17.11.16</t>
  </si>
  <si>
    <t>Оплата (1329 от 17.11.2016)</t>
  </si>
  <si>
    <t>Оплата (1328 от 17.11.2016)</t>
  </si>
  <si>
    <t>Продажа (11070    от 17.11.2016)</t>
  </si>
  <si>
    <t>Продажа (11071    от 17.11.2016)</t>
  </si>
  <si>
    <t>Продажа (11072    от 17.11.2016)</t>
  </si>
  <si>
    <t>Продажа (11073    от 17.11.2016)</t>
  </si>
  <si>
    <t>Продажа (11074    от 17.11.2016)</t>
  </si>
  <si>
    <t>18.11.16</t>
  </si>
  <si>
    <t>Оплата (1335 от 18.11.2016)</t>
  </si>
  <si>
    <t>Оплата (1336 от 18.11.2016)</t>
  </si>
  <si>
    <t>Продажа (11075    от 18.11.2016)</t>
  </si>
  <si>
    <t>Продажа (11076    от 18.11.2016)</t>
  </si>
  <si>
    <t>Продажа (11077    от 18.11.2016)</t>
  </si>
  <si>
    <t>Продажа (11078    от 18.11.2016)</t>
  </si>
  <si>
    <t>Продажа (11079    от 18.11.2016)</t>
  </si>
  <si>
    <t>Продажа (11080    от 18.11.2016)</t>
  </si>
  <si>
    <t>19.11.16</t>
  </si>
  <si>
    <t>Продажа (11081    от 19.11.2016)</t>
  </si>
  <si>
    <t>Продажа (11082    от 19.11.2016)</t>
  </si>
  <si>
    <t>20.11.16</t>
  </si>
  <si>
    <t>Продажа (11083    от 20.11.2016)</t>
  </si>
  <si>
    <t>Продажа (11084    от 20.11.2016)</t>
  </si>
  <si>
    <t>Продажа (11085    от 20.11.2016)</t>
  </si>
  <si>
    <t>21.11.16</t>
  </si>
  <si>
    <t>Продажа (11086    от 21.11.2016)</t>
  </si>
  <si>
    <t>Продажа (11087    от 21.11.2016)</t>
  </si>
  <si>
    <t>Продажа (11088    от 21.11.2016)</t>
  </si>
  <si>
    <t>Продажа (11089    от 21.11.2016)</t>
  </si>
  <si>
    <t>Продажа (11090    от 21.11.2016)</t>
  </si>
  <si>
    <t>22.11.16</t>
  </si>
  <si>
    <t>Оплата (1373 от 22.11.2016)</t>
  </si>
  <si>
    <t>Оплата (1374 от 22.11.2016)</t>
  </si>
  <si>
    <t>Продажа (11091    от 22.11.2016)</t>
  </si>
  <si>
    <t>Продажа (11092    от 22.11.2016)</t>
  </si>
  <si>
    <t>Продажа (11093    от 22.11.2016)</t>
  </si>
  <si>
    <t>Продажа (11094    от 22.11.2016)</t>
  </si>
  <si>
    <t>Продажа (11095    от 22.11.2016)</t>
  </si>
  <si>
    <t>Продажа (11096    от 22.11.2016)</t>
  </si>
  <si>
    <t>Продажа (11097    от 22.11.2016)</t>
  </si>
  <si>
    <t>23.11.16</t>
  </si>
  <si>
    <t>Оплата (1380 от 23.11.2016)</t>
  </si>
  <si>
    <t>Оплата (1379 от 23.11.2016)</t>
  </si>
  <si>
    <t>Продажа (11098    от 23.11.2016)</t>
  </si>
  <si>
    <t>Продажа (11099    от 23.11.2016)</t>
  </si>
  <si>
    <t>Продажа (11100    от 23.11.2016)</t>
  </si>
  <si>
    <t>Продажа (11101    от 23.11.2016)</t>
  </si>
  <si>
    <t>Продажа (11102    от 23.11.2016)</t>
  </si>
  <si>
    <t>24.11.16</t>
  </si>
  <si>
    <t>Оплата (1388 от 24.11.2016)</t>
  </si>
  <si>
    <t>Продажа (11103    от 24.11.2016)</t>
  </si>
  <si>
    <t>Продажа (11104    от 24.11.2016)</t>
  </si>
  <si>
    <t>Продажа (11105    от 24.11.2016)</t>
  </si>
  <si>
    <t>Продажа (11106    от 24.11.2016)</t>
  </si>
  <si>
    <t>Продажа (11107    от 24.11.2016)</t>
  </si>
  <si>
    <t>25.11.16</t>
  </si>
  <si>
    <t>Оплата (1391 от 25.11.2016)</t>
  </si>
  <si>
    <t>Оплата (1392 от 25.11.2016)</t>
  </si>
  <si>
    <t>Продажа (11108    от 25.11.2016)</t>
  </si>
  <si>
    <t>Продажа (11109    от 25.11.2016)</t>
  </si>
  <si>
    <t>Продажа (11110    от 25.11.2016)</t>
  </si>
  <si>
    <t>Продажа (11111    от 25.11.2016)</t>
  </si>
  <si>
    <t>Продажа (11112    от 25.11.2016)</t>
  </si>
  <si>
    <t>26.11.16</t>
  </si>
  <si>
    <t>Продажа (11113    от 26.11.2016)</t>
  </si>
  <si>
    <t>Продажа (11114    от 26.11.2016)</t>
  </si>
  <si>
    <t>Продажа (11115    от 26.11.2016)</t>
  </si>
  <si>
    <t>27.11.16</t>
  </si>
  <si>
    <t>Продажа (11116    от 27.11.2016)</t>
  </si>
  <si>
    <t>Продажа (11117    от 27.11.2016)</t>
  </si>
  <si>
    <t>28.11.16</t>
  </si>
  <si>
    <t>Оплата (1394 от 28.11.2016)</t>
  </si>
  <si>
    <t>Оплата (1395 от 28.11.2016)</t>
  </si>
  <si>
    <t>Продажа (11118    от 28.11.2016)</t>
  </si>
  <si>
    <t>Продажа (11119    от 28.11.2016)</t>
  </si>
  <si>
    <t>Продажа (11120    от 28.11.2016)</t>
  </si>
  <si>
    <t>Продажа (11121    от 28.11.2016)</t>
  </si>
  <si>
    <t>29.11.16</t>
  </si>
  <si>
    <t>Оплата (1404 от 29.11.2016)</t>
  </si>
  <si>
    <t>Оплата (1405 от 29.11.2016)</t>
  </si>
  <si>
    <t>Продажа (11122    от 29.11.2016)</t>
  </si>
  <si>
    <t>Продажа (11123    от 29.11.2016)</t>
  </si>
  <si>
    <t>Продажа (11124    от 29.11.2016)</t>
  </si>
  <si>
    <t>Продажа (11125    от 29.11.2016)</t>
  </si>
  <si>
    <t>Продажа (11126    от 29.11.2016)</t>
  </si>
  <si>
    <t>Продажа (11127    от 29.11.2016)</t>
  </si>
  <si>
    <t>30.11.16</t>
  </si>
  <si>
    <t>Оплата (1411 от 30.11.2016)</t>
  </si>
  <si>
    <t>Продажа (11128    от 30.11.2016)</t>
  </si>
  <si>
    <t>Продажа (11129    от 30.11.2016)</t>
  </si>
  <si>
    <t>Продажа (11130    от 30.11.2016)</t>
  </si>
  <si>
    <t>Продажа (11131    от 30.11.2016)</t>
  </si>
  <si>
    <t>Продажа (11132    от 30.11.2016)</t>
  </si>
  <si>
    <t>01.12.16</t>
  </si>
  <si>
    <t>Оплата (1420 от 01.12.2016)</t>
  </si>
  <si>
    <t>Продажа (12002    от 01.12.2016)</t>
  </si>
  <si>
    <t>Продажа (12003    от 01.12.2016)</t>
  </si>
  <si>
    <t>Продажа (12004    от 01.12.2016)</t>
  </si>
  <si>
    <t>02.12.16</t>
  </si>
  <si>
    <t>Оплата (1431 от 02.12.2016)</t>
  </si>
  <si>
    <t>Продажа (12005    от 02.12.2016)</t>
  </si>
  <si>
    <t>Продажа (12006    от 02.12.2016)</t>
  </si>
  <si>
    <t>Продажа (12007    от 02.12.2016)</t>
  </si>
  <si>
    <t>03.12.16</t>
  </si>
  <si>
    <t>Продажа (12008    от 03.12.2016)</t>
  </si>
  <si>
    <t>Продажа (12009    от 03.12.2016)</t>
  </si>
  <si>
    <t>04.12.16</t>
  </si>
  <si>
    <t>Продажа (12010    от 04.12.2016)</t>
  </si>
  <si>
    <t>Продажа (12011    от 04.12.2016)</t>
  </si>
  <si>
    <t>05.12.16</t>
  </si>
  <si>
    <t>Оплата (1435 от 05.12.2016)</t>
  </si>
  <si>
    <t>Продажа (12012    от 05.12.2016)</t>
  </si>
  <si>
    <t>Продажа (12013    от 05.12.2016)</t>
  </si>
  <si>
    <t>Продажа (12014    от 05.12.2016)</t>
  </si>
  <si>
    <t>06.12.16</t>
  </si>
  <si>
    <t>Оплата (1438 от 06.12.2016)</t>
  </si>
  <si>
    <t>Продажа (12015    от 06.12.2016)</t>
  </si>
  <si>
    <t>Продажа (12016    от 06.12.2016)</t>
  </si>
  <si>
    <t>Продажа (12017    от 06.12.2016)</t>
  </si>
  <si>
    <t>Продажа (12018    от 06.12.2016)</t>
  </si>
  <si>
    <t>07.12.16</t>
  </si>
  <si>
    <t>Оплата (1444 от 07.12.2016)</t>
  </si>
  <si>
    <t>Оплата (1443 от 07.12.2016)</t>
  </si>
  <si>
    <t>Продажа (12019    от 07.12.2016)</t>
  </si>
  <si>
    <t>Продажа (12020    от 07.12.2016)</t>
  </si>
  <si>
    <t>Продажа (12022    от 07.12.2016)</t>
  </si>
  <si>
    <t>08.12.16</t>
  </si>
  <si>
    <t>Оплата (1449 от 08.12.2016)</t>
  </si>
  <si>
    <t>Оплата (1450 от 08.12.2016)</t>
  </si>
  <si>
    <t>Продажа (12023    от 08.12.2016)</t>
  </si>
  <si>
    <t>Продажа (12024    от 08.12.2016)</t>
  </si>
  <si>
    <t>Продажа (12025    от 08.12.2016)</t>
  </si>
  <si>
    <t>Продажа (12026    от 08.12.2016)</t>
  </si>
  <si>
    <t>09.12.16</t>
  </si>
  <si>
    <t>Оплата (1455 от 09.12.2016)</t>
  </si>
  <si>
    <t>Продажа (12027    от 09.12.2016)</t>
  </si>
  <si>
    <t>Продажа (12028    от 09.12.2016)</t>
  </si>
  <si>
    <t>Продажа (12029    от 09.12.2016)</t>
  </si>
  <si>
    <t>Продажа (12030    от 09.12.2016)</t>
  </si>
  <si>
    <t>10.12.16</t>
  </si>
  <si>
    <t>Продажа (12031    от 10.12.2016)</t>
  </si>
  <si>
    <t>Продажа (12032    от 10.12.2016)</t>
  </si>
  <si>
    <t>11.12.16</t>
  </si>
  <si>
    <t>Продажа (12033    от 11.12.2016)</t>
  </si>
  <si>
    <t>Продажа (12034    от 11.12.2016)</t>
  </si>
  <si>
    <t>12.12.16</t>
  </si>
  <si>
    <t>Оплата (1463 от 12.12.2016)</t>
  </si>
  <si>
    <t>Оплата (1464 от 12.12.2016)</t>
  </si>
  <si>
    <t>Продажа (12035    от 12.12.2016)</t>
  </si>
  <si>
    <t>Продажа (12036    от 12.12.2016)</t>
  </si>
  <si>
    <t>13.12.16</t>
  </si>
  <si>
    <t>Оплата (1478 от 13.12.2016)</t>
  </si>
  <si>
    <t>Оплата (1477 от 13.12.2016)</t>
  </si>
  <si>
    <t>Продажа (12037    от 13.12.2016)</t>
  </si>
  <si>
    <t>Продажа (12038    от 13.12.2016)</t>
  </si>
  <si>
    <t>Продажа (12039    от 13.12.2016)</t>
  </si>
  <si>
    <t>Продажа (12040    от 13.12.2016)</t>
  </si>
  <si>
    <t>14.12.16</t>
  </si>
  <si>
    <t>Оплата (1482 от 14.12.2016)</t>
  </si>
  <si>
    <t>Оплата (1481 от 14.12.2016)</t>
  </si>
  <si>
    <t>Продажа (12041    от 14.12.2016)</t>
  </si>
  <si>
    <t>Продажа (12042    от 14.12.2016)</t>
  </si>
  <si>
    <t>15.12.16</t>
  </si>
  <si>
    <t>Оплата (1496 от 15.12.2016)</t>
  </si>
  <si>
    <t>Оплата (1495 от 15.12.2016)</t>
  </si>
  <si>
    <t>Продажа (12043    от 15.12.2016)</t>
  </si>
  <si>
    <t>Продажа (12044    от 15.12.2016)</t>
  </si>
  <si>
    <t>Продажа (12045    от 15.12.2016)</t>
  </si>
  <si>
    <t>16.12.16</t>
  </si>
  <si>
    <t>Оплата (1500 от 16.12.2016)</t>
  </si>
  <si>
    <t>Оплата (1501 от 16.12.2016)</t>
  </si>
  <si>
    <t>Продажа (12046    от 16.12.2016)</t>
  </si>
  <si>
    <t>Продажа (12047    от 16.12.2016)</t>
  </si>
  <si>
    <t>Продажа (12048    от 16.12.2016)</t>
  </si>
  <si>
    <t>Продажа (12049    от 16.12.2016)</t>
  </si>
  <si>
    <t>17.12.16</t>
  </si>
  <si>
    <t>Продажа (12050    от 17.12.2016)</t>
  </si>
  <si>
    <t>Продажа (12051    от 17.12.2016)</t>
  </si>
  <si>
    <t>18.12.16</t>
  </si>
  <si>
    <t>Продажа (12052    от 18.12.2016)</t>
  </si>
  <si>
    <t>Продажа (12053    от 18.12.2016)</t>
  </si>
  <si>
    <t>19.12.16</t>
  </si>
  <si>
    <t>Оплата (1508 от 19.12.2016)</t>
  </si>
  <si>
    <t>Продажа (12054    от 19.12.2016)</t>
  </si>
  <si>
    <t>Продажа (12055    от 19.12.2016)</t>
  </si>
  <si>
    <t>20.12.16</t>
  </si>
  <si>
    <t>Оплата (1513 от 20.12.2016)</t>
  </si>
  <si>
    <t>Продажа (12056    от 20.12.2016)</t>
  </si>
  <si>
    <t>Продажа (12057    от 20.12.2016)</t>
  </si>
  <si>
    <t>Продажа (12058    от 20.12.2016)</t>
  </si>
  <si>
    <t>21.12.16</t>
  </si>
  <si>
    <t>Оплата (1517 от 21.12.2016)</t>
  </si>
  <si>
    <t>Оплата (1516 от 21.12.2016)</t>
  </si>
  <si>
    <t>Продажа (12059    от 21.12.2016)</t>
  </si>
  <si>
    <t>Продажа (12060    от 21.12.2016)</t>
  </si>
  <si>
    <t>Продажа (12061    от 21.12.2016)</t>
  </si>
  <si>
    <t>22.12.16</t>
  </si>
  <si>
    <t>Оплата (1526 от 22.12.2016)</t>
  </si>
  <si>
    <t>Продажа (12062    от 22.12.2016)</t>
  </si>
  <si>
    <t>Продажа (12063    от 22.12.2016)</t>
  </si>
  <si>
    <t>Продажа (12064    от 22.12.2016)</t>
  </si>
  <si>
    <t>Продажа (12065    от 22.12.2016)</t>
  </si>
  <si>
    <t>23.12.16</t>
  </si>
  <si>
    <t>Оплата (1533 от 23.12.2016)</t>
  </si>
  <si>
    <t>Оплата (1525 от 22.12.2016)</t>
  </si>
  <si>
    <t>Продажа (12066    от 23.12.2016)</t>
  </si>
  <si>
    <t>Продажа (12067    от 23.12.2016)</t>
  </si>
  <si>
    <t>24.12.16</t>
  </si>
  <si>
    <t>Продажа (12068    от 24.12.2016)</t>
  </si>
  <si>
    <t>25.12.16</t>
  </si>
  <si>
    <t>Продажа (12069    от 25.12.2016)</t>
  </si>
  <si>
    <t>Продажа (12070    от 25.12.2016)</t>
  </si>
  <si>
    <t>26.12.16</t>
  </si>
  <si>
    <t>Оплата (1539 от 26.12.2016)</t>
  </si>
  <si>
    <t>Оплата (1538 от 26.12.2016)</t>
  </si>
  <si>
    <t>Продажа (12071    от 26.12.2016)</t>
  </si>
  <si>
    <t>Продажа (12072    от 26.12.2016)</t>
  </si>
  <si>
    <t>27.12.16</t>
  </si>
  <si>
    <t>Оплата (1542 от 27.12.2016)</t>
  </si>
  <si>
    <t>Продажа (12073    от 27.12.2016)</t>
  </si>
  <si>
    <t>Продажа (12074    от 27.12.2016)</t>
  </si>
  <si>
    <t>Продажа (12075    от 27.12.2016)</t>
  </si>
  <si>
    <t>Продажа (12076    от 27.12.2016)</t>
  </si>
  <si>
    <t>28.12.16</t>
  </si>
  <si>
    <t>Оплата (1566 от 28.12.2016)</t>
  </si>
  <si>
    <t>Продажа (12077    от 28.12.2016)</t>
  </si>
  <si>
    <t>Продажа (12078    от 28.12.2016)</t>
  </si>
  <si>
    <t>29.12.16</t>
  </si>
  <si>
    <t>Продажа (12079    от 29.12.2016)</t>
  </si>
  <si>
    <t>Продажа (12080    от 29.12.2016)</t>
  </si>
  <si>
    <t>30.12.16</t>
  </si>
  <si>
    <t>Продажа (12081    от 30.12.2016)</t>
  </si>
  <si>
    <t>Продажа (12082    от 30.12.2016)</t>
  </si>
  <si>
    <t>Продажа (12083    от 30.12.2016)</t>
  </si>
  <si>
    <t>31.12.16</t>
  </si>
  <si>
    <t>Оплата (23 от 31.12.2016)</t>
  </si>
  <si>
    <t>Оплата (24 от 31.12.2016)</t>
  </si>
  <si>
    <t>Оплата (6 от 31.12.2016)</t>
  </si>
  <si>
    <t>Продажа (12084    от 31.12.2016)</t>
  </si>
  <si>
    <t>02.01.17</t>
  </si>
  <si>
    <t>Продажа (1022 от 02.01.2017)</t>
  </si>
  <si>
    <t>Продажа (1023 от 02.01.2017)</t>
  </si>
  <si>
    <t>03.01.17</t>
  </si>
  <si>
    <t>Продажа (1031 от 03.01.2017)</t>
  </si>
  <si>
    <t>04.01.17</t>
  </si>
  <si>
    <t>Продажа (1041 от 04.01.2017)</t>
  </si>
  <si>
    <t>05.01.17</t>
  </si>
  <si>
    <t>Продажа (1051 от 05.01.2017)</t>
  </si>
  <si>
    <t>06.01.17</t>
  </si>
  <si>
    <t>Продажа (1061 от 06.01.2017)</t>
  </si>
  <si>
    <t>07.01.17</t>
  </si>
  <si>
    <t>Продажа (1071 от 07.01.2017)</t>
  </si>
  <si>
    <t>08.01.17</t>
  </si>
  <si>
    <t>Продажа (1081 от 08.01.2017)</t>
  </si>
  <si>
    <t>09.01.17</t>
  </si>
  <si>
    <t>Оплата (4 от 09.01.2017)</t>
  </si>
  <si>
    <t>Продажа (1091 от 09.01.2017)</t>
  </si>
  <si>
    <t>10.01.17</t>
  </si>
  <si>
    <t>Продажа (1101 от 10.01.2017)</t>
  </si>
  <si>
    <t>Продажа (1102 от 10.01.2017)</t>
  </si>
  <si>
    <t>11.01.17</t>
  </si>
  <si>
    <t>Продажа (1111 от 11.01.2017)</t>
  </si>
  <si>
    <t>Продажа (1112 от 11.01.2017)</t>
  </si>
  <si>
    <t>12.01.17</t>
  </si>
  <si>
    <t>Продажа (1121 от 12.01.2017)</t>
  </si>
  <si>
    <t>Продажа (1122 от 12.01.2017)</t>
  </si>
  <si>
    <t>13.01.17</t>
  </si>
  <si>
    <t>Продажа (1131 от 13.01.2017)</t>
  </si>
  <si>
    <t>Продажа (1132 от 13.01.2017)</t>
  </si>
  <si>
    <t>14.01.17</t>
  </si>
  <si>
    <t>Продажа (1141 от 14.01.2017)</t>
  </si>
  <si>
    <t>15.01.17</t>
  </si>
  <si>
    <t>Продажа (1151 от 15.01.2017)</t>
  </si>
  <si>
    <t>Продажа (1152 от 15.01.2017)</t>
  </si>
  <si>
    <t>16.01.17</t>
  </si>
  <si>
    <t>Продажа (1161 от 16.01.2017)</t>
  </si>
  <si>
    <t>Продажа (1162 от 16.01.2017)</t>
  </si>
  <si>
    <t>17.01.17</t>
  </si>
  <si>
    <t>Продажа (1171 от 17.01.2017)</t>
  </si>
  <si>
    <t>18.01.17</t>
  </si>
  <si>
    <t>Продажа (1181 от 18.01.2017)</t>
  </si>
  <si>
    <t>Продажа (1182 от 18.01.2017)</t>
  </si>
  <si>
    <t>19.01.17</t>
  </si>
  <si>
    <t>Продажа (1191 от 19.01.2017)</t>
  </si>
  <si>
    <t>Продажа (1192 от 19.01.2017)</t>
  </si>
  <si>
    <t>20.01.17</t>
  </si>
  <si>
    <t>Продажа (1201 от 20.01.2017)</t>
  </si>
  <si>
    <t>Продажа (1202 от 20.01.2017)</t>
  </si>
  <si>
    <t>21.01.17</t>
  </si>
  <si>
    <t>Продажа (1211 от 21.01.2017)</t>
  </si>
  <si>
    <t>Продажа (1212 от 21.01.2017)</t>
  </si>
  <si>
    <t>22.01.17</t>
  </si>
  <si>
    <t>Продажа (1221 от 22.01.2017)</t>
  </si>
  <si>
    <t>23.01.17</t>
  </si>
  <si>
    <t>Продажа (1231 от 23.01.2017)</t>
  </si>
  <si>
    <t>24.01.17</t>
  </si>
  <si>
    <t>Продажа (1241 от 24.01.2017)</t>
  </si>
  <si>
    <t>Продажа (1242 от 24.01.2017)</t>
  </si>
  <si>
    <t>25.01.17</t>
  </si>
  <si>
    <t>Продажа (1251 от 25.01.2017)</t>
  </si>
  <si>
    <t>Продажа (1252 от 25.01.2017)</t>
  </si>
  <si>
    <t>26.01.17</t>
  </si>
  <si>
    <t>Оплата (58 от 26.01.2017)</t>
  </si>
  <si>
    <t>Продажа (1261 от 26.01.2017)</t>
  </si>
  <si>
    <t>Продажа (1262 от 26.01.2017)</t>
  </si>
  <si>
    <t>27.01.17</t>
  </si>
  <si>
    <t>Оплата (62 от 27.01.2017)</t>
  </si>
  <si>
    <t>Оплата (60 от 27.01.2017)</t>
  </si>
  <si>
    <t>Оплата (61 от 27.01.2017)</t>
  </si>
  <si>
    <t>Продажа (1271 от 27.01.2017)</t>
  </si>
  <si>
    <t>Продажа (1272 от 27.01.2017)</t>
  </si>
  <si>
    <t>28.01.17</t>
  </si>
  <si>
    <t>Продажа (1273 от 28.01.2017)</t>
  </si>
  <si>
    <t>29.01.17</t>
  </si>
  <si>
    <t>Продажа (1291 от 29.01.2017)</t>
  </si>
  <si>
    <t>Продажа (1292 от 29.01.2017)</t>
  </si>
  <si>
    <t>30.01.17</t>
  </si>
  <si>
    <t>Оплата (69 от 30.01.2017)</t>
  </si>
  <si>
    <t>Оплата (68 от 30.01.2017)</t>
  </si>
  <si>
    <t>Продажа (1301 от 30.01.2017)</t>
  </si>
  <si>
    <t>Продажа (1302 от 30.01.2017)</t>
  </si>
  <si>
    <t>31.01.17</t>
  </si>
  <si>
    <t>Продажа (1303 от 31.01.2017)</t>
  </si>
  <si>
    <t>Продажа (1304 от 31.01.2017)</t>
  </si>
  <si>
    <t>01.02.17</t>
  </si>
  <si>
    <t>Продажа (2021 от 01.02.2017)</t>
  </si>
  <si>
    <t>Продажа (2022 от 01.02.2017)</t>
  </si>
  <si>
    <t>02.02.17</t>
  </si>
  <si>
    <t>Оплата (81 от 02.02.2017)</t>
  </si>
  <si>
    <t>Продажа (2023 от 02.02.2017)</t>
  </si>
  <si>
    <t>Продажа (2024 от 02.02.2017)</t>
  </si>
  <si>
    <t>03.02.17</t>
  </si>
  <si>
    <t>Продажа (2031 от 03.02.2017)</t>
  </si>
  <si>
    <t>04.02.17</t>
  </si>
  <si>
    <t>Продажа (2032 от 04.02.2017)</t>
  </si>
  <si>
    <t>05.02.17</t>
  </si>
  <si>
    <t>Продажа (2033 от 05.02.2017)</t>
  </si>
  <si>
    <t>06.02.17</t>
  </si>
  <si>
    <t>Продажа (2061 от 06.02.2017)</t>
  </si>
  <si>
    <t>Продажа (2062 от 06.02.2017)</t>
  </si>
  <si>
    <t>07.02.17</t>
  </si>
  <si>
    <t>Продажа (2071 от 07.02.2017)</t>
  </si>
  <si>
    <t>Продажа (2072 от 07.02.2017)</t>
  </si>
  <si>
    <t>08.02.17</t>
  </si>
  <si>
    <t>Продажа (2081 от 08.02.2017)</t>
  </si>
  <si>
    <t>Продажа (2082 от 08.02.2017)</t>
  </si>
  <si>
    <t>09.02.17</t>
  </si>
  <si>
    <t>Оплата (97 от 09.02.2017)</t>
  </si>
  <si>
    <t>Оплата (98 от 09.02.2017)</t>
  </si>
  <si>
    <t>Продажа (2083 от 09.02.2017)</t>
  </si>
  <si>
    <t>10.02.17</t>
  </si>
  <si>
    <t>Продажа (2101 от 10.02.2017)</t>
  </si>
  <si>
    <t>11.02.17</t>
  </si>
  <si>
    <t>Продажа (2102 от 11.02.2017)</t>
  </si>
  <si>
    <t>12.02.17</t>
  </si>
  <si>
    <t>Продажа (2103 от 12.02.2017)</t>
  </si>
  <si>
    <t>13.02.17</t>
  </si>
  <si>
    <t>Продажа (2104 от 13.02.2017)</t>
  </si>
  <si>
    <t>14.02.17</t>
  </si>
  <si>
    <t>Продажа (2141 от 14.02.2017)</t>
  </si>
  <si>
    <t>Продажа (2142 от 14.02.2017)</t>
  </si>
  <si>
    <t>15.02.17</t>
  </si>
  <si>
    <t>Продажа (2143 от 15.02.2017)</t>
  </si>
  <si>
    <t>16.02.17</t>
  </si>
  <si>
    <t>Продажа (2161 от 16.02.2017)</t>
  </si>
  <si>
    <t>Продажа (2162 от 16.02.2017)</t>
  </si>
  <si>
    <t>17.02.17</t>
  </si>
  <si>
    <t>Продажа (2163 от 17.02.2017)</t>
  </si>
  <si>
    <t>18.02.17</t>
  </si>
  <si>
    <t>Продажа (2164 от 18.02.2017)</t>
  </si>
  <si>
    <t>19.02.17</t>
  </si>
  <si>
    <t>Продажа (2165 от 19.02.2017)</t>
  </si>
  <si>
    <t>20.02.17</t>
  </si>
  <si>
    <t>Продажа (2201 от 20.02.2017)</t>
  </si>
  <si>
    <t>21.02.17</t>
  </si>
  <si>
    <t>Продажа (2202 от 21.02.2017)</t>
  </si>
  <si>
    <t>Продажа (2203 от 21.02.2017)</t>
  </si>
  <si>
    <t>22.02.17</t>
  </si>
  <si>
    <t>Продажа (2221 от 22.02.2017)</t>
  </si>
  <si>
    <t>Продажа (2222 от 22.02.2017)</t>
  </si>
  <si>
    <t>23.02.17</t>
  </si>
  <si>
    <t>Продажа (2223 от 23.02.2017)</t>
  </si>
  <si>
    <t>Продажа (2224 от 23.02.2017)</t>
  </si>
  <si>
    <t>24.02.17</t>
  </si>
  <si>
    <t>Продажа (2241 от 24.02.2017)</t>
  </si>
  <si>
    <t>Продажа (2242 от 24.02.2017)</t>
  </si>
  <si>
    <t>25.02.17</t>
  </si>
  <si>
    <t>Продажа (2243 от 25.02.2017)</t>
  </si>
  <si>
    <t>26.02.17</t>
  </si>
  <si>
    <t>Продажа (2261 от 26.02.2017)</t>
  </si>
  <si>
    <t>Продажа (2262 от 26.02.2017)</t>
  </si>
  <si>
    <t>27.02.17</t>
  </si>
  <si>
    <t>Продажа (2281 от 27.02.2017)</t>
  </si>
  <si>
    <t>Продажа (2282 от 27.02.2017)</t>
  </si>
  <si>
    <t>28.02.17</t>
  </si>
  <si>
    <t>Продажа (2283 от 28.02.2017)</t>
  </si>
  <si>
    <t>Продажа (2284 от 28.02.2017)</t>
  </si>
  <si>
    <t>01.03.17</t>
  </si>
  <si>
    <t>Продажа (3011 от 01.03.2017)</t>
  </si>
  <si>
    <t>Продажа (3012 от 01.03.2017)</t>
  </si>
  <si>
    <t>Продажа (3013 от 01.03.2017)</t>
  </si>
  <si>
    <t>02.03.17</t>
  </si>
  <si>
    <t>Продажа (3021 от 02.03.2017)</t>
  </si>
  <si>
    <t>Продажа (3022 от 02.03.2017)</t>
  </si>
  <si>
    <t>Продажа (3023 от 02.03.2017)</t>
  </si>
  <si>
    <t>03.03.17</t>
  </si>
  <si>
    <t>Продажа (3031 от 03.03.2017)</t>
  </si>
  <si>
    <t>10.03.17</t>
  </si>
  <si>
    <t>Оплата (11493 от 10.03.2017)</t>
  </si>
  <si>
    <t>Оплата (11494 от 10.03.2017)</t>
  </si>
  <si>
    <t>15.03.17</t>
  </si>
  <si>
    <t>Оплата (11508 от 15.03.2017)</t>
  </si>
  <si>
    <t>Оплата (11507 от 15.03.2017)</t>
  </si>
  <si>
    <t>16.03.17</t>
  </si>
  <si>
    <t>Оплата (11517 от 16.03.2017)</t>
  </si>
  <si>
    <t>Продажа (3161 от 16.03.2017)</t>
  </si>
  <si>
    <t>Продажа (3162 от 16.03.2017)</t>
  </si>
  <si>
    <t>Продажа (3163 от 16.03.2017)</t>
  </si>
  <si>
    <t>17.03.17</t>
  </si>
  <si>
    <t>Продажа (3171 от 17.03.2017)</t>
  </si>
  <si>
    <t>Продажа (3172 от 17.03.2017)</t>
  </si>
  <si>
    <t>18.03.17</t>
  </si>
  <si>
    <t>Продажа (3181 от 18.03.2017)</t>
  </si>
  <si>
    <t>Продажа (3182 от 18.03.2017)</t>
  </si>
  <si>
    <t>19.03.17</t>
  </si>
  <si>
    <t>Продажа (3183 от 19.03.2017)</t>
  </si>
  <si>
    <t>20.03.17</t>
  </si>
  <si>
    <t>Оплата (11526 от 20.03.2017)</t>
  </si>
  <si>
    <t>Продажа (3201 от 20.03.2017)</t>
  </si>
  <si>
    <t>21.03.17</t>
  </si>
  <si>
    <t>Продажа (3202 от 21.03.2017)</t>
  </si>
  <si>
    <t>22.03.17</t>
  </si>
  <si>
    <t>Оплата (11532 от 22.03.2017)</t>
  </si>
  <si>
    <t>Продажа (3203 от 22.03.2017)</t>
  </si>
  <si>
    <t>Продажа (3204 от 22.03.2017)</t>
  </si>
  <si>
    <t>23.03.17</t>
  </si>
  <si>
    <t>Продажа (3231 от 23.03.2017)</t>
  </si>
  <si>
    <t>24.03.17</t>
  </si>
  <si>
    <t>Продажа (3232 от 24.03.2017)</t>
  </si>
  <si>
    <t>25.03.17</t>
  </si>
  <si>
    <t>Продажа (3233 от 25.03.2017)</t>
  </si>
  <si>
    <t>26.03.17</t>
  </si>
  <si>
    <t>Продажа (3234 от 26.03.2017)</t>
  </si>
  <si>
    <t>27.03.17</t>
  </si>
  <si>
    <t>Продажа (3271 от 27.03.2017)</t>
  </si>
  <si>
    <t>Продажа (3272 от 27.03.2017)</t>
  </si>
  <si>
    <t>28.03.17</t>
  </si>
  <si>
    <t>Продажа (3273 от 28.03.2017)</t>
  </si>
  <si>
    <t>29.03.17</t>
  </si>
  <si>
    <t>Продажа (3274 от 29.03.2017)</t>
  </si>
  <si>
    <t>30.03.17</t>
  </si>
  <si>
    <t>Продажа (3301 от 30.03.2017)</t>
  </si>
  <si>
    <t>31.03.17</t>
  </si>
  <si>
    <t>Оплата (3 от 31.03.2017)</t>
  </si>
  <si>
    <t>Оплата (11557 от 31.03.2017)</t>
  </si>
  <si>
    <t>Оплата (11558 от 31.03.2017)</t>
  </si>
  <si>
    <t>Продажа (3302 от 31.03.2017)</t>
  </si>
  <si>
    <t>Продажа (3303 от 31.03.2017)</t>
  </si>
  <si>
    <t>Продажа (3304 от 31.03.2017)</t>
  </si>
  <si>
    <t>01.04.17</t>
  </si>
  <si>
    <t>Продажа (4011 от 01.04.2017)</t>
  </si>
  <si>
    <t>02.04.17</t>
  </si>
  <si>
    <t>Продажа (4021 от 02.04.2017)</t>
  </si>
  <si>
    <t>03.04.17</t>
  </si>
  <si>
    <t>Оплата (11563 от 03.04.2017)</t>
  </si>
  <si>
    <t>Оплата (11562 от 03.04.2017)</t>
  </si>
  <si>
    <t>Продажа (4031 от 03.04.2017)</t>
  </si>
  <si>
    <t>04.04.17</t>
  </si>
  <si>
    <t>Оплата (11565 от 04.04.2017)</t>
  </si>
  <si>
    <t>Продажа (4041 от 04.04.2017)</t>
  </si>
  <si>
    <t>05.04.17</t>
  </si>
  <si>
    <t>Оплата (11568 от 05.04.2017)</t>
  </si>
  <si>
    <t>Оплата (11588 от 05.04.2017)</t>
  </si>
  <si>
    <t>Продажа (4051 от 05.04.2017)</t>
  </si>
  <si>
    <t>06.04.17</t>
  </si>
  <si>
    <t>Продажа (4061 от 06.04.2017)</t>
  </si>
  <si>
    <t>07.04.17</t>
  </si>
  <si>
    <t>Оплата (11592 от 07.04.2017)</t>
  </si>
  <si>
    <t>Оплата (11593 от 07.04.2017)</t>
  </si>
  <si>
    <t>Продажа (4071 от 07.04.2017)</t>
  </si>
  <si>
    <t>08.04.17</t>
  </si>
  <si>
    <t>Продажа (4081 от 08.04.2017)</t>
  </si>
  <si>
    <t>09.04.17</t>
  </si>
  <si>
    <t>Продажа (4091 от 09.04.2017)</t>
  </si>
  <si>
    <t>10.04.17</t>
  </si>
  <si>
    <t>Продажа (4101 от 10.04.2017)</t>
  </si>
  <si>
    <t>11.04.17</t>
  </si>
  <si>
    <t>Продажа (4111 от 11.04.2017)</t>
  </si>
  <si>
    <t>12.04.17</t>
  </si>
  <si>
    <t>Продажа (4121 от 12.04.2017)</t>
  </si>
  <si>
    <t>13.04.17</t>
  </si>
  <si>
    <t>Продажа (4131 от 13.04.2017)</t>
  </si>
  <si>
    <t>14.04.17</t>
  </si>
  <si>
    <t>Продажа (4141 от 14.04.2017)</t>
  </si>
  <si>
    <t>15.04.17</t>
  </si>
  <si>
    <t>Продажа (4151 от 15.04.2017)</t>
  </si>
  <si>
    <t>16.04.17</t>
  </si>
  <si>
    <t>Продажа (4161 от 16.04.2017)</t>
  </si>
  <si>
    <t>17.04.17</t>
  </si>
  <si>
    <t>Продажа (4171 от 17.04.2017)</t>
  </si>
  <si>
    <t>18.04.17</t>
  </si>
  <si>
    <t>Продажа (4181 от 18.04.2017)</t>
  </si>
  <si>
    <t>19.04.17</t>
  </si>
  <si>
    <t>Продажа (4191 от 19.04.2017)</t>
  </si>
  <si>
    <t>20.04.17</t>
  </si>
  <si>
    <t>Продажа (4201 от 20.04.2017)</t>
  </si>
  <si>
    <t>21.04.17</t>
  </si>
  <si>
    <t>Продажа (4211 от 21.04.2017)</t>
  </si>
  <si>
    <t>22.04.17</t>
  </si>
  <si>
    <t>Продажа (4221 от 22.04.2017)</t>
  </si>
  <si>
    <t>23.04.17</t>
  </si>
  <si>
    <t>Продажа (4231 от 23.04.2017)</t>
  </si>
  <si>
    <t>24.04.17</t>
  </si>
  <si>
    <t>Продажа (4241 от 24.04.2017)</t>
  </si>
  <si>
    <t>25.04.17</t>
  </si>
  <si>
    <t>Продажа (4251 от 25.04.2017)</t>
  </si>
  <si>
    <t>26.04.17</t>
  </si>
  <si>
    <t>Продажа (4261 от 26.04.2017)</t>
  </si>
  <si>
    <t>27.04.17</t>
  </si>
  <si>
    <t>Продажа (4271 от 27.04.2017)</t>
  </si>
  <si>
    <t>28.04.17</t>
  </si>
  <si>
    <t>Продажа (4281 от 28.04.2017)</t>
  </si>
  <si>
    <t>29.04.17</t>
  </si>
  <si>
    <t>Продажа (4291 от 29.04.2017)</t>
  </si>
  <si>
    <t>30.04.17</t>
  </si>
  <si>
    <t>Продажа (4301 от 30.04.2017)</t>
  </si>
  <si>
    <t>01.05.17</t>
  </si>
  <si>
    <t>Продажа (5011 от 01.05.2017)</t>
  </si>
  <si>
    <t>02.05.17</t>
  </si>
  <si>
    <t>Продажа (5021 от 02.05.2017)</t>
  </si>
  <si>
    <t>Продажа (5022 от 02.05.2017)</t>
  </si>
  <si>
    <t>03.05.17</t>
  </si>
  <si>
    <t>Продажа (5031 от 03.05.2017)</t>
  </si>
  <si>
    <t>Продажа (5032 от 03.05.2017)</t>
  </si>
  <si>
    <t>04.05.17</t>
  </si>
  <si>
    <t>Продажа (5041 от 04.05.2017)</t>
  </si>
  <si>
    <t>Продажа (5042 от 04.05.2017)</t>
  </si>
  <si>
    <t>05.05.17</t>
  </si>
  <si>
    <t>Продажа (5051 от 05.05.2017)</t>
  </si>
  <si>
    <t>06.05.17</t>
  </si>
  <si>
    <t>Продажа (5061 от 06.05.2017)</t>
  </si>
  <si>
    <t>07.05.17</t>
  </si>
  <si>
    <t>Продажа (5071 от 07.05.2017)</t>
  </si>
  <si>
    <t>08.05.17</t>
  </si>
  <si>
    <t>Продажа (5081 от 08.05.2017)</t>
  </si>
  <si>
    <t>09.05.17</t>
  </si>
  <si>
    <t>Продажа (5091 от 09.05.2017)</t>
  </si>
  <si>
    <t>10.05.17</t>
  </si>
  <si>
    <t>Продажа (5101 от 10.05.2017)</t>
  </si>
  <si>
    <t>11.05.17</t>
  </si>
  <si>
    <t>Оплата (11764 от 11.05.2017)</t>
  </si>
  <si>
    <t>Оплата (11830 от 11.05.2017)</t>
  </si>
  <si>
    <t>Продажа (5111 от 11.05.2017)</t>
  </si>
  <si>
    <t>12.05.17</t>
  </si>
  <si>
    <t>Продажа (5121 от 12.05.2017)</t>
  </si>
  <si>
    <t>13.05.17</t>
  </si>
  <si>
    <t>Продажа (5131 от 13.05.2017)</t>
  </si>
  <si>
    <t>14.05.17</t>
  </si>
  <si>
    <t>Продажа (5141 от 14.05.2017)</t>
  </si>
  <si>
    <t>15.05.17</t>
  </si>
  <si>
    <t>Продажа (5151 от 15.05.2017)</t>
  </si>
  <si>
    <t>16.05.17</t>
  </si>
  <si>
    <t>Продажа (5161 от 16.05.2017)</t>
  </si>
  <si>
    <t>Продажа (5162 от 16.05.2017)</t>
  </si>
  <si>
    <t>17.05.17</t>
  </si>
  <si>
    <t>Продажа (5171 от 17.05.2017)</t>
  </si>
  <si>
    <t>18.05.17</t>
  </si>
  <si>
    <t>Продажа (5181 от 18.05.2017)</t>
  </si>
  <si>
    <t>19.05.17</t>
  </si>
  <si>
    <t>Продажа (5191 от 19.05.2017)</t>
  </si>
  <si>
    <t>20.05.17</t>
  </si>
  <si>
    <t>Продажа (5201 от 20.05.2017)</t>
  </si>
  <si>
    <t>21.05.17</t>
  </si>
  <si>
    <t>Продажа (5211 от 21.05.2017)</t>
  </si>
  <si>
    <t>22.05.17</t>
  </si>
  <si>
    <t>Продажа (5221 от 22.05.2017)</t>
  </si>
  <si>
    <t>23.05.17</t>
  </si>
  <si>
    <t>Продажа (5231 от 23.05.2017)</t>
  </si>
  <si>
    <t>24.05.17</t>
  </si>
  <si>
    <t>Продажа (5241 от 24.05.2017)</t>
  </si>
  <si>
    <t>25.05.17</t>
  </si>
  <si>
    <t>Продажа (5251 от 25.05.2017)</t>
  </si>
  <si>
    <t>26.05.17</t>
  </si>
  <si>
    <t>Оплата (11925 от 26.05.2017)</t>
  </si>
  <si>
    <t>Продажа (5261 от 26.05.2017)</t>
  </si>
  <si>
    <t>Продажа (5262 от 26.05.2017)</t>
  </si>
  <si>
    <t>27.05.17</t>
  </si>
  <si>
    <t>Продажа (5271 от 27.05.2017)</t>
  </si>
  <si>
    <t>28.05.17</t>
  </si>
  <si>
    <t>Продажа (5281 от 28.05.2017)</t>
  </si>
  <si>
    <t>29.05.17</t>
  </si>
  <si>
    <t>Продажа (5291 от 29.05.2017)</t>
  </si>
  <si>
    <t>30.05.17</t>
  </si>
  <si>
    <t>Продажа (5301 от 30.05.2017)</t>
  </si>
  <si>
    <t>Продажа (5302 от 30.05.2017)</t>
  </si>
  <si>
    <t>31.05.17</t>
  </si>
  <si>
    <t>Продажа (5303 от 31.05.2017)</t>
  </si>
  <si>
    <t>01.06.17</t>
  </si>
  <si>
    <t>Оплата (11938 от 01.06.2017)</t>
  </si>
  <si>
    <t>Оплата (11937 от 01.06.2017)</t>
  </si>
  <si>
    <t>Продажа (6011 от 01.06.2017)</t>
  </si>
  <si>
    <t>Продажа (6012 от 01.06.2017)</t>
  </si>
  <si>
    <t>Продажа (6013 от 01.06.2017)</t>
  </si>
  <si>
    <t>02.06.17</t>
  </si>
  <si>
    <t>Продажа (6021 от 02.06.2017)</t>
  </si>
  <si>
    <t>Продажа (6022 от 02.06.2017)</t>
  </si>
  <si>
    <t>03.06.17</t>
  </si>
  <si>
    <t>Продажа (6032 от 03.06.2017)</t>
  </si>
  <si>
    <t>Продажа (6031 от 03.06.2017)</t>
  </si>
  <si>
    <t>04.06.17</t>
  </si>
  <si>
    <t>Продажа (6041 от 04.06.2017)</t>
  </si>
  <si>
    <t>05.06.17</t>
  </si>
  <si>
    <t>Оплата (11944 от 05.06.2017)</t>
  </si>
  <si>
    <t>Продажа (6051 от 05.06.2017)</t>
  </si>
  <si>
    <t>06.06.17</t>
  </si>
  <si>
    <t>Оплата (11961 от 06.06.2017)</t>
  </si>
  <si>
    <t>Оплата (11962 от 06.06.2017)</t>
  </si>
  <si>
    <t>Продажа (6052 от 06.06.2017)</t>
  </si>
  <si>
    <t>Продажа (6053 от 06.06.2017)</t>
  </si>
  <si>
    <t>07.06.17</t>
  </si>
  <si>
    <t>Продажа (6054 от 07.06.2017)</t>
  </si>
  <si>
    <t>08.06.17</t>
  </si>
  <si>
    <t>Оплата (11979 от 08.06.2017)</t>
  </si>
  <si>
    <t>Оплата (11980 от 08.06.2017)</t>
  </si>
  <si>
    <t>Продажа (6081 от 08.06.2017)</t>
  </si>
  <si>
    <t>Продажа (6082 от 08.06.2017)</t>
  </si>
  <si>
    <t>09.06.17</t>
  </si>
  <si>
    <t>Оплата (11981 от 09.06.2017)</t>
  </si>
  <si>
    <t>Оплата (11982 от 09.06.2017)</t>
  </si>
  <si>
    <t>Продажа (6083 от 09.06.2017)</t>
  </si>
  <si>
    <t>10.06.17</t>
  </si>
  <si>
    <t>Продажа (6101 от 10.06.2017)</t>
  </si>
  <si>
    <t>Продажа (6102 от 10.06.2017)</t>
  </si>
  <si>
    <t>11.06.17</t>
  </si>
  <si>
    <t>Продажа (6103 от 11.06.2017)</t>
  </si>
  <si>
    <t>12.06.17</t>
  </si>
  <si>
    <t>Продажа (6121 от 12.06.2017)</t>
  </si>
  <si>
    <t>Продажа (6122 от 12.06.2017)</t>
  </si>
  <si>
    <t>13.06.17</t>
  </si>
  <si>
    <t>Продажа (6131 от 13.06.2017)</t>
  </si>
  <si>
    <t>Продажа (6132 от 13.06.2017)</t>
  </si>
  <si>
    <t>14.06.17</t>
  </si>
  <si>
    <t>Продажа (6141 от 14.06.2017)</t>
  </si>
  <si>
    <t>Продажа (6142 от 14.06.2017)</t>
  </si>
  <si>
    <t>Продажа (6143 от 14.06.2017)</t>
  </si>
  <si>
    <t>15.06.17</t>
  </si>
  <si>
    <t>Продажа (6151 от 15.06.2017)</t>
  </si>
  <si>
    <t>Продажа (6152 от 15.06.2017)</t>
  </si>
  <si>
    <t>Продажа (6153 от 15.06.2017)</t>
  </si>
  <si>
    <t>16.06.17</t>
  </si>
  <si>
    <t>Продажа (6161 от 16.06.2017)</t>
  </si>
  <si>
    <t>Продажа (6162 от 16.06.2017)</t>
  </si>
  <si>
    <t>Продажа (6163 от 16.06.2017)</t>
  </si>
  <si>
    <t>Продажа (6164 от 16.06.2017)</t>
  </si>
  <si>
    <t>Продажа (6165 от 16.06.2017)</t>
  </si>
  <si>
    <t>Продажа (6166 от 16.06.2017)</t>
  </si>
  <si>
    <t>17.06.17</t>
  </si>
  <si>
    <t>Продажа (6171 от 17.06.2017)</t>
  </si>
  <si>
    <t>18.06.17</t>
  </si>
  <si>
    <t>Продажа (6172 от 18.06.2017)</t>
  </si>
  <si>
    <t>19.06.17</t>
  </si>
  <si>
    <t>Продажа (6173 от 19.06.2017)</t>
  </si>
  <si>
    <t>20.06.17</t>
  </si>
  <si>
    <t>Продажа (6201 от 20.06.2017)</t>
  </si>
  <si>
    <t>Продажа (6202 от 20.06.2017)</t>
  </si>
  <si>
    <t>Продажа (6203 от 20.06.2017)</t>
  </si>
  <si>
    <t>Продажа (6204 от 20.06.2017)</t>
  </si>
  <si>
    <t>Продажа (6205 от 20.06.2017)</t>
  </si>
  <si>
    <t>21.06.17</t>
  </si>
  <si>
    <t>Продажа (6211 от 21.06.2017)</t>
  </si>
  <si>
    <t>Продажа (6212 от 21.06.2017)</t>
  </si>
  <si>
    <t>30.06.17</t>
  </si>
  <si>
    <t>Продажа (6305 от 30.06.2017)</t>
  </si>
  <si>
    <t>01.07.17</t>
  </si>
  <si>
    <t>Продажа (7002 от 01.07.2017)</t>
  </si>
  <si>
    <t>Продажа (7003 от 01.07.2017)</t>
  </si>
  <si>
    <t>02.07.17</t>
  </si>
  <si>
    <t>Продажа (7004 от 02.07.2017)</t>
  </si>
  <si>
    <t>03.07.17</t>
  </si>
  <si>
    <t>Продажа (7001 от 03.07.2017)</t>
  </si>
  <si>
    <t>Продажа (7005 от 03.07.2017)</t>
  </si>
  <si>
    <t>04.07.17</t>
  </si>
  <si>
    <t>Продажа (7016 от 04.07.2017)</t>
  </si>
  <si>
    <t>05.07.17</t>
  </si>
  <si>
    <t>Продажа (7017 от 05.07.2017)</t>
  </si>
  <si>
    <t>06.07.17</t>
  </si>
  <si>
    <t>Продажа (7006 от 06.07.2017)</t>
  </si>
  <si>
    <t>Продажа (7018 от 06.07.2017)</t>
  </si>
  <si>
    <t>07.07.17</t>
  </si>
  <si>
    <t>Продажа (7019 от 07.07.2017)</t>
  </si>
  <si>
    <t>08.07.17</t>
  </si>
  <si>
    <t>Продажа (7020 от 08.07.2017)</t>
  </si>
  <si>
    <t>09.07.17</t>
  </si>
  <si>
    <t>Продажа (7021 от 09.07.2017)</t>
  </si>
  <si>
    <t>10.07.17</t>
  </si>
  <si>
    <t>Продажа (7022 от 10.07.2017)</t>
  </si>
  <si>
    <t>11.07.17</t>
  </si>
  <si>
    <t>Продажа (7023 от 11.07.2017)</t>
  </si>
  <si>
    <t>12.07.17</t>
  </si>
  <si>
    <t>Продажа (7024 от 12.07.2017)</t>
  </si>
  <si>
    <t>Продажа (7025 от 12.07.2017)</t>
  </si>
  <si>
    <t>Продажа (7026 от 12.07.2017)</t>
  </si>
  <si>
    <t>Продажа (7027 от 12.07.2017)</t>
  </si>
  <si>
    <t>Продажа (7028 от 12.07.2017)</t>
  </si>
  <si>
    <t>13.07.17</t>
  </si>
  <si>
    <t>Оплата (12092 от 13.07.2017)</t>
  </si>
  <si>
    <t>Продажа (7029 от 13.07.2017)</t>
  </si>
  <si>
    <t>Продажа (7030 от 13.07.2017)</t>
  </si>
  <si>
    <t>Продажа (7031 от 13.07.2017)</t>
  </si>
  <si>
    <t>14.07.17</t>
  </si>
  <si>
    <t>Продажа (7032 от 14.07.2017)</t>
  </si>
  <si>
    <t>15.07.17</t>
  </si>
  <si>
    <t>Продажа (7033 от 15.07.2017)</t>
  </si>
  <si>
    <t>16.07.17</t>
  </si>
  <si>
    <t>Продажа (7034 от 16.07.2017)</t>
  </si>
  <si>
    <t>17.07.17</t>
  </si>
  <si>
    <t>Продажа (7035 от 17.07.2017)</t>
  </si>
  <si>
    <t>18.07.17</t>
  </si>
  <si>
    <t>Продажа (7014 от 18.07.2017)</t>
  </si>
  <si>
    <t>Продажа (7036 от 18.07.2017)</t>
  </si>
  <si>
    <t>19.07.17</t>
  </si>
  <si>
    <t>Продажа (7037 от 19.07.2017)</t>
  </si>
  <si>
    <t>20.07.17</t>
  </si>
  <si>
    <t>Продажа (7015 от 20.07.2017)</t>
  </si>
  <si>
    <t>Продажа (7038 от 20.07.2017)</t>
  </si>
  <si>
    <t>21.07.17</t>
  </si>
  <si>
    <t>Продажа (7039 от 21.07.2017)</t>
  </si>
  <si>
    <t>22.07.17</t>
  </si>
  <si>
    <t>Продажа (7040 от 22.07.2017)</t>
  </si>
  <si>
    <t>Продажа (7041 от 22.07.2017)</t>
  </si>
  <si>
    <t>23.07.17</t>
  </si>
  <si>
    <t>Продажа (7042 от 23.07.2017)</t>
  </si>
  <si>
    <t>24.07.17</t>
  </si>
  <si>
    <t>Продажа (7043 от 24.07.2017)</t>
  </si>
  <si>
    <t>Продажа (7044 от 24.07.2017)</t>
  </si>
  <si>
    <t>25.07.17</t>
  </si>
  <si>
    <t>Продажа (7045 от 25.07.2017)</t>
  </si>
  <si>
    <t>Продажа (7047 от 25.07.2017)</t>
  </si>
  <si>
    <t>26.07.17</t>
  </si>
  <si>
    <t>Продажа (7048 от 26.07.2017)</t>
  </si>
  <si>
    <t>27.07.17</t>
  </si>
  <si>
    <t>Продажа (7049 от 27.07.2017)</t>
  </si>
  <si>
    <t>28.07.17</t>
  </si>
  <si>
    <t>Продажа (7051 от 28.07.2017)</t>
  </si>
  <si>
    <t>Продажа (7050 от 28.07.2017)</t>
  </si>
  <si>
    <t>29.07.17</t>
  </si>
  <si>
    <t>Продажа (7052 от 29.07.2017)</t>
  </si>
  <si>
    <t>30.07.17</t>
  </si>
  <si>
    <t>Продажа (7053 от 30.07.2017)</t>
  </si>
  <si>
    <t>31.07.17</t>
  </si>
  <si>
    <t>Оплата (12148 от 31.07.2017)</t>
  </si>
  <si>
    <t>Оплата (12149 от 31.07.2017)</t>
  </si>
  <si>
    <t>Продажа (7055 от 31.07.2017)</t>
  </si>
  <si>
    <t>Продажа (7054 от 31.07.2017)</t>
  </si>
  <si>
    <t>01.08.17</t>
  </si>
  <si>
    <t>Продажа (8001 от 01.08.2017)</t>
  </si>
  <si>
    <t>02.08.17</t>
  </si>
  <si>
    <t>Продажа (8002 от 02.08.2017)</t>
  </si>
  <si>
    <t>03.08.17</t>
  </si>
  <si>
    <t>Продажа (8004 от 03.08.2017)</t>
  </si>
  <si>
    <t>Продажа (8003 от 03.08.2017)</t>
  </si>
  <si>
    <t>04.08.17</t>
  </si>
  <si>
    <t>Оплата (12169 от 04.08.2017)</t>
  </si>
  <si>
    <t>Оплата (12170 от 04.08.2017)</t>
  </si>
  <si>
    <t>Продажа (8014 от 04.08.2017)</t>
  </si>
  <si>
    <t>05.08.17</t>
  </si>
  <si>
    <t>Продажа (8008 от 05.08.2017)</t>
  </si>
  <si>
    <t>Продажа (8015 от 05.08.2017)</t>
  </si>
  <si>
    <t>06.08.17</t>
  </si>
  <si>
    <t>Продажа (8016 от 06.08.2017)</t>
  </si>
  <si>
    <t>07.08.17</t>
  </si>
  <si>
    <t>Оплата (12175 от 07.08.2017)</t>
  </si>
  <si>
    <t>Оплата (12176 от 07.08.2017)</t>
  </si>
  <si>
    <t>Продажа (8017 от 07.08.2017)</t>
  </si>
  <si>
    <t>08.08.17</t>
  </si>
  <si>
    <t>Продажа (8018 от 08.08.2017)</t>
  </si>
  <si>
    <t>09.08.17</t>
  </si>
  <si>
    <t>Продажа (8019 от 09.08.2017)</t>
  </si>
  <si>
    <t>10.08.17</t>
  </si>
  <si>
    <t>Оплата (12198 от 10.08.2017)</t>
  </si>
  <si>
    <t>Оплата (12189 от 10.08.2017)</t>
  </si>
  <si>
    <t>Оплата (12191 от 10.08.2017)</t>
  </si>
  <si>
    <t>Продажа (8020 от 10.08.2017)</t>
  </si>
  <si>
    <t>11.08.17</t>
  </si>
  <si>
    <t>Оплата (12216 от 11.08.2017)</t>
  </si>
  <si>
    <t>Оплата (12217 от 11.08.2017)</t>
  </si>
  <si>
    <t>Продажа (8010 от 11.08.2017)</t>
  </si>
  <si>
    <t>Продажа (8021 от 11.08.2017)</t>
  </si>
  <si>
    <t>12.08.17</t>
  </si>
  <si>
    <t>Продажа (8022 от 12.08.2017)</t>
  </si>
  <si>
    <t>13.08.17</t>
  </si>
  <si>
    <t>Продажа (8023 от 13.08.2017)</t>
  </si>
  <si>
    <t>14.08.17</t>
  </si>
  <si>
    <t>Продажа (8024 от 14.08.2017)</t>
  </si>
  <si>
    <t>15.08.17</t>
  </si>
  <si>
    <t>Продажа (8025 от 15.08.2017)</t>
  </si>
  <si>
    <t>16.08.17</t>
  </si>
  <si>
    <t>Оплата (12231 от 16.08.2017)</t>
  </si>
  <si>
    <t>Оплата (12232 от 16.08.2017)</t>
  </si>
  <si>
    <t>Продажа (8011 от 16.08.2017)</t>
  </si>
  <si>
    <t>Продажа (8026 от 16.08.2017)</t>
  </si>
  <si>
    <t>17.08.17</t>
  </si>
  <si>
    <t>Оплата (12243 от 17.08.2017)</t>
  </si>
  <si>
    <t>Оплата (12244 от 17.08.2017)</t>
  </si>
  <si>
    <t>Продажа (8027 от 17.08.2017)</t>
  </si>
  <si>
    <t>18.08.17</t>
  </si>
  <si>
    <t>Оплата (12249 от 18.08.2017)</t>
  </si>
  <si>
    <t>Продажа (8028 от 18.08.2017)</t>
  </si>
  <si>
    <t>19.08.17</t>
  </si>
  <si>
    <t>Продажа (8029 от 19.08.2017)</t>
  </si>
  <si>
    <t>20.08.17</t>
  </si>
  <si>
    <t>Продажа (8030 от 20.08.2017)</t>
  </si>
  <si>
    <t>21.08.17</t>
  </si>
  <si>
    <t>Оплата (12253 от 21.08.2017)</t>
  </si>
  <si>
    <t>Продажа (8031 от 21.08.2017)</t>
  </si>
  <si>
    <t>22.08.17</t>
  </si>
  <si>
    <t>Оплата (12256 от 22.08.2017)</t>
  </si>
  <si>
    <t>Оплата (12255 от 22.08.2017)</t>
  </si>
  <si>
    <t>Продажа (8012 от 22.08.2017)</t>
  </si>
  <si>
    <t>Продажа (8032 от 22.08.2017)</t>
  </si>
  <si>
    <t>23.08.17</t>
  </si>
  <si>
    <t>Оплата (12260 от 23.08.2017)</t>
  </si>
  <si>
    <t>Продажа (8033 от 23.08.2017)</t>
  </si>
  <si>
    <t>24.08.17</t>
  </si>
  <si>
    <t>Оплата (12267 от 24.08.2017)</t>
  </si>
  <si>
    <t>Оплата (12266 от 24.08.2017)</t>
  </si>
  <si>
    <t>Оплата (12268 от 24.08.2017)</t>
  </si>
  <si>
    <t>Продажа (8034 от 24.08.2017)</t>
  </si>
  <si>
    <t>25.08.17</t>
  </si>
  <si>
    <t>Оплата (12271 от 25.08.2017)</t>
  </si>
  <si>
    <t>Продажа (8035 от 25.08.2017)</t>
  </si>
  <si>
    <t>26.08.17</t>
  </si>
  <si>
    <t>Продажа (8036 от 26.08.2017)</t>
  </si>
  <si>
    <t>27.08.17</t>
  </si>
  <si>
    <t>Продажа (8037 от 27.08.2017)</t>
  </si>
  <si>
    <t>28.08.17</t>
  </si>
  <si>
    <t>Оплата (12278 от 28.08.2017)</t>
  </si>
  <si>
    <t>Оплата (12277 от 28.08.2017)</t>
  </si>
  <si>
    <t>Продажа (8038 от 28.08.2017)</t>
  </si>
  <si>
    <t>29.08.17</t>
  </si>
  <si>
    <t>Продажа (8039 от 29.08.2017)</t>
  </si>
  <si>
    <t>30.08.17</t>
  </si>
  <si>
    <t>Оплата (12348 от 29.08.2017)</t>
  </si>
  <si>
    <t>Оплата (12351 от 30.08.2017)</t>
  </si>
  <si>
    <t>Продажа (8040 от 30.08.2017)</t>
  </si>
  <si>
    <t>31.08.17</t>
  </si>
  <si>
    <t>Оплата (12355 от 31.08.2017)</t>
  </si>
  <si>
    <t>Продажа (8042 от 31.08.2017)</t>
  </si>
  <si>
    <t>Продажа (8041 от 31.08.2017)</t>
  </si>
  <si>
    <t>01.09.17</t>
  </si>
  <si>
    <t>Оплата (12360 от 01.09.2017)</t>
  </si>
  <si>
    <t>Продажа (9011 от 01.09.2017)</t>
  </si>
  <si>
    <t>02.09.17</t>
  </si>
  <si>
    <t>Продажа (9012 от 02.09.2017)</t>
  </si>
  <si>
    <t>03.09.17</t>
  </si>
  <si>
    <t>Продажа (9013 от 03.09.2017)</t>
  </si>
  <si>
    <t>04.09.17</t>
  </si>
  <si>
    <t>Оплата (12362 от 04.09.2017)</t>
  </si>
  <si>
    <t>Продажа (9014 от 04.09.2017)</t>
  </si>
  <si>
    <t>05.09.17</t>
  </si>
  <si>
    <t>Продажа (9015 от 05.09.2017)</t>
  </si>
  <si>
    <t>Продажа (9016 от 05.09.2017)</t>
  </si>
  <si>
    <t>06.09.17</t>
  </si>
  <si>
    <t>Оплата (12368 от 06.09.2017)</t>
  </si>
  <si>
    <t>Продажа (9017 от 06.09.2017)</t>
  </si>
  <si>
    <t>07.09.17</t>
  </si>
  <si>
    <t>Продажа (9018 от 07.09.2017)</t>
  </si>
  <si>
    <t>08.09.17</t>
  </si>
  <si>
    <t>Продажа (9019 от 08.09.2017)</t>
  </si>
  <si>
    <t>09.09.17</t>
  </si>
  <si>
    <t>Продажа (9020 от 09.09.2017)</t>
  </si>
  <si>
    <t>10.09.17</t>
  </si>
  <si>
    <t>Продажа (9021 от 10.09.2017)</t>
  </si>
  <si>
    <t>11.09.17</t>
  </si>
  <si>
    <t>Продажа (9022 от 11.09.2017)</t>
  </si>
  <si>
    <t>Продажа (9023 от 11.09.2017)</t>
  </si>
  <si>
    <t>Продажа (9024 от 11.09.2017)</t>
  </si>
  <si>
    <t>12.09.17</t>
  </si>
  <si>
    <t>Продажа (9025 от 12.09.2017)</t>
  </si>
  <si>
    <t>13.09.17</t>
  </si>
  <si>
    <t>Оплата (12385 от 13.09.2017)</t>
  </si>
  <si>
    <t>Продажа (9026 от 13.09.2017)</t>
  </si>
  <si>
    <t>14.09.17</t>
  </si>
  <si>
    <t>Продажа (9027 от 14.09.2017)</t>
  </si>
  <si>
    <t>15.09.17</t>
  </si>
  <si>
    <t>Продажа (9028 от 15.09.2017)</t>
  </si>
  <si>
    <t>Продажа (9029 от 15.09.2017)</t>
  </si>
  <si>
    <t>16.09.17</t>
  </si>
  <si>
    <t>Продажа (9030 от 16.09.2017)</t>
  </si>
  <si>
    <t>17.09.17</t>
  </si>
  <si>
    <t>Продажа (9031 от 17.09.2017)</t>
  </si>
  <si>
    <t>18.09.17</t>
  </si>
  <si>
    <t>Продажа (9032 от 18.09.2017)</t>
  </si>
  <si>
    <t>Продажа (9033 от 18.09.2017)</t>
  </si>
  <si>
    <t>19.09.17</t>
  </si>
  <si>
    <t>Продажа (9034 от 19.09.2017)</t>
  </si>
  <si>
    <t>Продажа (9035 от 19.09.2017)</t>
  </si>
  <si>
    <t>Продажа (9036 от 19.09.2017)</t>
  </si>
  <si>
    <t>Продажа (9037 от 19.09.2017)</t>
  </si>
  <si>
    <t>20.09.17</t>
  </si>
  <si>
    <t>Продажа (9038 от 20.09.2017)</t>
  </si>
  <si>
    <t>21.09.17</t>
  </si>
  <si>
    <t>Оплата (12422 от 21.09.2017)</t>
  </si>
  <si>
    <t>Продажа (9040 от 21.09.2017)</t>
  </si>
  <si>
    <t>22.09.17</t>
  </si>
  <si>
    <t>Продажа (9041 от 22.09.2017)</t>
  </si>
  <si>
    <t>23.09.17</t>
  </si>
  <si>
    <t>Продажа (9042 от 23.09.2017)</t>
  </si>
  <si>
    <t>24.09.17</t>
  </si>
  <si>
    <t>Продажа (9043 от 24.09.2017)</t>
  </si>
  <si>
    <t>25.09.17</t>
  </si>
  <si>
    <t>Продажа (9045 от 25.09.2017)</t>
  </si>
  <si>
    <t>Продажа (9044 от 25.09.2017)</t>
  </si>
  <si>
    <t>26.09.17</t>
  </si>
  <si>
    <t>Продажа (9046 от 26.09.2017)</t>
  </si>
  <si>
    <t>Продажа (9048 от 26.09.2017)</t>
  </si>
  <si>
    <t>Продажа (9049 от 26.09.2017)</t>
  </si>
  <si>
    <t>27.09.17</t>
  </si>
  <si>
    <t>Продажа (9050 от 27.09.2017)</t>
  </si>
  <si>
    <t>28.09.17</t>
  </si>
  <si>
    <t>Продажа (9051 от 28.09.2017)</t>
  </si>
  <si>
    <t>29.09.17</t>
  </si>
  <si>
    <t>Продажа (9052 от 29.09.2017)</t>
  </si>
  <si>
    <t>30.09.17</t>
  </si>
  <si>
    <t>Продажа (9053 от 30.09.2017)</t>
  </si>
  <si>
    <t>11.10.17</t>
  </si>
  <si>
    <t>Оплата (12477 от 11.10.2017)</t>
  </si>
  <si>
    <t>12.10.17</t>
  </si>
  <si>
    <t>Оплата (12485 от 12.10.2017)</t>
  </si>
  <si>
    <t>16.10.17</t>
  </si>
  <si>
    <t>Оплата (12516 от 16.10.2017)</t>
  </si>
  <si>
    <t>Оплата (12504 от 13.10.2017)</t>
  </si>
  <si>
    <t>19.10.17</t>
  </si>
  <si>
    <t>Оплата (12542 от 19.10.2017)</t>
  </si>
  <si>
    <t>23.10.17</t>
  </si>
  <si>
    <t>Оплата (12552 от 23.10.2017)</t>
  </si>
  <si>
    <t>27.10.17</t>
  </si>
  <si>
    <t>Оплата (12577 от 27.10.2017)</t>
  </si>
  <si>
    <t>30.10.17</t>
  </si>
  <si>
    <t>Оплата (12579 от 30.10.2017)</t>
  </si>
  <si>
    <t>01.11.17</t>
  </si>
  <si>
    <t>Оплата (12593 от 01.11.2017)</t>
  </si>
  <si>
    <t>03.11.17</t>
  </si>
  <si>
    <t>Оплата (12604 от 03.11.2017)</t>
  </si>
  <si>
    <t>09.11.17</t>
  </si>
  <si>
    <t>Оплата (12628 от 09.11.2017)</t>
  </si>
  <si>
    <t>17.11.17</t>
  </si>
  <si>
    <t>Оплата (12673 от 17.11.2017)</t>
  </si>
  <si>
    <t>22.11.17</t>
  </si>
  <si>
    <t>Оплата (8 от 22.11.2017)</t>
  </si>
  <si>
    <t>27.11.17</t>
  </si>
  <si>
    <t>Оплата (12710 от 27.11.2017)</t>
  </si>
  <si>
    <t>28.11.17</t>
  </si>
  <si>
    <t>Оплата (12715 от 28.11.2017)</t>
  </si>
  <si>
    <t>29.11.17</t>
  </si>
  <si>
    <t>Оплата (12722 от 29.11.2017)</t>
  </si>
  <si>
    <t>08.12.17</t>
  </si>
  <si>
    <t>Оплата (12753 от 08.12.2017)</t>
  </si>
  <si>
    <t>10.01.18</t>
  </si>
  <si>
    <t>Оплата (10 от 10.01.2018)</t>
  </si>
  <si>
    <t>12.01.18</t>
  </si>
  <si>
    <t>Оплата (22 от 12.01.2018)</t>
  </si>
  <si>
    <t>16.01.18</t>
  </si>
  <si>
    <t>Оплата (48 от 16.01.2018)</t>
  </si>
  <si>
    <t>18.01.18</t>
  </si>
  <si>
    <t>Оплата (59 от 18.01.2018)</t>
  </si>
  <si>
    <t>19.01.18</t>
  </si>
  <si>
    <t>Оплата (64 от 19.01.2018)</t>
  </si>
  <si>
    <t>22.01.18</t>
  </si>
  <si>
    <t>Оплата (70 от 22.01.2018)</t>
  </si>
  <si>
    <t>23.01.18</t>
  </si>
  <si>
    <t>Оплата (75 от 23.01.2018)</t>
  </si>
  <si>
    <t>24.01.18</t>
  </si>
  <si>
    <t>Оплата (78 от 24.01.2018)</t>
  </si>
  <si>
    <t>01.02.18</t>
  </si>
  <si>
    <t>Оплата (101 от 01.02.2018)</t>
  </si>
  <si>
    <t>01.03.18</t>
  </si>
  <si>
    <t>Оплата (197 от 01.03.2018)</t>
  </si>
  <si>
    <t>13.03.18</t>
  </si>
  <si>
    <t>Оплата (376 от 13.03.2018)</t>
  </si>
  <si>
    <t>14.03.18</t>
  </si>
  <si>
    <t>Оплата (415 от 14.03.2018)</t>
  </si>
  <si>
    <t>16.03.18</t>
  </si>
  <si>
    <t>Оплата (554 от 16.03.2018)</t>
  </si>
  <si>
    <t>20.03.18</t>
  </si>
  <si>
    <t>Оплата (613 от 20.03.2018)</t>
  </si>
  <si>
    <t>21.03.18</t>
  </si>
  <si>
    <t>Оплата (698 от 21.03.2018)</t>
  </si>
  <si>
    <t>23.03.18</t>
  </si>
  <si>
    <t>Оплата (810 от 23.03.2018)</t>
  </si>
  <si>
    <t>28.03.18</t>
  </si>
  <si>
    <t>Оплата (948 от 28.03.2018)</t>
  </si>
  <si>
    <t>29.03.18</t>
  </si>
  <si>
    <t>Оплата (1078 от 29.03.2018)</t>
  </si>
  <si>
    <t>02.04.18</t>
  </si>
  <si>
    <t>Оплата (1174 от 02.04.2018)</t>
  </si>
  <si>
    <t>06.04.18</t>
  </si>
  <si>
    <t>Оплата (1343 от 06.04.2018)</t>
  </si>
  <si>
    <t>10.04.18</t>
  </si>
  <si>
    <t>Оплата (1447 от 10.04.2018)</t>
  </si>
  <si>
    <t>Оплата (1446 от 10.04.2018)</t>
  </si>
  <si>
    <t>11.04.18</t>
  </si>
  <si>
    <t>Оплата (1509 от 11.04.2018)</t>
  </si>
  <si>
    <t>16.04.18</t>
  </si>
  <si>
    <t>Оплата (1668 от 16.04.2018)</t>
  </si>
  <si>
    <t>Оплата (1670 от 16.04.2018)</t>
  </si>
  <si>
    <t>18.04.18</t>
  </si>
  <si>
    <t>Оплата (1748 от 18.04.2018)</t>
  </si>
  <si>
    <t>Оплата (1751 от 18.04.2018)</t>
  </si>
  <si>
    <t>27.04.18</t>
  </si>
  <si>
    <t>Оплата (2191 от 27.04.2018)</t>
  </si>
  <si>
    <t>03.05.18</t>
  </si>
  <si>
    <t>Оплата (2208 от 03.05.2018)</t>
  </si>
  <si>
    <t>14.05.18</t>
  </si>
  <si>
    <t>Оплата (2244 от 14.05.2018)</t>
  </si>
  <si>
    <t>16.05.18</t>
  </si>
  <si>
    <t>Оплата (2251 от 16.05.2018)</t>
  </si>
  <si>
    <t>17.05.18</t>
  </si>
  <si>
    <t>Оплата (2269 от 17.05.2018)</t>
  </si>
  <si>
    <t>18.05.18</t>
  </si>
  <si>
    <t>Оплата (2281 от 18.05.2018)</t>
  </si>
  <si>
    <t>29.05.18</t>
  </si>
  <si>
    <t>Оплата (2316 от 29.05.2018)</t>
  </si>
  <si>
    <t>14.06.18</t>
  </si>
  <si>
    <t>Оплата (2362 от 14.06.2018)</t>
  </si>
  <si>
    <t>22.06.18</t>
  </si>
  <si>
    <t>Оплата (2444 от 22.06.2018)</t>
  </si>
  <si>
    <t>28.06.18</t>
  </si>
  <si>
    <t>Оплата (2462 от 28.06.2018)</t>
  </si>
  <si>
    <t>29.06.18</t>
  </si>
  <si>
    <t>Оплата (2466 от 29.06.2018)</t>
  </si>
  <si>
    <t>05.07.18</t>
  </si>
  <si>
    <t>Оплата (2483 от 05.07.2018)</t>
  </si>
  <si>
    <t>06.07.18</t>
  </si>
  <si>
    <t>Оплата (2488 от 06.07.2018)</t>
  </si>
  <si>
    <t>10.07.18</t>
  </si>
  <si>
    <t>Оплата (2496 от 10.07.2018)</t>
  </si>
  <si>
    <t>12.07.18</t>
  </si>
  <si>
    <t>Оплата (2515 от 12.07.2018)</t>
  </si>
  <si>
    <t>16.07.18</t>
  </si>
  <si>
    <t>Оплата (2542 от 16.07.2018)</t>
  </si>
  <si>
    <t>24.07.18</t>
  </si>
  <si>
    <t>Оплата (2800 от 24.07.2018)</t>
  </si>
  <si>
    <t>27.07.18</t>
  </si>
  <si>
    <t>Оплата (3009 от 27.07.2018)</t>
  </si>
  <si>
    <t>01.08.18</t>
  </si>
  <si>
    <t>Оплата (3154 от 01.08.2018)</t>
  </si>
  <si>
    <t>02.08.18</t>
  </si>
  <si>
    <t>Оплата (3201 от 02.08.2018)</t>
  </si>
  <si>
    <t>15.08.18</t>
  </si>
  <si>
    <t>Оплата (8528 от 15.08.2018)</t>
  </si>
  <si>
    <t>03.09.18</t>
  </si>
  <si>
    <t>Оплата (4457 от 03.09.2018)</t>
  </si>
  <si>
    <t>05.10.18</t>
  </si>
  <si>
    <t>Оплата (5986 от 05.10.2018)</t>
  </si>
  <si>
    <t>23.10.18</t>
  </si>
  <si>
    <t>Оплата (11638 от 23.10.2018)</t>
  </si>
  <si>
    <t>01.11.18</t>
  </si>
  <si>
    <t>Оплата (5 от 01.11.2018)</t>
  </si>
  <si>
    <t>Оплата (6 от 01.11.2018)</t>
  </si>
  <si>
    <t>Оплата (12157 от 01.11.2018)</t>
  </si>
  <si>
    <t>06.11.18</t>
  </si>
  <si>
    <t>Оплата (12258 от 06.11.2018)</t>
  </si>
  <si>
    <t>07.11.18</t>
  </si>
  <si>
    <t>Оплата (12328 от 07.11.2018)</t>
  </si>
  <si>
    <t>08.11.18</t>
  </si>
  <si>
    <t>Оплата (12434 от 08.11.2018)</t>
  </si>
  <si>
    <t>13.11.18</t>
  </si>
  <si>
    <t>Оплата (7487 от 13.11.2018)</t>
  </si>
  <si>
    <t>14.11.18</t>
  </si>
  <si>
    <t>Оплата (12744 от 14.11.2018)</t>
  </si>
  <si>
    <t>20.11.18</t>
  </si>
  <si>
    <t>Оплата (12996 от 20.11.2018)</t>
  </si>
  <si>
    <t>21.11.18</t>
  </si>
  <si>
    <t>Оплата (13084 от 21.11.2018)</t>
  </si>
  <si>
    <t>28.11.18</t>
  </si>
  <si>
    <t>Оплата (13476 от 28.11.2018)</t>
  </si>
  <si>
    <t>Оплата (13477 от 28.11.2018)</t>
  </si>
  <si>
    <t>Оплата (13474 от 28.11.2018)</t>
  </si>
  <si>
    <t>29.11.18</t>
  </si>
  <si>
    <t>Оплата (13533 от 29.11.2018)</t>
  </si>
  <si>
    <t>05.12.18</t>
  </si>
  <si>
    <t>Оплата (13802 от 05.12.2018)</t>
  </si>
  <si>
    <t>13.12.18</t>
  </si>
  <si>
    <t>Оплата (7634 от 13.12.2018)</t>
  </si>
  <si>
    <t>20.12.18</t>
  </si>
  <si>
    <t>Оплата (14649 от 20.12.2018)</t>
  </si>
  <si>
    <t>15.01.19</t>
  </si>
  <si>
    <t>Перевод средств (15451 от 15.01.2019)</t>
  </si>
  <si>
    <t>25.01.19</t>
  </si>
  <si>
    <t>Перевод средств (16067 от 25.01.2019)</t>
  </si>
  <si>
    <t>13.02.19</t>
  </si>
  <si>
    <t>Перевод средств (17067 от 13.02.2019)</t>
  </si>
  <si>
    <t>07.05.19</t>
  </si>
  <si>
    <t>Оплата (21876 от 07.05.2019)</t>
  </si>
  <si>
    <t>08.05.19</t>
  </si>
  <si>
    <t>Оплата (21982 от 08.05.2019)</t>
  </si>
  <si>
    <t>13.05.19</t>
  </si>
  <si>
    <t>Оплата (761 от 13.05.2019)</t>
  </si>
  <si>
    <t>14.05.19</t>
  </si>
  <si>
    <t>Оплата (22248 от 14.05.2019)</t>
  </si>
  <si>
    <t>15.05.19</t>
  </si>
  <si>
    <t>Оплата (22344 от 15.05.2019)</t>
  </si>
  <si>
    <t>17.05.19</t>
  </si>
  <si>
    <t>Оплата (22508 от 17.05.2019)</t>
  </si>
  <si>
    <t>21.05.19</t>
  </si>
  <si>
    <t>Оплата (22725 от 21.05.2019)</t>
  </si>
  <si>
    <t>22.05.19</t>
  </si>
  <si>
    <t>Оплата (22740 от 22.05.2019)</t>
  </si>
  <si>
    <t>23.05.19</t>
  </si>
  <si>
    <t>Оплата (22835 от 23.05.2019)</t>
  </si>
  <si>
    <t>27.05.19</t>
  </si>
  <si>
    <t>Оплата (23033 от 27.05.2019)</t>
  </si>
  <si>
    <t>28.05.19</t>
  </si>
  <si>
    <t>Оплата (23169 от 28.05.2019)</t>
  </si>
  <si>
    <t>29.05.19</t>
  </si>
  <si>
    <t>Оплата (23271 от 29.05.2019)</t>
  </si>
  <si>
    <t>30.05.19</t>
  </si>
  <si>
    <t>Оплата (23342 от 30.05.2019)</t>
  </si>
  <si>
    <t>31.05.19</t>
  </si>
  <si>
    <t>Оплата (23413 от 31.05.2019)</t>
  </si>
  <si>
    <t>03.06.19</t>
  </si>
  <si>
    <t>Оплата (23484 от 03.06.2019)</t>
  </si>
  <si>
    <t>06.06.19</t>
  </si>
  <si>
    <t>Оплата (23769 от 06.06.2019)</t>
  </si>
  <si>
    <t>07.06.19</t>
  </si>
  <si>
    <t>Оплата (23840 от 07.06.2019)</t>
  </si>
  <si>
    <t>10.06.19</t>
  </si>
  <si>
    <t>Оплата (24040 от 10.06.2019)</t>
  </si>
  <si>
    <t>11.06.19</t>
  </si>
  <si>
    <t>Оплата (24070 от 11.06.2019)</t>
  </si>
  <si>
    <t>14.06.19</t>
  </si>
  <si>
    <t>Оплата (24261 от 14.06.2019)</t>
  </si>
  <si>
    <t>17.06.19</t>
  </si>
  <si>
    <t>Оплата (24338 от 17.06.2019)</t>
  </si>
  <si>
    <t>18.06.19</t>
  </si>
  <si>
    <t>Оплата (24402 от 18.06.2019)</t>
  </si>
  <si>
    <t>19.06.19</t>
  </si>
  <si>
    <t>Оплата (24473 от 19.06.2019)</t>
  </si>
  <si>
    <t>20.06.19</t>
  </si>
  <si>
    <t>Оплата (24563 от 20.06.2019)</t>
  </si>
  <si>
    <t>21.06.19</t>
  </si>
  <si>
    <t>Оплата (24674 от 21.06.2019)</t>
  </si>
  <si>
    <t>24.06.19</t>
  </si>
  <si>
    <t>Оплата (24711 от 24.06.2019)</t>
  </si>
  <si>
    <t>25.06.19</t>
  </si>
  <si>
    <t>Оплата (24776 от 25.06.2019)</t>
  </si>
  <si>
    <t>26.06.19</t>
  </si>
  <si>
    <t>Оплата (24862 от 26.06.2019)</t>
  </si>
  <si>
    <t>27.06.19</t>
  </si>
  <si>
    <t>Оплата (24944 от 27.06.2019)</t>
  </si>
  <si>
    <t>28.06.19</t>
  </si>
  <si>
    <t>Оплата (25091 от 28.06.2019)</t>
  </si>
  <si>
    <t>01.07.19</t>
  </si>
  <si>
    <t>Оплата (25169 от 01.07.2019)</t>
  </si>
  <si>
    <t>02.07.19</t>
  </si>
  <si>
    <t>Оплата (25238 от 02.07.2019)</t>
  </si>
  <si>
    <t>03.07.19</t>
  </si>
  <si>
    <t>Оплата (25305 от 03.07.2019)</t>
  </si>
  <si>
    <t>04.07.19</t>
  </si>
  <si>
    <t>Оплата (25415 от 04.07.2019)</t>
  </si>
  <si>
    <t>Оплата (25414 от 04.07.2019)</t>
  </si>
  <si>
    <t>05.07.19</t>
  </si>
  <si>
    <t>Оплата (25537 от 05.07.2019)</t>
  </si>
  <si>
    <t>Оплата (25540 от 05.07.2019)</t>
  </si>
  <si>
    <t>08.07.19</t>
  </si>
  <si>
    <t>Оплата (25622 от 08.07.2019)</t>
  </si>
  <si>
    <t>Оплата (25623 от 08.07.2019)</t>
  </si>
  <si>
    <t>09.07.19</t>
  </si>
  <si>
    <t>Оплата (25717 от 09.07.2019)</t>
  </si>
  <si>
    <t>Оплата (25718 от 09.07.2019)</t>
  </si>
  <si>
    <t>10.07.19</t>
  </si>
  <si>
    <t>Оплата (25854 от 10.07.2019)</t>
  </si>
  <si>
    <t>Оплата (25855 от 10.07.2019)</t>
  </si>
  <si>
    <t>11.07.19</t>
  </si>
  <si>
    <t>Оплата (25887 от 11.07.2019)</t>
  </si>
  <si>
    <t>Оплата (25886 от 11.07.2019)</t>
  </si>
  <si>
    <t>12.07.19</t>
  </si>
  <si>
    <t>Оплата (26015 от 12.07.2019)</t>
  </si>
  <si>
    <t>Оплата (26016 от 12.07.2019)</t>
  </si>
  <si>
    <t>15.07.19</t>
  </si>
  <si>
    <t>Оплата (26065 от 15.07.2019)</t>
  </si>
  <si>
    <t>Оплата (26066 от 15.07.2019)</t>
  </si>
  <si>
    <t>16.07.19</t>
  </si>
  <si>
    <t>Оплата (26142 от 16.07.2019)</t>
  </si>
  <si>
    <t>Оплата (26143 от 16.07.2019)</t>
  </si>
  <si>
    <t>17.07.19</t>
  </si>
  <si>
    <t>Оплата (26204 от 17.07.2019)</t>
  </si>
  <si>
    <t>Оплата (26203 от 17.07.2019)</t>
  </si>
  <si>
    <t>18.07.19</t>
  </si>
  <si>
    <t>Оплата (26287 от 18.07.2019)</t>
  </si>
  <si>
    <t>Оплата (26286 от 18.07.2019)</t>
  </si>
  <si>
    <t>19.07.19</t>
  </si>
  <si>
    <t>Оплата (26321 от 19.07.2019)</t>
  </si>
  <si>
    <t>Оплата (26322 от 19.07.2019)</t>
  </si>
  <si>
    <t>22.07.19</t>
  </si>
  <si>
    <t>Оплата (26465 от 22.07.2019)</t>
  </si>
  <si>
    <t>Оплата (26464 от 22.07.2019)</t>
  </si>
  <si>
    <t>29.07.19</t>
  </si>
  <si>
    <t>Оплата (26894 от 29.07.2019)</t>
  </si>
  <si>
    <t>31.07.19</t>
  </si>
  <si>
    <t>Оплата (27047 от 31.07.2019)</t>
  </si>
  <si>
    <t>01.08.19</t>
  </si>
  <si>
    <t>Оплата (27141 от 01.08.2019)</t>
  </si>
  <si>
    <t>02.08.19</t>
  </si>
  <si>
    <t>Оплата (27210 от 02.08.2019)</t>
  </si>
  <si>
    <t>05.08.19</t>
  </si>
  <si>
    <t>Оплата (27289 от 05.08.2019)</t>
  </si>
  <si>
    <t>06.08.19</t>
  </si>
  <si>
    <t>Оплата (27338 от 06.08.2019)</t>
  </si>
  <si>
    <t>07.08.19</t>
  </si>
  <si>
    <t>Оплата (5 от 07.08.2019)</t>
  </si>
  <si>
    <t>Оплата (27395 от 07.08.2019)</t>
  </si>
  <si>
    <t>08.08.19</t>
  </si>
  <si>
    <t>Оплата (27485 от 08.08.2019)</t>
  </si>
  <si>
    <t>09.08.19</t>
  </si>
  <si>
    <t>Оплата (27630 от 09.08.2019)</t>
  </si>
  <si>
    <t>12.08.19</t>
  </si>
  <si>
    <t>Оплата (27709 от 12.08.2019)</t>
  </si>
  <si>
    <t>13.08.19</t>
  </si>
  <si>
    <t>Оплата (27794 от 13.08.2019)</t>
  </si>
  <si>
    <t>14.08.19</t>
  </si>
  <si>
    <t>Оплата (27873 от 14.08.2019)</t>
  </si>
  <si>
    <t>19.08.19</t>
  </si>
  <si>
    <t>Оплата (28103 от 19.08.2019)</t>
  </si>
  <si>
    <t>20.08.19</t>
  </si>
  <si>
    <t>Оплата (28160 от 20.08.2019)</t>
  </si>
  <si>
    <t>21.08.19</t>
  </si>
  <si>
    <t>Оплата (28264 от 21.08.2019)</t>
  </si>
  <si>
    <t>22.08.19</t>
  </si>
  <si>
    <t>Оплата (28352 от 22.08.2019)</t>
  </si>
  <si>
    <t>23.08.19</t>
  </si>
  <si>
    <t>Оплата (28449 от 23.08.2019)</t>
  </si>
  <si>
    <t>26.08.19</t>
  </si>
  <si>
    <t>Оплата (28533 от 26.08.2019)</t>
  </si>
  <si>
    <t>30.08.19</t>
  </si>
  <si>
    <t>Оплата (28846 от 30.08.2019)</t>
  </si>
  <si>
    <t>02.09.19</t>
  </si>
  <si>
    <t>Оплата (28934 от 02.09.2019)</t>
  </si>
  <si>
    <t>03.09.19</t>
  </si>
  <si>
    <t>Оплата (28949 от 03.09.2019)</t>
  </si>
  <si>
    <t>06.09.19</t>
  </si>
  <si>
    <t>Оплата (29192 от 06.09.2019)</t>
  </si>
  <si>
    <t>09.09.19</t>
  </si>
  <si>
    <t>Оплата (29265 от 09.09.2019)</t>
  </si>
  <si>
    <t>10.09.19</t>
  </si>
  <si>
    <t>Оплата (29333 от 10.09.2019)</t>
  </si>
  <si>
    <t>11.09.19</t>
  </si>
  <si>
    <t>Оплата (29430 от 11.09.2019)</t>
  </si>
  <si>
    <t>12.09.19</t>
  </si>
  <si>
    <t>Оплата (29541 от 12.09.2019)</t>
  </si>
  <si>
    <t>17.09.19</t>
  </si>
  <si>
    <t>Оплата (29653 от 16.09.2019)</t>
  </si>
  <si>
    <t>18.09.19</t>
  </si>
  <si>
    <t>Оплата (29744 от 18.09.2019)</t>
  </si>
  <si>
    <t>20.09.19</t>
  </si>
  <si>
    <t>Оплата (29829 от 20.09.2019)</t>
  </si>
  <si>
    <t>23.09.19</t>
  </si>
  <si>
    <t>Оплата (29897 от 23.09.2019)</t>
  </si>
  <si>
    <t>25.09.19</t>
  </si>
  <si>
    <t>Оплата (30046 от 25.09.2019)</t>
  </si>
  <si>
    <t>26.09.19</t>
  </si>
  <si>
    <t>Оплата (30192 от 26.09.2019)</t>
  </si>
  <si>
    <t>30.09.19</t>
  </si>
  <si>
    <t>Оплата (30377 от 30.09.2019)</t>
  </si>
  <si>
    <t>01.10.19</t>
  </si>
  <si>
    <t>Оплата (30473 от 01.10.2019)</t>
  </si>
  <si>
    <t>15.10.19</t>
  </si>
  <si>
    <t>Оплата (31235 от 15.10.2019)</t>
  </si>
  <si>
    <t>16.10.19</t>
  </si>
  <si>
    <t>Оплата (31361 от 16.10.2019)</t>
  </si>
  <si>
    <t>17.10.19</t>
  </si>
  <si>
    <t>Оплата (31437 от 17.10.2019)</t>
  </si>
  <si>
    <t>18.10.19</t>
  </si>
  <si>
    <t>Оплата (31481 от 18.10.2019)</t>
  </si>
  <si>
    <t>21.10.19</t>
  </si>
  <si>
    <t>Оплата (31546 от 21.10.2019)</t>
  </si>
  <si>
    <t>22.10.19</t>
  </si>
  <si>
    <t>Оплата (31624 от 22.10.2019)</t>
  </si>
  <si>
    <t>23.10.19</t>
  </si>
  <si>
    <t>Оплата (31715 от 23.10.2019)</t>
  </si>
  <si>
    <t>25.10.19</t>
  </si>
  <si>
    <t>Оплата (31859 от 25.10.2019)</t>
  </si>
  <si>
    <t>28.10.19</t>
  </si>
  <si>
    <t>Оплата (32051 от 28.10.2019)</t>
  </si>
  <si>
    <t>29.10.19</t>
  </si>
  <si>
    <t>Оплата (32104 от 29.10.2019)</t>
  </si>
  <si>
    <t>30.10.19</t>
  </si>
  <si>
    <t>Оплата (32182 от 30.10.2019)</t>
  </si>
  <si>
    <t>31.10.19</t>
  </si>
  <si>
    <t>Оплата (32252 от 31.10.2019)</t>
  </si>
  <si>
    <t>01.11.19</t>
  </si>
  <si>
    <t>Оплата (32340 от 01.11.2019)</t>
  </si>
  <si>
    <t>05.11.19</t>
  </si>
  <si>
    <t>Оплата (32414 от 05.11.2019)</t>
  </si>
  <si>
    <t>06.11.19</t>
  </si>
  <si>
    <t>Оплата (32502 от 06.11.2019)</t>
  </si>
  <si>
    <t>07.11.19</t>
  </si>
  <si>
    <t>Оплата (32572 от 07.11.2019)</t>
  </si>
  <si>
    <t>Оплата (32571 от 07.11.2019)</t>
  </si>
  <si>
    <t>08.11.19</t>
  </si>
  <si>
    <t>Оплата (32662 от 08.11.2019)</t>
  </si>
  <si>
    <t>11.11.19</t>
  </si>
  <si>
    <t>Оплата (32774 от 11.11.2019)</t>
  </si>
  <si>
    <t>Оплата (32773 от 11.11.2019)</t>
  </si>
  <si>
    <t>12.11.19</t>
  </si>
  <si>
    <t>Оплата (32830 от 12.11.2019)</t>
  </si>
  <si>
    <t>Оплата (32831 от 12.11.2019)</t>
  </si>
  <si>
    <t>13.11.19</t>
  </si>
  <si>
    <t>Оплата (32938 от 13.11.2019)</t>
  </si>
  <si>
    <t>Оплата (32939 от 13.11.2019)</t>
  </si>
  <si>
    <t>14.11.19</t>
  </si>
  <si>
    <t>Оплата (33041 от 14.11.2019)</t>
  </si>
  <si>
    <t>Оплата (33040 от 14.11.2019)</t>
  </si>
  <si>
    <t>15.11.19</t>
  </si>
  <si>
    <t>Оплата (33109 от 15.11.2019)</t>
  </si>
  <si>
    <t>Оплата (33108 от 15.11.2019)</t>
  </si>
  <si>
    <t>18.11.19</t>
  </si>
  <si>
    <t>Оплата (33180 от 18.11.2019)</t>
  </si>
  <si>
    <t>Оплата (33179 от 18.11.2019)</t>
  </si>
  <si>
    <t>19.11.19</t>
  </si>
  <si>
    <t>Оплата (33252 от 19.11.2019)</t>
  </si>
  <si>
    <t>Оплата (33251 от 19.11.2019)</t>
  </si>
  <si>
    <t>21.11.19</t>
  </si>
  <si>
    <t>Оплата (33377 от 21.11.2019)</t>
  </si>
  <si>
    <t>Оплата (33376 от 21.11.2019)</t>
  </si>
  <si>
    <t>22.11.19</t>
  </si>
  <si>
    <t>Оплата (33442 от 22.11.2019)</t>
  </si>
  <si>
    <t>Оплата (33443 от 22.11.2019)</t>
  </si>
  <si>
    <t>25.11.19</t>
  </si>
  <si>
    <t>Оплата (33513 от 25.11.2019)</t>
  </si>
  <si>
    <t>Оплата (33514 от 25.11.2019)</t>
  </si>
  <si>
    <t>26.11.19</t>
  </si>
  <si>
    <t>Оплата (33596 от 26.11.2019)</t>
  </si>
  <si>
    <t>Оплата (33595 от 26.11.2019)</t>
  </si>
  <si>
    <t>27.11.19</t>
  </si>
  <si>
    <t>Оплата (33667 от 27.11.2019)</t>
  </si>
  <si>
    <t>Оплата (33666 от 27.11.2019)</t>
  </si>
  <si>
    <t>28.11.19</t>
  </si>
  <si>
    <t>Оплата (33832 от 28.11.2019)</t>
  </si>
  <si>
    <t>29.11.19</t>
  </si>
  <si>
    <t>Оплата (33869 от 29.11.2019)</t>
  </si>
  <si>
    <t>02.12.19</t>
  </si>
  <si>
    <t>Оплата (33940 от 02.12.2019)</t>
  </si>
  <si>
    <t>03.12.19</t>
  </si>
  <si>
    <t>Оплата (34006 от 03.12.2019)</t>
  </si>
  <si>
    <t>04.12.19</t>
  </si>
  <si>
    <t>Оплата (34079 от 04.12.2019)</t>
  </si>
  <si>
    <t>05.12.19</t>
  </si>
  <si>
    <t>Оплата (34151 от 05.12.2019)</t>
  </si>
  <si>
    <t>06.12.19</t>
  </si>
  <si>
    <t>Оплата (34215 от 06.12.2019)</t>
  </si>
  <si>
    <t>09.12.19</t>
  </si>
  <si>
    <t>Оплата (34312 от 09.12.2019)</t>
  </si>
  <si>
    <t>10.12.19</t>
  </si>
  <si>
    <t>Оплата (34430 от 10.12.2019)</t>
  </si>
  <si>
    <t>11.12.19</t>
  </si>
  <si>
    <t>Оплата (34536 от 11.12.2019)</t>
  </si>
  <si>
    <t>12.12.19</t>
  </si>
  <si>
    <t>Оплата (34611 от 12.12.2019)</t>
  </si>
  <si>
    <t>16.12.19</t>
  </si>
  <si>
    <t>Оплата (34795 от 16.12.2019)</t>
  </si>
  <si>
    <t>17.12.19</t>
  </si>
  <si>
    <t>Оплата (34865 от 17.12.2019)</t>
  </si>
  <si>
    <t>18.12.19</t>
  </si>
  <si>
    <t>Оплата (34925 от 18.12.2019)</t>
  </si>
  <si>
    <t>19.12.19</t>
  </si>
  <si>
    <t>Оплата (35022 от 19.12.2019)</t>
  </si>
  <si>
    <t>20.12.19</t>
  </si>
  <si>
    <t>Оплата (35079 от 20.12.2019)</t>
  </si>
  <si>
    <t>23.12.19</t>
  </si>
  <si>
    <t>Оплата (35166 от 23.12.2019)</t>
  </si>
  <si>
    <t>10.01.20</t>
  </si>
  <si>
    <t>Оплата (34573 от 10.01.2020)</t>
  </si>
  <si>
    <t>Оплата (34574 от 10.01.2020)</t>
  </si>
  <si>
    <t>13.01.20</t>
  </si>
  <si>
    <t>Оплата (34695 от 13.01.2020)</t>
  </si>
  <si>
    <t>Оплата (34699 от 13.01.2020)</t>
  </si>
  <si>
    <t>14.01.20</t>
  </si>
  <si>
    <t>Оплата (34758 от 14.01.2020)</t>
  </si>
  <si>
    <t>Оплата (34757 от 14.01.2020)</t>
  </si>
  <si>
    <t>15.01.20</t>
  </si>
  <si>
    <t>Оплата (34862 от 15.01.2020)</t>
  </si>
  <si>
    <t>Оплата (34860 от 15.01.2020)</t>
  </si>
  <si>
    <t>16.01.20</t>
  </si>
  <si>
    <t>Оплата (34903 от 16.01.2020)</t>
  </si>
  <si>
    <t>Оплата (34904 от 16.01.2020)</t>
  </si>
  <si>
    <t>17.01.20</t>
  </si>
  <si>
    <t>Оплата (35054 от 17.01.2020)</t>
  </si>
  <si>
    <t>Оплата (35012 от 17.01.2020)</t>
  </si>
  <si>
    <t>20.01.20</t>
  </si>
  <si>
    <t>Оплата (35077 от 20.01.2020)</t>
  </si>
  <si>
    <t>Оплата (35075 от 20.01.2020)</t>
  </si>
  <si>
    <t>21.01.20</t>
  </si>
  <si>
    <t>Оплата (35159 от 21.01.2020)</t>
  </si>
  <si>
    <t>Оплата (35161 от 21.01.2020)</t>
  </si>
  <si>
    <t>22.01.20</t>
  </si>
  <si>
    <t>Оплата (35209 от 22.01.2020)</t>
  </si>
  <si>
    <t>Оплата (35208 от 22.01.2020)</t>
  </si>
  <si>
    <t>24.01.20</t>
  </si>
  <si>
    <t>Оплата (35382 от 24.01.2020)</t>
  </si>
  <si>
    <t>Оплата (35381 от 24.01.2020)</t>
  </si>
  <si>
    <t>27.01.20</t>
  </si>
  <si>
    <t>Оплата (35439 от 27.01.2020)</t>
  </si>
  <si>
    <t>28.01.20</t>
  </si>
  <si>
    <t>Оплата (35500 от 28.01.2020)</t>
  </si>
  <si>
    <t>29.01.20</t>
  </si>
  <si>
    <t>Оплата (35663 от 29.01.2020)</t>
  </si>
  <si>
    <t>03.02.20</t>
  </si>
  <si>
    <t>Оплата (35772 от 03.02.2020)</t>
  </si>
  <si>
    <t>04.02.20</t>
  </si>
  <si>
    <t>Оплата (35878 от 04.02.2020)</t>
  </si>
  <si>
    <t>05.02.20</t>
  </si>
  <si>
    <t>Оплата (35932 от 05.02.2020)</t>
  </si>
  <si>
    <t>06.02.20</t>
  </si>
  <si>
    <t>Оплата (36011 от 06.02.2020)</t>
  </si>
  <si>
    <t>07.02.20</t>
  </si>
  <si>
    <t>Оплата (36108 от 07.02.2020)</t>
  </si>
  <si>
    <t>10.02.20</t>
  </si>
  <si>
    <t>Оплата (36205 от 10.02.2020)</t>
  </si>
  <si>
    <t>11.02.20</t>
  </si>
  <si>
    <t>Оплата (36306 от 11.02.2020)</t>
  </si>
  <si>
    <t>12.02.20</t>
  </si>
  <si>
    <t>Оплата (36364 от 12.02.2020)</t>
  </si>
  <si>
    <t>13.02.20</t>
  </si>
  <si>
    <t>Оплата (36469 от 13.02.2020)</t>
  </si>
  <si>
    <t>14.02.20</t>
  </si>
  <si>
    <t>Оплата (36540 от 14.02.2020)</t>
  </si>
  <si>
    <t>18.02.20</t>
  </si>
  <si>
    <t>Оплата (36638 от 18.02.2020)</t>
  </si>
  <si>
    <t>19.02.20</t>
  </si>
  <si>
    <t>Оплата (36698 от 19.02.2020)</t>
  </si>
  <si>
    <t>20.02.20</t>
  </si>
  <si>
    <t>Оплата (36780 от 20.02.2020)</t>
  </si>
  <si>
    <t>21.02.20</t>
  </si>
  <si>
    <t>Оплата (36827 от 21.02.2020)</t>
  </si>
  <si>
    <t>26.02.20</t>
  </si>
  <si>
    <t>Оплата (37010 от 26.02.2020)</t>
  </si>
  <si>
    <t>27.02.20</t>
  </si>
  <si>
    <t>Оплата (37128 от 27.02.2020)</t>
  </si>
  <si>
    <t>28.02.20</t>
  </si>
  <si>
    <t>Оплата (37225 от 28.02.2020)</t>
  </si>
  <si>
    <t>02.03.20</t>
  </si>
  <si>
    <t>Оплата (37386 от 02.03.2020)</t>
  </si>
  <si>
    <t>03.03.20</t>
  </si>
  <si>
    <t>Оплата (37486 от 03.03.2020)</t>
  </si>
  <si>
    <t>04.03.20</t>
  </si>
  <si>
    <t>Оплата (37581 от 04.03.2020)</t>
  </si>
  <si>
    <t>06.03.20</t>
  </si>
  <si>
    <t>Оплата (37775 от 06.03.2020)</t>
  </si>
  <si>
    <t>10.03.20</t>
  </si>
  <si>
    <t>Оплата (37823 от 10.03.2020)</t>
  </si>
  <si>
    <t>11.03.20</t>
  </si>
  <si>
    <t>Оплата (38031 от 11.03.2020)</t>
  </si>
  <si>
    <t>12.03.20</t>
  </si>
  <si>
    <t>Оплата (38050 от 12.03.2020)</t>
  </si>
  <si>
    <t>13.03.20</t>
  </si>
  <si>
    <t>Оплата (38201 от 13.03.2020)</t>
  </si>
  <si>
    <t>16.03.20</t>
  </si>
  <si>
    <t>Оплата (38287 от 16.03.2020)</t>
  </si>
  <si>
    <t>19.03.20</t>
  </si>
  <si>
    <t>Оплата (38537 от 19.03.2020)</t>
  </si>
  <si>
    <t>20.03.20</t>
  </si>
  <si>
    <t>Оплата (38692 от 20.03.2020)</t>
  </si>
  <si>
    <t>23.03.20</t>
  </si>
  <si>
    <t>Оплата (38765 от 23.03.2020)</t>
  </si>
  <si>
    <t>09.04.20</t>
  </si>
  <si>
    <t>Оплата (39439 от 09.04.2020)</t>
  </si>
  <si>
    <t>13.04.20</t>
  </si>
  <si>
    <t>Оплата (39597 от 13.04.2020)</t>
  </si>
  <si>
    <t>20.04.20</t>
  </si>
  <si>
    <t>Оплата (39840 от 20.04.2020)</t>
  </si>
  <si>
    <t>22.04.20</t>
  </si>
  <si>
    <t>Оплата (39942 от 22.04.2020)</t>
  </si>
  <si>
    <t>27.04.20</t>
  </si>
  <si>
    <t>Оплата (40076 от 27.04.2020)</t>
  </si>
  <si>
    <t>30.04.20</t>
  </si>
  <si>
    <t>Оплата (40291 от 30.04.2020)</t>
  </si>
  <si>
    <t>08.05.20</t>
  </si>
  <si>
    <t>Оплата (40556 от 08.05.2020)</t>
  </si>
  <si>
    <t>14.05.20</t>
  </si>
  <si>
    <t>Оплата (40780 от 14.05.2020)</t>
  </si>
  <si>
    <t>18.05.20</t>
  </si>
  <si>
    <t>Оплата (40884 от 18.05.2020)</t>
  </si>
  <si>
    <t>20.05.20</t>
  </si>
  <si>
    <t>Оплата (41014 от 20.05.2020)</t>
  </si>
  <si>
    <t>22.05.20</t>
  </si>
  <si>
    <t>Оплата (41202 от 22.05.2020)</t>
  </si>
  <si>
    <t>27.05.20</t>
  </si>
  <si>
    <t>Оплата (41389 от 27.05.2020)</t>
  </si>
  <si>
    <t>29.05.20</t>
  </si>
  <si>
    <t>Оплата (41639 от 29.05.2020)</t>
  </si>
  <si>
    <t>02.06.20</t>
  </si>
  <si>
    <t>Оплата (41782 от 02.06.2020)</t>
  </si>
  <si>
    <t>04.06.20</t>
  </si>
  <si>
    <t>Оплата (41888 от 04.06.2020)</t>
  </si>
  <si>
    <t>09.06.20</t>
  </si>
  <si>
    <t>Оплата (42094 от 09.06.2020)</t>
  </si>
  <si>
    <t>11.06.20</t>
  </si>
  <si>
    <t>Оплата (42269 от 11.06.2020)</t>
  </si>
  <si>
    <t>17.06.20</t>
  </si>
  <si>
    <t>Оплата (42496 от 17.06.2020)</t>
  </si>
  <si>
    <t>22.06.20</t>
  </si>
  <si>
    <t>Оплата (42748 от 22.06.2020)</t>
  </si>
  <si>
    <t>26.06.20</t>
  </si>
  <si>
    <t>Оплата (43105 от 26.06.2020)</t>
  </si>
  <si>
    <t>08.07.20</t>
  </si>
  <si>
    <t>Оплата (43659 от 08.07.2020)</t>
  </si>
  <si>
    <t>13.07.20</t>
  </si>
  <si>
    <t>Оплата (43934 от 13.07.2020)</t>
  </si>
  <si>
    <t>29.07.20</t>
  </si>
  <si>
    <t>Оплата (44918 от 29.07.2020)</t>
  </si>
  <si>
    <t>Обороты за период</t>
  </si>
  <si>
    <t>Сальдо конечное</t>
  </si>
  <si>
    <t xml:space="preserve">Остаток долга </t>
  </si>
  <si>
    <t>сумма 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</si>
</sst>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#,##0.00;[Red]\-#,##0.00"/>
    <numFmt numFmtId="165" formatCode="0.00;[Red]\-0.00"/>
    <numFmt numFmtId="166" formatCode="#,##0.00_ ;[Red]\-#,##0.00\ "/>
  </numFmts>
  <fonts count="3" x14ac:knownFonts="1">
    <font>
      <sz val="8"/>
      <name val="Arial"/>
    </font>
    <font>
      <sz val="8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6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166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left"/>
    </xf>
    <xf numFmtId="0" fontId="1" fillId="3" borderId="4" xfId="0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6" fontId="1" fillId="0" borderId="0" xfId="0" applyNumberFormat="1" applyFont="1" applyAlignment="1">
      <alignment horizontal="left"/>
    </xf>
    <xf numFmtId="166" fontId="0" fillId="2" borderId="0" xfId="0" applyNumberFormat="1" applyFont="1" applyFill="1" applyAlignment="1">
      <alignment horizontal="left"/>
    </xf>
    <xf numFmtId="44" fontId="1" fillId="2" borderId="0" xfId="1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144"/>
  <sheetViews>
    <sheetView tabSelected="1" topLeftCell="A1107" zoomScale="140" zoomScaleNormal="140" workbookViewId="0">
      <selection activeCell="G1133" sqref="G1133"/>
    </sheetView>
  </sheetViews>
  <sheetFormatPr defaultColWidth="10.5" defaultRowHeight="11.45" customHeight="1" x14ac:dyDescent="0.2"/>
  <cols>
    <col min="1" max="1" width="2.33203125" style="1" customWidth="1"/>
    <col min="2" max="2" width="9.33203125" style="1" customWidth="1"/>
    <col min="3" max="3" width="33" style="1" customWidth="1"/>
    <col min="4" max="4" width="2" style="1" customWidth="1"/>
    <col min="5" max="5" width="12.1640625" style="1" customWidth="1"/>
    <col min="6" max="6" width="6.5" style="1" customWidth="1"/>
    <col min="7" max="7" width="15.83203125" style="1" customWidth="1"/>
    <col min="8" max="8" width="2.6640625" style="1" customWidth="1"/>
    <col min="9" max="9" width="0.33203125" style="1" customWidth="1"/>
    <col min="10" max="10" width="0.1640625" style="1" customWidth="1"/>
    <col min="11" max="11" width="24.33203125" customWidth="1"/>
    <col min="12" max="12" width="17.83203125" bestFit="1" customWidth="1"/>
  </cols>
  <sheetData>
    <row r="1" spans="2:12" s="1" customFormat="1" ht="10.9" customHeight="1" x14ac:dyDescent="0.2"/>
    <row r="2" spans="2:12" s="1" customFormat="1" ht="6" customHeight="1" x14ac:dyDescent="0.2"/>
    <row r="3" spans="2:12" s="1" customFormat="1" ht="10.9" customHeight="1" x14ac:dyDescent="0.2">
      <c r="B3" s="45" t="s">
        <v>0</v>
      </c>
      <c r="C3" s="45"/>
      <c r="D3" s="45"/>
      <c r="E3" s="45"/>
      <c r="F3" s="45"/>
      <c r="G3" s="45"/>
      <c r="H3" s="45"/>
      <c r="I3" s="45"/>
      <c r="J3" s="2"/>
    </row>
    <row r="4" spans="2:12" s="1" customFormat="1" ht="10.9" customHeight="1" x14ac:dyDescent="0.2">
      <c r="B4" s="3" t="s">
        <v>1</v>
      </c>
      <c r="C4" s="46" t="s">
        <v>2</v>
      </c>
      <c r="D4" s="46"/>
      <c r="E4" s="46" t="s">
        <v>3</v>
      </c>
      <c r="F4" s="46"/>
      <c r="G4" s="46" t="s">
        <v>4</v>
      </c>
      <c r="H4" s="46"/>
      <c r="I4" s="46"/>
      <c r="J4" s="3"/>
      <c r="K4" s="17" t="s">
        <v>1722</v>
      </c>
      <c r="L4" s="17" t="s">
        <v>1723</v>
      </c>
    </row>
    <row r="5" spans="2:12" s="1" customFormat="1" ht="10.9" customHeight="1" x14ac:dyDescent="0.2">
      <c r="B5" s="35" t="s">
        <v>5</v>
      </c>
      <c r="C5" s="35"/>
      <c r="D5" s="35"/>
      <c r="E5" s="36">
        <v>418372393.63</v>
      </c>
      <c r="F5" s="36"/>
      <c r="G5" s="5"/>
      <c r="H5" s="6"/>
      <c r="I5" s="7"/>
      <c r="J5" s="4"/>
    </row>
    <row r="6" spans="2:12" s="1" customFormat="1" ht="10.9" customHeight="1" x14ac:dyDescent="0.2">
      <c r="B6" s="18" t="s">
        <v>6</v>
      </c>
      <c r="C6" s="43" t="s">
        <v>7</v>
      </c>
      <c r="D6" s="43"/>
      <c r="E6" s="19"/>
      <c r="F6" s="20"/>
      <c r="G6" s="44">
        <v>253406</v>
      </c>
      <c r="H6" s="44"/>
      <c r="I6" s="44"/>
      <c r="J6" s="20"/>
      <c r="K6" s="21"/>
      <c r="L6" s="22"/>
    </row>
    <row r="7" spans="2:12" s="1" customFormat="1" ht="10.9" customHeight="1" x14ac:dyDescent="0.2">
      <c r="B7" s="18" t="s">
        <v>6</v>
      </c>
      <c r="C7" s="43" t="s">
        <v>8</v>
      </c>
      <c r="D7" s="43"/>
      <c r="E7" s="44">
        <v>616000</v>
      </c>
      <c r="F7" s="44"/>
      <c r="G7" s="19"/>
      <c r="H7" s="23"/>
      <c r="I7" s="20"/>
      <c r="J7" s="24"/>
      <c r="K7" s="22"/>
      <c r="L7" s="22"/>
    </row>
    <row r="8" spans="2:12" s="1" customFormat="1" ht="10.9" customHeight="1" x14ac:dyDescent="0.2">
      <c r="B8" s="18" t="s">
        <v>6</v>
      </c>
      <c r="C8" s="43" t="s">
        <v>9</v>
      </c>
      <c r="D8" s="43"/>
      <c r="E8" s="44">
        <v>1062649.29</v>
      </c>
      <c r="F8" s="44"/>
      <c r="G8" s="19"/>
      <c r="H8" s="23"/>
      <c r="I8" s="20"/>
      <c r="J8" s="24"/>
      <c r="K8" s="22"/>
      <c r="L8" s="22"/>
    </row>
    <row r="9" spans="2:12" s="1" customFormat="1" ht="10.9" customHeight="1" x14ac:dyDescent="0.2">
      <c r="B9" s="18" t="s">
        <v>6</v>
      </c>
      <c r="C9" s="43" t="s">
        <v>10</v>
      </c>
      <c r="D9" s="43"/>
      <c r="E9" s="44">
        <v>1003768.46</v>
      </c>
      <c r="F9" s="44"/>
      <c r="G9" s="19"/>
      <c r="H9" s="23"/>
      <c r="I9" s="20"/>
      <c r="J9" s="24"/>
      <c r="K9" s="22"/>
      <c r="L9" s="22"/>
    </row>
    <row r="10" spans="2:12" s="1" customFormat="1" ht="10.9" customHeight="1" x14ac:dyDescent="0.2">
      <c r="B10" s="18" t="s">
        <v>6</v>
      </c>
      <c r="C10" s="43" t="s">
        <v>11</v>
      </c>
      <c r="D10" s="43"/>
      <c r="E10" s="44">
        <v>694119</v>
      </c>
      <c r="F10" s="44"/>
      <c r="G10" s="19"/>
      <c r="H10" s="23"/>
      <c r="I10" s="20"/>
      <c r="J10" s="24"/>
      <c r="K10" s="22"/>
      <c r="L10" s="22"/>
    </row>
    <row r="11" spans="2:12" s="1" customFormat="1" ht="10.9" customHeight="1" x14ac:dyDescent="0.2">
      <c r="B11" s="18" t="s">
        <v>6</v>
      </c>
      <c r="C11" s="43" t="s">
        <v>12</v>
      </c>
      <c r="D11" s="43"/>
      <c r="E11" s="44">
        <v>630000</v>
      </c>
      <c r="F11" s="44"/>
      <c r="G11" s="19"/>
      <c r="H11" s="23"/>
      <c r="I11" s="20"/>
      <c r="J11" s="24"/>
      <c r="K11" s="22"/>
      <c r="L11" s="22"/>
    </row>
    <row r="12" spans="2:12" s="1" customFormat="1" ht="10.9" customHeight="1" x14ac:dyDescent="0.2">
      <c r="B12" s="18" t="s">
        <v>6</v>
      </c>
      <c r="C12" s="43" t="s">
        <v>13</v>
      </c>
      <c r="D12" s="43"/>
      <c r="E12" s="44">
        <v>705757.41</v>
      </c>
      <c r="F12" s="44"/>
      <c r="G12" s="19"/>
      <c r="H12" s="23"/>
      <c r="I12" s="20"/>
      <c r="J12" s="24"/>
      <c r="K12" s="21">
        <f>E5-G6+SUM(E7:F12)</f>
        <v>422831281.79000002</v>
      </c>
      <c r="L12" s="33">
        <f>K12*0.1%</f>
        <v>422831.28179000004</v>
      </c>
    </row>
    <row r="13" spans="2:12" s="1" customFormat="1" ht="10.9" customHeight="1" x14ac:dyDescent="0.2">
      <c r="B13" s="8" t="s">
        <v>14</v>
      </c>
      <c r="C13" s="38" t="s">
        <v>15</v>
      </c>
      <c r="D13" s="38"/>
      <c r="E13" s="9"/>
      <c r="F13" s="10"/>
      <c r="G13" s="39">
        <v>520200</v>
      </c>
      <c r="H13" s="39"/>
      <c r="I13" s="39"/>
      <c r="J13" s="10"/>
      <c r="L13" s="33">
        <f t="shared" ref="L13:L76" si="0">K13*0.1%</f>
        <v>0</v>
      </c>
    </row>
    <row r="14" spans="2:12" s="1" customFormat="1" ht="10.9" customHeight="1" x14ac:dyDescent="0.2">
      <c r="B14" s="8" t="s">
        <v>14</v>
      </c>
      <c r="C14" s="38" t="s">
        <v>16</v>
      </c>
      <c r="D14" s="38"/>
      <c r="E14" s="9"/>
      <c r="F14" s="10"/>
      <c r="G14" s="39">
        <v>1900014.08</v>
      </c>
      <c r="H14" s="39"/>
      <c r="I14" s="39"/>
      <c r="J14" s="10"/>
      <c r="L14" s="33">
        <f t="shared" si="0"/>
        <v>0</v>
      </c>
    </row>
    <row r="15" spans="2:12" s="1" customFormat="1" ht="10.9" customHeight="1" x14ac:dyDescent="0.2">
      <c r="B15" s="8" t="s">
        <v>14</v>
      </c>
      <c r="C15" s="38" t="s">
        <v>17</v>
      </c>
      <c r="D15" s="38"/>
      <c r="E15" s="39">
        <v>757607.52</v>
      </c>
      <c r="F15" s="39"/>
      <c r="G15" s="9"/>
      <c r="H15" s="12"/>
      <c r="I15" s="10"/>
      <c r="J15" s="11"/>
      <c r="L15" s="33">
        <f t="shared" si="0"/>
        <v>0</v>
      </c>
    </row>
    <row r="16" spans="2:12" s="1" customFormat="1" ht="10.9" customHeight="1" x14ac:dyDescent="0.2">
      <c r="B16" s="8" t="s">
        <v>14</v>
      </c>
      <c r="C16" s="38" t="s">
        <v>18</v>
      </c>
      <c r="D16" s="38"/>
      <c r="E16" s="39">
        <v>839205.23</v>
      </c>
      <c r="F16" s="39"/>
      <c r="G16" s="9"/>
      <c r="H16" s="12"/>
      <c r="I16" s="10"/>
      <c r="J16" s="11"/>
      <c r="L16" s="33">
        <f t="shared" si="0"/>
        <v>0</v>
      </c>
    </row>
    <row r="17" spans="2:12" s="1" customFormat="1" ht="10.9" customHeight="1" x14ac:dyDescent="0.2">
      <c r="B17" s="8" t="s">
        <v>14</v>
      </c>
      <c r="C17" s="38" t="s">
        <v>19</v>
      </c>
      <c r="D17" s="38"/>
      <c r="E17" s="39">
        <v>626640.23</v>
      </c>
      <c r="F17" s="39"/>
      <c r="G17" s="9"/>
      <c r="H17" s="12"/>
      <c r="I17" s="10"/>
      <c r="J17" s="11"/>
      <c r="L17" s="33">
        <f t="shared" si="0"/>
        <v>0</v>
      </c>
    </row>
    <row r="18" spans="2:12" s="1" customFormat="1" ht="10.9" customHeight="1" x14ac:dyDescent="0.2">
      <c r="B18" s="8" t="s">
        <v>14</v>
      </c>
      <c r="C18" s="38" t="s">
        <v>20</v>
      </c>
      <c r="D18" s="38"/>
      <c r="E18" s="39">
        <v>336000</v>
      </c>
      <c r="F18" s="39"/>
      <c r="G18" s="9"/>
      <c r="H18" s="12"/>
      <c r="I18" s="10"/>
      <c r="J18" s="11"/>
      <c r="L18" s="33">
        <f t="shared" si="0"/>
        <v>0</v>
      </c>
    </row>
    <row r="19" spans="2:12" s="1" customFormat="1" ht="10.9" customHeight="1" x14ac:dyDescent="0.2">
      <c r="B19" s="8" t="s">
        <v>14</v>
      </c>
      <c r="C19" s="38" t="s">
        <v>21</v>
      </c>
      <c r="D19" s="38"/>
      <c r="E19" s="39">
        <v>1020048.1</v>
      </c>
      <c r="F19" s="39"/>
      <c r="G19" s="9"/>
      <c r="H19" s="12"/>
      <c r="I19" s="10"/>
      <c r="J19" s="11"/>
      <c r="L19" s="33">
        <f t="shared" si="0"/>
        <v>0</v>
      </c>
    </row>
    <row r="20" spans="2:12" s="1" customFormat="1" ht="10.9" customHeight="1" x14ac:dyDescent="0.2">
      <c r="B20" s="8" t="s">
        <v>14</v>
      </c>
      <c r="C20" s="38" t="s">
        <v>22</v>
      </c>
      <c r="D20" s="38"/>
      <c r="E20" s="39">
        <v>724366.04</v>
      </c>
      <c r="F20" s="39"/>
      <c r="G20" s="9"/>
      <c r="H20" s="12"/>
      <c r="I20" s="10"/>
      <c r="J20" s="11"/>
      <c r="K20" s="31">
        <f>K12-G13-G14+SUM(E15:F20)</f>
        <v>424714934.83000004</v>
      </c>
      <c r="L20" s="33">
        <f t="shared" si="0"/>
        <v>424714.93483000004</v>
      </c>
    </row>
    <row r="21" spans="2:12" s="1" customFormat="1" ht="10.9" customHeight="1" x14ac:dyDescent="0.2">
      <c r="B21" s="18" t="s">
        <v>23</v>
      </c>
      <c r="C21" s="43" t="s">
        <v>24</v>
      </c>
      <c r="D21" s="43"/>
      <c r="E21" s="19"/>
      <c r="F21" s="20"/>
      <c r="G21" s="44">
        <v>1330560</v>
      </c>
      <c r="H21" s="44"/>
      <c r="I21" s="44"/>
      <c r="J21" s="20"/>
      <c r="K21" s="22"/>
      <c r="L21" s="33">
        <f t="shared" si="0"/>
        <v>0</v>
      </c>
    </row>
    <row r="22" spans="2:12" s="1" customFormat="1" ht="10.9" customHeight="1" x14ac:dyDescent="0.2">
      <c r="B22" s="18" t="s">
        <v>23</v>
      </c>
      <c r="C22" s="43" t="s">
        <v>25</v>
      </c>
      <c r="D22" s="43"/>
      <c r="E22" s="44">
        <v>944344.78</v>
      </c>
      <c r="F22" s="44"/>
      <c r="G22" s="19"/>
      <c r="H22" s="23"/>
      <c r="I22" s="20"/>
      <c r="J22" s="24"/>
      <c r="K22" s="22"/>
      <c r="L22" s="33">
        <f t="shared" si="0"/>
        <v>0</v>
      </c>
    </row>
    <row r="23" spans="2:12" s="1" customFormat="1" ht="10.9" customHeight="1" x14ac:dyDescent="0.2">
      <c r="B23" s="18" t="s">
        <v>23</v>
      </c>
      <c r="C23" s="43" t="s">
        <v>26</v>
      </c>
      <c r="D23" s="43"/>
      <c r="E23" s="44">
        <v>786737.27</v>
      </c>
      <c r="F23" s="44"/>
      <c r="G23" s="19"/>
      <c r="H23" s="23"/>
      <c r="I23" s="20"/>
      <c r="J23" s="24"/>
      <c r="K23" s="22"/>
      <c r="L23" s="33">
        <f t="shared" si="0"/>
        <v>0</v>
      </c>
    </row>
    <row r="24" spans="2:12" s="1" customFormat="1" ht="10.9" customHeight="1" x14ac:dyDescent="0.2">
      <c r="B24" s="18" t="s">
        <v>23</v>
      </c>
      <c r="C24" s="43" t="s">
        <v>27</v>
      </c>
      <c r="D24" s="43"/>
      <c r="E24" s="44">
        <v>853453.22</v>
      </c>
      <c r="F24" s="44"/>
      <c r="G24" s="19"/>
      <c r="H24" s="23"/>
      <c r="I24" s="20"/>
      <c r="J24" s="24"/>
      <c r="K24" s="22"/>
      <c r="L24" s="33">
        <f t="shared" si="0"/>
        <v>0</v>
      </c>
    </row>
    <row r="25" spans="2:12" s="1" customFormat="1" ht="10.9" customHeight="1" x14ac:dyDescent="0.2">
      <c r="B25" s="18" t="s">
        <v>23</v>
      </c>
      <c r="C25" s="43" t="s">
        <v>28</v>
      </c>
      <c r="D25" s="43"/>
      <c r="E25" s="44">
        <v>957000</v>
      </c>
      <c r="F25" s="44"/>
      <c r="G25" s="19"/>
      <c r="H25" s="23"/>
      <c r="I25" s="20"/>
      <c r="J25" s="24"/>
      <c r="K25" s="22"/>
      <c r="L25" s="33">
        <f t="shared" si="0"/>
        <v>0</v>
      </c>
    </row>
    <row r="26" spans="2:12" s="1" customFormat="1" ht="10.9" customHeight="1" x14ac:dyDescent="0.2">
      <c r="B26" s="18" t="s">
        <v>23</v>
      </c>
      <c r="C26" s="43" t="s">
        <v>29</v>
      </c>
      <c r="D26" s="43"/>
      <c r="E26" s="44">
        <v>1042989.19</v>
      </c>
      <c r="F26" s="44"/>
      <c r="G26" s="19"/>
      <c r="H26" s="23"/>
      <c r="I26" s="20"/>
      <c r="J26" s="24"/>
      <c r="K26" s="22"/>
      <c r="L26" s="33">
        <f t="shared" si="0"/>
        <v>0</v>
      </c>
    </row>
    <row r="27" spans="2:12" s="1" customFormat="1" ht="10.9" customHeight="1" x14ac:dyDescent="0.2">
      <c r="B27" s="18" t="s">
        <v>23</v>
      </c>
      <c r="C27" s="43" t="s">
        <v>30</v>
      </c>
      <c r="D27" s="43"/>
      <c r="E27" s="44">
        <v>1036486.26</v>
      </c>
      <c r="F27" s="44"/>
      <c r="G27" s="19"/>
      <c r="H27" s="23"/>
      <c r="I27" s="20"/>
      <c r="J27" s="24"/>
      <c r="K27" s="21">
        <f>K20+SUM(E22:F27)-G21</f>
        <v>429005385.55000007</v>
      </c>
      <c r="L27" s="33">
        <f t="shared" si="0"/>
        <v>429005.38555000006</v>
      </c>
    </row>
    <row r="28" spans="2:12" s="1" customFormat="1" ht="10.9" customHeight="1" x14ac:dyDescent="0.2">
      <c r="B28" s="8" t="s">
        <v>31</v>
      </c>
      <c r="C28" s="38" t="s">
        <v>32</v>
      </c>
      <c r="D28" s="38"/>
      <c r="E28" s="9"/>
      <c r="F28" s="10"/>
      <c r="G28" s="39">
        <v>2754440</v>
      </c>
      <c r="H28" s="39"/>
      <c r="I28" s="39"/>
      <c r="J28" s="10"/>
      <c r="L28" s="33">
        <f t="shared" si="0"/>
        <v>0</v>
      </c>
    </row>
    <row r="29" spans="2:12" s="1" customFormat="1" ht="10.9" customHeight="1" x14ac:dyDescent="0.2">
      <c r="B29" s="8" t="s">
        <v>31</v>
      </c>
      <c r="C29" s="38" t="s">
        <v>33</v>
      </c>
      <c r="D29" s="38"/>
      <c r="E29" s="9"/>
      <c r="F29" s="10"/>
      <c r="G29" s="39">
        <v>898560</v>
      </c>
      <c r="H29" s="39"/>
      <c r="I29" s="39"/>
      <c r="J29" s="10"/>
      <c r="L29" s="33">
        <f t="shared" si="0"/>
        <v>0</v>
      </c>
    </row>
    <row r="30" spans="2:12" s="1" customFormat="1" ht="10.9" customHeight="1" x14ac:dyDescent="0.2">
      <c r="B30" s="8" t="s">
        <v>31</v>
      </c>
      <c r="C30" s="38" t="s">
        <v>34</v>
      </c>
      <c r="D30" s="38"/>
      <c r="E30" s="39">
        <v>961711.48</v>
      </c>
      <c r="F30" s="39"/>
      <c r="G30" s="9"/>
      <c r="H30" s="12"/>
      <c r="I30" s="10"/>
      <c r="J30" s="11"/>
      <c r="L30" s="33">
        <f t="shared" si="0"/>
        <v>0</v>
      </c>
    </row>
    <row r="31" spans="2:12" s="1" customFormat="1" ht="10.9" customHeight="1" x14ac:dyDescent="0.2">
      <c r="B31" s="8" t="s">
        <v>31</v>
      </c>
      <c r="C31" s="38" t="s">
        <v>35</v>
      </c>
      <c r="D31" s="38"/>
      <c r="E31" s="39">
        <v>844550.76</v>
      </c>
      <c r="F31" s="39"/>
      <c r="G31" s="9"/>
      <c r="H31" s="12"/>
      <c r="I31" s="10"/>
      <c r="J31" s="11"/>
      <c r="L31" s="33">
        <f t="shared" si="0"/>
        <v>0</v>
      </c>
    </row>
    <row r="32" spans="2:12" s="1" customFormat="1" ht="10.9" customHeight="1" x14ac:dyDescent="0.2">
      <c r="B32" s="8" t="s">
        <v>31</v>
      </c>
      <c r="C32" s="38" t="s">
        <v>36</v>
      </c>
      <c r="D32" s="38"/>
      <c r="E32" s="39">
        <v>560000</v>
      </c>
      <c r="F32" s="39"/>
      <c r="G32" s="9"/>
      <c r="H32" s="12"/>
      <c r="I32" s="10"/>
      <c r="J32" s="11"/>
      <c r="L32" s="33">
        <f t="shared" si="0"/>
        <v>0</v>
      </c>
    </row>
    <row r="33" spans="2:12" s="1" customFormat="1" ht="10.9" customHeight="1" x14ac:dyDescent="0.2">
      <c r="B33" s="8" t="s">
        <v>31</v>
      </c>
      <c r="C33" s="38" t="s">
        <v>37</v>
      </c>
      <c r="D33" s="38"/>
      <c r="E33" s="39">
        <v>727880.57</v>
      </c>
      <c r="F33" s="39"/>
      <c r="G33" s="9"/>
      <c r="H33" s="12"/>
      <c r="I33" s="10"/>
      <c r="J33" s="11"/>
      <c r="K33" s="31">
        <f>K27-G28-G29+E30+E31+E32+E33</f>
        <v>428446528.36000007</v>
      </c>
      <c r="L33" s="33">
        <f t="shared" si="0"/>
        <v>428446.52836000005</v>
      </c>
    </row>
    <row r="34" spans="2:12" s="1" customFormat="1" ht="10.9" customHeight="1" x14ac:dyDescent="0.2">
      <c r="B34" s="18" t="s">
        <v>38</v>
      </c>
      <c r="C34" s="43" t="s">
        <v>39</v>
      </c>
      <c r="D34" s="43"/>
      <c r="E34" s="44">
        <v>327005.8</v>
      </c>
      <c r="F34" s="44"/>
      <c r="G34" s="19"/>
      <c r="H34" s="23"/>
      <c r="I34" s="20"/>
      <c r="J34" s="24"/>
      <c r="K34" s="21">
        <f>K33+E34</f>
        <v>428773534.16000009</v>
      </c>
      <c r="L34" s="33">
        <f t="shared" si="0"/>
        <v>428773.5341600001</v>
      </c>
    </row>
    <row r="35" spans="2:12" s="1" customFormat="1" ht="10.9" customHeight="1" x14ac:dyDescent="0.2">
      <c r="B35" s="8" t="s">
        <v>40</v>
      </c>
      <c r="C35" s="38" t="s">
        <v>41</v>
      </c>
      <c r="D35" s="38"/>
      <c r="E35" s="39">
        <v>906801.42</v>
      </c>
      <c r="F35" s="39"/>
      <c r="G35" s="9"/>
      <c r="H35" s="12"/>
      <c r="I35" s="10"/>
      <c r="J35" s="11"/>
      <c r="L35" s="33">
        <f t="shared" si="0"/>
        <v>0</v>
      </c>
    </row>
    <row r="36" spans="2:12" s="1" customFormat="1" ht="10.9" customHeight="1" x14ac:dyDescent="0.2">
      <c r="B36" s="8" t="s">
        <v>40</v>
      </c>
      <c r="C36" s="38" t="s">
        <v>42</v>
      </c>
      <c r="D36" s="38"/>
      <c r="E36" s="39">
        <v>336114.18</v>
      </c>
      <c r="F36" s="39"/>
      <c r="G36" s="9"/>
      <c r="H36" s="12"/>
      <c r="I36" s="10"/>
      <c r="J36" s="11"/>
      <c r="K36" s="31">
        <f>K34+E35+E36</f>
        <v>430016449.76000011</v>
      </c>
      <c r="L36" s="33">
        <f t="shared" si="0"/>
        <v>430016.44976000011</v>
      </c>
    </row>
    <row r="37" spans="2:12" s="1" customFormat="1" ht="10.9" customHeight="1" x14ac:dyDescent="0.2">
      <c r="B37" s="18" t="s">
        <v>43</v>
      </c>
      <c r="C37" s="43" t="s">
        <v>44</v>
      </c>
      <c r="D37" s="43"/>
      <c r="E37" s="19"/>
      <c r="F37" s="20"/>
      <c r="G37" s="44">
        <v>2454570</v>
      </c>
      <c r="H37" s="44"/>
      <c r="I37" s="44"/>
      <c r="J37" s="20"/>
      <c r="K37" s="21"/>
      <c r="L37" s="33">
        <f t="shared" si="0"/>
        <v>0</v>
      </c>
    </row>
    <row r="38" spans="2:12" s="1" customFormat="1" ht="10.9" customHeight="1" x14ac:dyDescent="0.2">
      <c r="B38" s="18" t="s">
        <v>43</v>
      </c>
      <c r="C38" s="43" t="s">
        <v>45</v>
      </c>
      <c r="D38" s="43"/>
      <c r="E38" s="19"/>
      <c r="F38" s="20"/>
      <c r="G38" s="44">
        <v>749430</v>
      </c>
      <c r="H38" s="44"/>
      <c r="I38" s="44"/>
      <c r="J38" s="20"/>
      <c r="K38" s="22"/>
      <c r="L38" s="33">
        <f t="shared" si="0"/>
        <v>0</v>
      </c>
    </row>
    <row r="39" spans="2:12" s="1" customFormat="1" ht="10.9" customHeight="1" x14ac:dyDescent="0.2">
      <c r="B39" s="18" t="s">
        <v>43</v>
      </c>
      <c r="C39" s="43" t="s">
        <v>46</v>
      </c>
      <c r="D39" s="43"/>
      <c r="E39" s="44">
        <v>1026964</v>
      </c>
      <c r="F39" s="44"/>
      <c r="G39" s="19"/>
      <c r="H39" s="23"/>
      <c r="I39" s="20"/>
      <c r="J39" s="24"/>
      <c r="K39" s="22"/>
      <c r="L39" s="33">
        <f t="shared" si="0"/>
        <v>0</v>
      </c>
    </row>
    <row r="40" spans="2:12" s="1" customFormat="1" ht="10.9" customHeight="1" x14ac:dyDescent="0.2">
      <c r="B40" s="18" t="s">
        <v>43</v>
      </c>
      <c r="C40" s="43" t="s">
        <v>47</v>
      </c>
      <c r="D40" s="43"/>
      <c r="E40" s="44">
        <v>863823.98</v>
      </c>
      <c r="F40" s="44"/>
      <c r="G40" s="19"/>
      <c r="H40" s="23"/>
      <c r="I40" s="20"/>
      <c r="J40" s="24"/>
      <c r="K40" s="22"/>
      <c r="L40" s="33">
        <f t="shared" si="0"/>
        <v>0</v>
      </c>
    </row>
    <row r="41" spans="2:12" s="1" customFormat="1" ht="10.9" customHeight="1" x14ac:dyDescent="0.2">
      <c r="B41" s="18" t="s">
        <v>43</v>
      </c>
      <c r="C41" s="43" t="s">
        <v>48</v>
      </c>
      <c r="D41" s="43"/>
      <c r="E41" s="44">
        <v>354825.85</v>
      </c>
      <c r="F41" s="44"/>
      <c r="G41" s="19"/>
      <c r="H41" s="23"/>
      <c r="I41" s="20"/>
      <c r="J41" s="24"/>
      <c r="K41" s="22"/>
      <c r="L41" s="33">
        <f t="shared" si="0"/>
        <v>0</v>
      </c>
    </row>
    <row r="42" spans="2:12" s="1" customFormat="1" ht="10.9" customHeight="1" x14ac:dyDescent="0.2">
      <c r="B42" s="18" t="s">
        <v>43</v>
      </c>
      <c r="C42" s="43" t="s">
        <v>49</v>
      </c>
      <c r="D42" s="43"/>
      <c r="E42" s="44">
        <v>588000</v>
      </c>
      <c r="F42" s="44"/>
      <c r="G42" s="19"/>
      <c r="H42" s="23"/>
      <c r="I42" s="20"/>
      <c r="J42" s="24"/>
      <c r="K42" s="22"/>
      <c r="L42" s="33">
        <f t="shared" si="0"/>
        <v>0</v>
      </c>
    </row>
    <row r="43" spans="2:12" s="1" customFormat="1" ht="10.9" customHeight="1" x14ac:dyDescent="0.2">
      <c r="B43" s="18" t="s">
        <v>43</v>
      </c>
      <c r="C43" s="43" t="s">
        <v>50</v>
      </c>
      <c r="D43" s="43"/>
      <c r="E43" s="44">
        <v>922609.05</v>
      </c>
      <c r="F43" s="44"/>
      <c r="G43" s="19"/>
      <c r="H43" s="23"/>
      <c r="I43" s="20"/>
      <c r="J43" s="24"/>
      <c r="K43" s="21">
        <f>K36-G37-G38+SUM(E39:F43)</f>
        <v>430568672.6400001</v>
      </c>
      <c r="L43" s="33">
        <f t="shared" si="0"/>
        <v>430568.67264000012</v>
      </c>
    </row>
    <row r="44" spans="2:12" s="1" customFormat="1" ht="10.9" customHeight="1" x14ac:dyDescent="0.2">
      <c r="B44" s="8" t="s">
        <v>51</v>
      </c>
      <c r="C44" s="38" t="s">
        <v>52</v>
      </c>
      <c r="D44" s="38"/>
      <c r="E44" s="9"/>
      <c r="F44" s="10"/>
      <c r="G44" s="39">
        <v>4258652</v>
      </c>
      <c r="H44" s="39"/>
      <c r="I44" s="39"/>
      <c r="J44" s="10"/>
      <c r="L44" s="33">
        <f t="shared" si="0"/>
        <v>0</v>
      </c>
    </row>
    <row r="45" spans="2:12" s="1" customFormat="1" ht="10.9" customHeight="1" x14ac:dyDescent="0.2">
      <c r="B45" s="8" t="s">
        <v>51</v>
      </c>
      <c r="C45" s="38" t="s">
        <v>53</v>
      </c>
      <c r="D45" s="38"/>
      <c r="E45" s="9"/>
      <c r="F45" s="10"/>
      <c r="G45" s="39">
        <v>2094734</v>
      </c>
      <c r="H45" s="39"/>
      <c r="I45" s="39"/>
      <c r="J45" s="10"/>
      <c r="L45" s="33">
        <f t="shared" si="0"/>
        <v>0</v>
      </c>
    </row>
    <row r="46" spans="2:12" s="1" customFormat="1" ht="10.9" customHeight="1" x14ac:dyDescent="0.2">
      <c r="B46" s="8" t="s">
        <v>51</v>
      </c>
      <c r="C46" s="38" t="s">
        <v>54</v>
      </c>
      <c r="D46" s="38"/>
      <c r="E46" s="39">
        <v>308000</v>
      </c>
      <c r="F46" s="39"/>
      <c r="G46" s="9"/>
      <c r="H46" s="12"/>
      <c r="I46" s="10"/>
      <c r="J46" s="11"/>
      <c r="L46" s="33">
        <f t="shared" si="0"/>
        <v>0</v>
      </c>
    </row>
    <row r="47" spans="2:12" s="1" customFormat="1" ht="10.9" customHeight="1" x14ac:dyDescent="0.2">
      <c r="B47" s="8" t="s">
        <v>51</v>
      </c>
      <c r="C47" s="38" t="s">
        <v>55</v>
      </c>
      <c r="D47" s="38"/>
      <c r="E47" s="39">
        <v>1027717.84</v>
      </c>
      <c r="F47" s="39"/>
      <c r="G47" s="9"/>
      <c r="H47" s="12"/>
      <c r="I47" s="10"/>
      <c r="J47" s="11"/>
      <c r="L47" s="33">
        <f t="shared" si="0"/>
        <v>0</v>
      </c>
    </row>
    <row r="48" spans="2:12" s="1" customFormat="1" ht="10.9" customHeight="1" x14ac:dyDescent="0.2">
      <c r="B48" s="8" t="s">
        <v>51</v>
      </c>
      <c r="C48" s="38" t="s">
        <v>56</v>
      </c>
      <c r="D48" s="38"/>
      <c r="E48" s="39">
        <v>1070820.8700000001</v>
      </c>
      <c r="F48" s="39"/>
      <c r="G48" s="9"/>
      <c r="H48" s="12"/>
      <c r="I48" s="10"/>
      <c r="J48" s="11"/>
      <c r="L48" s="33">
        <f t="shared" si="0"/>
        <v>0</v>
      </c>
    </row>
    <row r="49" spans="2:12" s="1" customFormat="1" ht="10.9" customHeight="1" x14ac:dyDescent="0.2">
      <c r="B49" s="8" t="s">
        <v>51</v>
      </c>
      <c r="C49" s="38" t="s">
        <v>57</v>
      </c>
      <c r="D49" s="38"/>
      <c r="E49" s="39">
        <v>695445.06</v>
      </c>
      <c r="F49" s="39"/>
      <c r="G49" s="9"/>
      <c r="H49" s="12"/>
      <c r="I49" s="10"/>
      <c r="J49" s="11"/>
      <c r="L49" s="33">
        <f t="shared" si="0"/>
        <v>0</v>
      </c>
    </row>
    <row r="50" spans="2:12" s="1" customFormat="1" ht="10.9" customHeight="1" x14ac:dyDescent="0.2">
      <c r="B50" s="8" t="s">
        <v>51</v>
      </c>
      <c r="C50" s="38" t="s">
        <v>58</v>
      </c>
      <c r="D50" s="38"/>
      <c r="E50" s="39">
        <v>532000</v>
      </c>
      <c r="F50" s="39"/>
      <c r="G50" s="9"/>
      <c r="H50" s="12"/>
      <c r="I50" s="10"/>
      <c r="J50" s="11"/>
      <c r="L50" s="33">
        <f t="shared" si="0"/>
        <v>0</v>
      </c>
    </row>
    <row r="51" spans="2:12" s="1" customFormat="1" ht="10.9" customHeight="1" x14ac:dyDescent="0.2">
      <c r="B51" s="8" t="s">
        <v>51</v>
      </c>
      <c r="C51" s="38" t="s">
        <v>59</v>
      </c>
      <c r="D51" s="38"/>
      <c r="E51" s="39">
        <v>1032224.06</v>
      </c>
      <c r="F51" s="39"/>
      <c r="G51" s="9"/>
      <c r="H51" s="12"/>
      <c r="I51" s="10"/>
      <c r="J51" s="11"/>
      <c r="L51" s="33">
        <f t="shared" si="0"/>
        <v>0</v>
      </c>
    </row>
    <row r="52" spans="2:12" s="1" customFormat="1" ht="10.9" customHeight="1" x14ac:dyDescent="0.2">
      <c r="B52" s="8" t="s">
        <v>51</v>
      </c>
      <c r="C52" s="38" t="s">
        <v>60</v>
      </c>
      <c r="D52" s="38"/>
      <c r="E52" s="39">
        <v>941831.76</v>
      </c>
      <c r="F52" s="39"/>
      <c r="G52" s="9"/>
      <c r="H52" s="12"/>
      <c r="I52" s="10"/>
      <c r="J52" s="11"/>
      <c r="K52" s="21">
        <f>K43-G44-G45+SUM(E46:F52)</f>
        <v>429823326.23000008</v>
      </c>
      <c r="L52" s="33">
        <f t="shared" si="0"/>
        <v>429823.32623000006</v>
      </c>
    </row>
    <row r="53" spans="2:12" s="1" customFormat="1" ht="10.9" customHeight="1" x14ac:dyDescent="0.2">
      <c r="B53" s="18" t="s">
        <v>61</v>
      </c>
      <c r="C53" s="43" t="s">
        <v>62</v>
      </c>
      <c r="D53" s="43"/>
      <c r="E53" s="19"/>
      <c r="F53" s="20"/>
      <c r="G53" s="44">
        <v>3356642</v>
      </c>
      <c r="H53" s="44"/>
      <c r="I53" s="44"/>
      <c r="J53" s="20"/>
      <c r="K53" s="22"/>
      <c r="L53" s="33">
        <f t="shared" si="0"/>
        <v>0</v>
      </c>
    </row>
    <row r="54" spans="2:12" s="1" customFormat="1" ht="10.9" customHeight="1" x14ac:dyDescent="0.2">
      <c r="B54" s="18" t="s">
        <v>61</v>
      </c>
      <c r="C54" s="43" t="s">
        <v>63</v>
      </c>
      <c r="D54" s="43"/>
      <c r="E54" s="44">
        <v>807223.66</v>
      </c>
      <c r="F54" s="44"/>
      <c r="G54" s="19"/>
      <c r="H54" s="23"/>
      <c r="I54" s="20"/>
      <c r="J54" s="24"/>
      <c r="K54" s="22"/>
      <c r="L54" s="33">
        <f t="shared" si="0"/>
        <v>0</v>
      </c>
    </row>
    <row r="55" spans="2:12" s="1" customFormat="1" ht="10.9" customHeight="1" x14ac:dyDescent="0.2">
      <c r="B55" s="18" t="s">
        <v>61</v>
      </c>
      <c r="C55" s="43" t="s">
        <v>64</v>
      </c>
      <c r="D55" s="43"/>
      <c r="E55" s="44">
        <v>608980.07999999996</v>
      </c>
      <c r="F55" s="44"/>
      <c r="G55" s="19"/>
      <c r="H55" s="23"/>
      <c r="I55" s="20"/>
      <c r="J55" s="24"/>
      <c r="K55" s="22"/>
      <c r="L55" s="33">
        <f t="shared" si="0"/>
        <v>0</v>
      </c>
    </row>
    <row r="56" spans="2:12" s="1" customFormat="1" ht="10.9" customHeight="1" x14ac:dyDescent="0.2">
      <c r="B56" s="18" t="s">
        <v>61</v>
      </c>
      <c r="C56" s="43" t="s">
        <v>65</v>
      </c>
      <c r="D56" s="43"/>
      <c r="E56" s="44">
        <v>792228.66</v>
      </c>
      <c r="F56" s="44"/>
      <c r="G56" s="19"/>
      <c r="H56" s="23"/>
      <c r="I56" s="20"/>
      <c r="J56" s="24"/>
      <c r="K56" s="22"/>
      <c r="L56" s="33">
        <f t="shared" si="0"/>
        <v>0</v>
      </c>
    </row>
    <row r="57" spans="2:12" s="1" customFormat="1" ht="10.9" customHeight="1" x14ac:dyDescent="0.2">
      <c r="B57" s="18" t="s">
        <v>61</v>
      </c>
      <c r="C57" s="43" t="s">
        <v>66</v>
      </c>
      <c r="D57" s="43"/>
      <c r="E57" s="44">
        <v>923743.81</v>
      </c>
      <c r="F57" s="44"/>
      <c r="G57" s="19"/>
      <c r="H57" s="23"/>
      <c r="I57" s="20"/>
      <c r="J57" s="24"/>
      <c r="K57" s="22"/>
      <c r="L57" s="33">
        <f t="shared" si="0"/>
        <v>0</v>
      </c>
    </row>
    <row r="58" spans="2:12" s="1" customFormat="1" ht="10.9" customHeight="1" x14ac:dyDescent="0.2">
      <c r="B58" s="18" t="s">
        <v>61</v>
      </c>
      <c r="C58" s="43" t="s">
        <v>67</v>
      </c>
      <c r="D58" s="43"/>
      <c r="E58" s="44">
        <v>900088.59</v>
      </c>
      <c r="F58" s="44"/>
      <c r="G58" s="19"/>
      <c r="H58" s="23"/>
      <c r="I58" s="20"/>
      <c r="J58" s="24"/>
      <c r="K58" s="22"/>
      <c r="L58" s="33">
        <f t="shared" si="0"/>
        <v>0</v>
      </c>
    </row>
    <row r="59" spans="2:12" s="1" customFormat="1" ht="10.9" customHeight="1" x14ac:dyDescent="0.2">
      <c r="B59" s="18" t="s">
        <v>61</v>
      </c>
      <c r="C59" s="43" t="s">
        <v>68</v>
      </c>
      <c r="D59" s="43"/>
      <c r="E59" s="44">
        <v>21000</v>
      </c>
      <c r="F59" s="44"/>
      <c r="G59" s="19"/>
      <c r="H59" s="23"/>
      <c r="I59" s="20"/>
      <c r="J59" s="24"/>
      <c r="K59" s="22"/>
      <c r="L59" s="33">
        <f t="shared" si="0"/>
        <v>0</v>
      </c>
    </row>
    <row r="60" spans="2:12" s="1" customFormat="1" ht="10.9" customHeight="1" x14ac:dyDescent="0.2">
      <c r="B60" s="18" t="s">
        <v>61</v>
      </c>
      <c r="C60" s="43" t="s">
        <v>69</v>
      </c>
      <c r="D60" s="43"/>
      <c r="E60" s="44">
        <v>744665.34</v>
      </c>
      <c r="F60" s="44"/>
      <c r="G60" s="19"/>
      <c r="H60" s="23"/>
      <c r="I60" s="20"/>
      <c r="J60" s="24"/>
      <c r="K60" s="22"/>
      <c r="L60" s="33">
        <f t="shared" si="0"/>
        <v>0</v>
      </c>
    </row>
    <row r="61" spans="2:12" s="1" customFormat="1" ht="10.9" customHeight="1" x14ac:dyDescent="0.2">
      <c r="B61" s="18" t="s">
        <v>61</v>
      </c>
      <c r="C61" s="43" t="s">
        <v>70</v>
      </c>
      <c r="D61" s="43"/>
      <c r="E61" s="44">
        <v>671826.29</v>
      </c>
      <c r="F61" s="44"/>
      <c r="G61" s="19"/>
      <c r="H61" s="23"/>
      <c r="I61" s="20"/>
      <c r="J61" s="24"/>
      <c r="K61" s="21">
        <f>K52-G53-G54+SUM(E54:F61)</f>
        <v>431936440.66000009</v>
      </c>
      <c r="L61" s="33">
        <f t="shared" si="0"/>
        <v>431936.44066000008</v>
      </c>
    </row>
    <row r="62" spans="2:12" s="1" customFormat="1" ht="10.9" customHeight="1" x14ac:dyDescent="0.2">
      <c r="B62" s="8" t="s">
        <v>71</v>
      </c>
      <c r="C62" s="38" t="s">
        <v>72</v>
      </c>
      <c r="D62" s="38"/>
      <c r="E62" s="9"/>
      <c r="F62" s="10"/>
      <c r="G62" s="39">
        <v>400000</v>
      </c>
      <c r="H62" s="39"/>
      <c r="I62" s="39"/>
      <c r="J62" s="10"/>
      <c r="L62" s="33">
        <f t="shared" si="0"/>
        <v>0</v>
      </c>
    </row>
    <row r="63" spans="2:12" s="1" customFormat="1" ht="10.9" customHeight="1" x14ac:dyDescent="0.2">
      <c r="B63" s="8" t="s">
        <v>71</v>
      </c>
      <c r="C63" s="38" t="s">
        <v>73</v>
      </c>
      <c r="D63" s="38"/>
      <c r="E63" s="9"/>
      <c r="F63" s="10"/>
      <c r="G63" s="39">
        <v>4452814.71</v>
      </c>
      <c r="H63" s="39"/>
      <c r="I63" s="39"/>
      <c r="J63" s="10"/>
      <c r="L63" s="33">
        <f t="shared" si="0"/>
        <v>0</v>
      </c>
    </row>
    <row r="64" spans="2:12" s="1" customFormat="1" ht="10.9" customHeight="1" x14ac:dyDescent="0.2">
      <c r="B64" s="8" t="s">
        <v>71</v>
      </c>
      <c r="C64" s="38" t="s">
        <v>74</v>
      </c>
      <c r="D64" s="38"/>
      <c r="E64" s="9"/>
      <c r="F64" s="10"/>
      <c r="G64" s="39">
        <v>8598562</v>
      </c>
      <c r="H64" s="39"/>
      <c r="I64" s="39"/>
      <c r="J64" s="10"/>
      <c r="L64" s="33">
        <f t="shared" si="0"/>
        <v>0</v>
      </c>
    </row>
    <row r="65" spans="2:12" s="1" customFormat="1" ht="10.9" customHeight="1" x14ac:dyDescent="0.2">
      <c r="B65" s="8" t="s">
        <v>71</v>
      </c>
      <c r="C65" s="38" t="s">
        <v>75</v>
      </c>
      <c r="D65" s="38"/>
      <c r="E65" s="9"/>
      <c r="F65" s="10"/>
      <c r="G65" s="39">
        <v>3656854</v>
      </c>
      <c r="H65" s="39"/>
      <c r="I65" s="39"/>
      <c r="J65" s="10"/>
      <c r="L65" s="33">
        <f t="shared" si="0"/>
        <v>0</v>
      </c>
    </row>
    <row r="66" spans="2:12" s="1" customFormat="1" ht="10.9" customHeight="1" x14ac:dyDescent="0.2">
      <c r="B66" s="8" t="s">
        <v>71</v>
      </c>
      <c r="C66" s="38" t="s">
        <v>76</v>
      </c>
      <c r="D66" s="38"/>
      <c r="E66" s="39">
        <v>945000</v>
      </c>
      <c r="F66" s="39"/>
      <c r="G66" s="9"/>
      <c r="H66" s="12"/>
      <c r="I66" s="10"/>
      <c r="J66" s="11"/>
      <c r="L66" s="33">
        <f t="shared" si="0"/>
        <v>0</v>
      </c>
    </row>
    <row r="67" spans="2:12" s="1" customFormat="1" ht="10.9" customHeight="1" x14ac:dyDescent="0.2">
      <c r="B67" s="8" t="s">
        <v>71</v>
      </c>
      <c r="C67" s="38" t="s">
        <v>77</v>
      </c>
      <c r="D67" s="38"/>
      <c r="E67" s="39">
        <v>711624.83</v>
      </c>
      <c r="F67" s="39"/>
      <c r="G67" s="9"/>
      <c r="H67" s="12"/>
      <c r="I67" s="10"/>
      <c r="J67" s="11"/>
      <c r="L67" s="33">
        <f t="shared" si="0"/>
        <v>0</v>
      </c>
    </row>
    <row r="68" spans="2:12" s="1" customFormat="1" ht="10.9" customHeight="1" x14ac:dyDescent="0.2">
      <c r="B68" s="8" t="s">
        <v>71</v>
      </c>
      <c r="C68" s="38" t="s">
        <v>78</v>
      </c>
      <c r="D68" s="38"/>
      <c r="E68" s="39">
        <v>716960.03</v>
      </c>
      <c r="F68" s="39"/>
      <c r="G68" s="9"/>
      <c r="H68" s="12"/>
      <c r="I68" s="10"/>
      <c r="J68" s="11"/>
      <c r="L68" s="33">
        <f t="shared" si="0"/>
        <v>0</v>
      </c>
    </row>
    <row r="69" spans="2:12" s="1" customFormat="1" ht="10.9" customHeight="1" x14ac:dyDescent="0.2">
      <c r="B69" s="8" t="s">
        <v>71</v>
      </c>
      <c r="C69" s="38" t="s">
        <v>79</v>
      </c>
      <c r="D69" s="38"/>
      <c r="E69" s="39">
        <v>696217.87</v>
      </c>
      <c r="F69" s="39"/>
      <c r="G69" s="9"/>
      <c r="H69" s="12"/>
      <c r="I69" s="10"/>
      <c r="J69" s="11"/>
      <c r="L69" s="33">
        <f t="shared" si="0"/>
        <v>0</v>
      </c>
    </row>
    <row r="70" spans="2:12" s="1" customFormat="1" ht="10.9" customHeight="1" x14ac:dyDescent="0.2">
      <c r="B70" s="8" t="s">
        <v>71</v>
      </c>
      <c r="C70" s="38" t="s">
        <v>80</v>
      </c>
      <c r="D70" s="38"/>
      <c r="E70" s="39">
        <v>805000</v>
      </c>
      <c r="F70" s="39"/>
      <c r="G70" s="9"/>
      <c r="H70" s="12"/>
      <c r="I70" s="10"/>
      <c r="J70" s="11"/>
      <c r="L70" s="33">
        <f t="shared" si="0"/>
        <v>0</v>
      </c>
    </row>
    <row r="71" spans="2:12" s="1" customFormat="1" ht="10.9" customHeight="1" x14ac:dyDescent="0.2">
      <c r="B71" s="8" t="s">
        <v>71</v>
      </c>
      <c r="C71" s="38" t="s">
        <v>81</v>
      </c>
      <c r="D71" s="38"/>
      <c r="E71" s="39">
        <v>840013.9</v>
      </c>
      <c r="F71" s="39"/>
      <c r="G71" s="9"/>
      <c r="H71" s="12"/>
      <c r="I71" s="10"/>
      <c r="J71" s="11"/>
      <c r="K71" s="31">
        <f>K61-SUM(G62:J65)+SUM(E66:F71)</f>
        <v>419543026.5800001</v>
      </c>
      <c r="L71" s="33">
        <f t="shared" si="0"/>
        <v>419543.02658000012</v>
      </c>
    </row>
    <row r="72" spans="2:12" s="1" customFormat="1" ht="10.9" customHeight="1" x14ac:dyDescent="0.2">
      <c r="B72" s="18" t="s">
        <v>82</v>
      </c>
      <c r="C72" s="43" t="s">
        <v>83</v>
      </c>
      <c r="D72" s="43"/>
      <c r="E72" s="19"/>
      <c r="F72" s="20"/>
      <c r="G72" s="44">
        <v>1057851</v>
      </c>
      <c r="H72" s="44"/>
      <c r="I72" s="44"/>
      <c r="J72" s="20"/>
      <c r="K72" s="22"/>
      <c r="L72" s="33">
        <f t="shared" si="0"/>
        <v>0</v>
      </c>
    </row>
    <row r="73" spans="2:12" s="1" customFormat="1" ht="10.9" customHeight="1" x14ac:dyDescent="0.2">
      <c r="B73" s="18" t="s">
        <v>82</v>
      </c>
      <c r="C73" s="43" t="s">
        <v>84</v>
      </c>
      <c r="D73" s="43"/>
      <c r="E73" s="19"/>
      <c r="F73" s="20"/>
      <c r="G73" s="44">
        <v>502196</v>
      </c>
      <c r="H73" s="44"/>
      <c r="I73" s="44"/>
      <c r="J73" s="20"/>
      <c r="K73" s="22"/>
      <c r="L73" s="33">
        <f t="shared" si="0"/>
        <v>0</v>
      </c>
    </row>
    <row r="74" spans="2:12" s="1" customFormat="1" ht="10.9" customHeight="1" x14ac:dyDescent="0.2">
      <c r="B74" s="18" t="s">
        <v>82</v>
      </c>
      <c r="C74" s="43" t="s">
        <v>85</v>
      </c>
      <c r="D74" s="43"/>
      <c r="E74" s="44">
        <v>910000</v>
      </c>
      <c r="F74" s="44"/>
      <c r="G74" s="19"/>
      <c r="H74" s="23"/>
      <c r="I74" s="20"/>
      <c r="J74" s="24"/>
      <c r="K74" s="22"/>
      <c r="L74" s="33">
        <f t="shared" si="0"/>
        <v>0</v>
      </c>
    </row>
    <row r="75" spans="2:12" s="1" customFormat="1" ht="10.9" customHeight="1" x14ac:dyDescent="0.2">
      <c r="B75" s="18" t="s">
        <v>82</v>
      </c>
      <c r="C75" s="43" t="s">
        <v>86</v>
      </c>
      <c r="D75" s="43"/>
      <c r="E75" s="44">
        <v>1015549.39</v>
      </c>
      <c r="F75" s="44"/>
      <c r="G75" s="19"/>
      <c r="H75" s="23"/>
      <c r="I75" s="20"/>
      <c r="J75" s="24"/>
      <c r="K75" s="22"/>
      <c r="L75" s="33">
        <f t="shared" si="0"/>
        <v>0</v>
      </c>
    </row>
    <row r="76" spans="2:12" s="1" customFormat="1" ht="10.9" customHeight="1" x14ac:dyDescent="0.2">
      <c r="B76" s="18" t="s">
        <v>82</v>
      </c>
      <c r="C76" s="43" t="s">
        <v>87</v>
      </c>
      <c r="D76" s="43"/>
      <c r="E76" s="44">
        <v>734008.79</v>
      </c>
      <c r="F76" s="44"/>
      <c r="G76" s="19"/>
      <c r="H76" s="23"/>
      <c r="I76" s="20"/>
      <c r="J76" s="24"/>
      <c r="K76" s="22"/>
      <c r="L76" s="33">
        <f t="shared" si="0"/>
        <v>0</v>
      </c>
    </row>
    <row r="77" spans="2:12" s="1" customFormat="1" ht="10.9" customHeight="1" x14ac:dyDescent="0.2">
      <c r="B77" s="18" t="s">
        <v>82</v>
      </c>
      <c r="C77" s="43" t="s">
        <v>88</v>
      </c>
      <c r="D77" s="43"/>
      <c r="E77" s="44">
        <v>494046.43</v>
      </c>
      <c r="F77" s="44"/>
      <c r="G77" s="19"/>
      <c r="H77" s="23"/>
      <c r="I77" s="20"/>
      <c r="J77" s="24"/>
      <c r="K77" s="22"/>
      <c r="L77" s="33">
        <f t="shared" ref="L77:L93" si="1">K77*0.1%</f>
        <v>0</v>
      </c>
    </row>
    <row r="78" spans="2:12" s="1" customFormat="1" ht="10.9" customHeight="1" x14ac:dyDescent="0.2">
      <c r="B78" s="18" t="s">
        <v>82</v>
      </c>
      <c r="C78" s="43" t="s">
        <v>89</v>
      </c>
      <c r="D78" s="43"/>
      <c r="E78" s="44">
        <v>812000</v>
      </c>
      <c r="F78" s="44"/>
      <c r="G78" s="19"/>
      <c r="H78" s="23"/>
      <c r="I78" s="20"/>
      <c r="J78" s="24"/>
      <c r="K78" s="22"/>
      <c r="L78" s="33">
        <f t="shared" si="1"/>
        <v>0</v>
      </c>
    </row>
    <row r="79" spans="2:12" s="1" customFormat="1" ht="10.9" customHeight="1" x14ac:dyDescent="0.2">
      <c r="B79" s="18" t="s">
        <v>82</v>
      </c>
      <c r="C79" s="43" t="s">
        <v>90</v>
      </c>
      <c r="D79" s="43"/>
      <c r="E79" s="44">
        <v>742055.45</v>
      </c>
      <c r="F79" s="44"/>
      <c r="G79" s="19"/>
      <c r="H79" s="23"/>
      <c r="I79" s="20"/>
      <c r="J79" s="24"/>
      <c r="K79" s="31">
        <f>K71-SUM(G72:J73)+SUM(E74:F79)</f>
        <v>422690639.6400001</v>
      </c>
      <c r="L79" s="33">
        <f t="shared" si="1"/>
        <v>422690.63964000012</v>
      </c>
    </row>
    <row r="80" spans="2:12" s="1" customFormat="1" ht="10.9" customHeight="1" x14ac:dyDescent="0.2">
      <c r="B80" s="8" t="s">
        <v>91</v>
      </c>
      <c r="C80" s="38" t="s">
        <v>92</v>
      </c>
      <c r="D80" s="38"/>
      <c r="E80" s="39">
        <v>692874.76</v>
      </c>
      <c r="F80" s="39"/>
      <c r="G80" s="9"/>
      <c r="H80" s="12"/>
      <c r="I80" s="10"/>
      <c r="J80" s="11"/>
      <c r="L80" s="33">
        <f t="shared" si="1"/>
        <v>0</v>
      </c>
    </row>
    <row r="81" spans="2:12" s="1" customFormat="1" ht="10.9" customHeight="1" x14ac:dyDescent="0.2">
      <c r="B81" s="8" t="s">
        <v>91</v>
      </c>
      <c r="C81" s="38" t="s">
        <v>93</v>
      </c>
      <c r="D81" s="38"/>
      <c r="E81" s="39">
        <v>894228.76</v>
      </c>
      <c r="F81" s="39"/>
      <c r="G81" s="9"/>
      <c r="H81" s="12"/>
      <c r="I81" s="10"/>
      <c r="J81" s="11"/>
      <c r="L81" s="33">
        <f t="shared" si="1"/>
        <v>0</v>
      </c>
    </row>
    <row r="82" spans="2:12" s="1" customFormat="1" ht="10.9" customHeight="1" x14ac:dyDescent="0.2">
      <c r="B82" s="8" t="s">
        <v>91</v>
      </c>
      <c r="C82" s="38" t="s">
        <v>94</v>
      </c>
      <c r="D82" s="38"/>
      <c r="E82" s="39">
        <v>371000</v>
      </c>
      <c r="F82" s="39"/>
      <c r="G82" s="9"/>
      <c r="H82" s="12"/>
      <c r="I82" s="10"/>
      <c r="J82" s="11"/>
      <c r="L82" s="33">
        <f t="shared" si="1"/>
        <v>0</v>
      </c>
    </row>
    <row r="83" spans="2:12" s="1" customFormat="1" ht="10.9" customHeight="1" x14ac:dyDescent="0.2">
      <c r="B83" s="8" t="s">
        <v>91</v>
      </c>
      <c r="C83" s="38" t="s">
        <v>95</v>
      </c>
      <c r="D83" s="38"/>
      <c r="E83" s="39">
        <v>452168.14</v>
      </c>
      <c r="F83" s="39"/>
      <c r="G83" s="9"/>
      <c r="H83" s="12"/>
      <c r="I83" s="10"/>
      <c r="J83" s="11"/>
      <c r="K83" s="31">
        <f>K79-SUM(H74:J78)+SUM(E80:F83)</f>
        <v>425100911.30000013</v>
      </c>
      <c r="L83" s="33">
        <f t="shared" si="1"/>
        <v>425100.91130000015</v>
      </c>
    </row>
    <row r="84" spans="2:12" s="1" customFormat="1" ht="10.9" customHeight="1" x14ac:dyDescent="0.2">
      <c r="B84" s="18" t="s">
        <v>96</v>
      </c>
      <c r="C84" s="43" t="s">
        <v>97</v>
      </c>
      <c r="D84" s="43"/>
      <c r="E84" s="44">
        <v>14000</v>
      </c>
      <c r="F84" s="44"/>
      <c r="G84" s="19"/>
      <c r="H84" s="23"/>
      <c r="I84" s="20"/>
      <c r="J84" s="24"/>
      <c r="K84" s="22"/>
      <c r="L84" s="33">
        <f t="shared" si="1"/>
        <v>0</v>
      </c>
    </row>
    <row r="85" spans="2:12" s="1" customFormat="1" ht="10.9" customHeight="1" x14ac:dyDescent="0.2">
      <c r="B85" s="18" t="s">
        <v>96</v>
      </c>
      <c r="C85" s="43" t="s">
        <v>98</v>
      </c>
      <c r="D85" s="43"/>
      <c r="E85" s="44">
        <v>688511.53</v>
      </c>
      <c r="F85" s="44"/>
      <c r="G85" s="19"/>
      <c r="H85" s="23"/>
      <c r="I85" s="20"/>
      <c r="J85" s="24"/>
      <c r="K85" s="31">
        <f>K83-SUM(G75:J76)+SUM(E84:F85)</f>
        <v>425803422.8300001</v>
      </c>
      <c r="L85" s="33">
        <f t="shared" si="1"/>
        <v>425803.42283000011</v>
      </c>
    </row>
    <row r="86" spans="2:12" s="1" customFormat="1" ht="10.9" customHeight="1" x14ac:dyDescent="0.2">
      <c r="B86" s="8" t="s">
        <v>99</v>
      </c>
      <c r="C86" s="38" t="s">
        <v>100</v>
      </c>
      <c r="D86" s="38"/>
      <c r="E86" s="9"/>
      <c r="F86" s="10"/>
      <c r="G86" s="39">
        <v>502196</v>
      </c>
      <c r="H86" s="39"/>
      <c r="I86" s="39"/>
      <c r="J86" s="10"/>
      <c r="L86" s="33">
        <f t="shared" si="1"/>
        <v>0</v>
      </c>
    </row>
    <row r="87" spans="2:12" s="1" customFormat="1" ht="10.9" customHeight="1" x14ac:dyDescent="0.2">
      <c r="B87" s="8" t="s">
        <v>99</v>
      </c>
      <c r="C87" s="38" t="s">
        <v>101</v>
      </c>
      <c r="D87" s="38"/>
      <c r="E87" s="9"/>
      <c r="F87" s="10"/>
      <c r="G87" s="39">
        <v>499804</v>
      </c>
      <c r="H87" s="39"/>
      <c r="I87" s="39"/>
      <c r="J87" s="10"/>
      <c r="L87" s="33">
        <f t="shared" si="1"/>
        <v>0</v>
      </c>
    </row>
    <row r="88" spans="2:12" s="1" customFormat="1" ht="10.9" customHeight="1" x14ac:dyDescent="0.2">
      <c r="B88" s="8" t="s">
        <v>99</v>
      </c>
      <c r="C88" s="38" t="s">
        <v>102</v>
      </c>
      <c r="D88" s="38"/>
      <c r="E88" s="39">
        <v>877684.42</v>
      </c>
      <c r="F88" s="39"/>
      <c r="G88" s="9"/>
      <c r="H88" s="12"/>
      <c r="I88" s="10"/>
      <c r="J88" s="11"/>
      <c r="L88" s="33">
        <f t="shared" si="1"/>
        <v>0</v>
      </c>
    </row>
    <row r="89" spans="2:12" s="1" customFormat="1" ht="10.9" customHeight="1" x14ac:dyDescent="0.2">
      <c r="B89" s="8" t="s">
        <v>99</v>
      </c>
      <c r="C89" s="38" t="s">
        <v>103</v>
      </c>
      <c r="D89" s="38"/>
      <c r="E89" s="39">
        <v>1037267.06</v>
      </c>
      <c r="F89" s="39"/>
      <c r="G89" s="9"/>
      <c r="H89" s="12"/>
      <c r="I89" s="10"/>
      <c r="J89" s="11"/>
      <c r="L89" s="33">
        <f t="shared" si="1"/>
        <v>0</v>
      </c>
    </row>
    <row r="90" spans="2:12" s="1" customFormat="1" ht="10.9" customHeight="1" x14ac:dyDescent="0.2">
      <c r="B90" s="8" t="s">
        <v>99</v>
      </c>
      <c r="C90" s="38" t="s">
        <v>104</v>
      </c>
      <c r="D90" s="38"/>
      <c r="E90" s="39">
        <v>308000</v>
      </c>
      <c r="F90" s="39"/>
      <c r="G90" s="9"/>
      <c r="H90" s="12"/>
      <c r="I90" s="10"/>
      <c r="J90" s="11"/>
      <c r="L90" s="33">
        <f t="shared" si="1"/>
        <v>0</v>
      </c>
    </row>
    <row r="91" spans="2:12" s="1" customFormat="1" ht="10.9" customHeight="1" x14ac:dyDescent="0.2">
      <c r="B91" s="8" t="s">
        <v>99</v>
      </c>
      <c r="C91" s="38" t="s">
        <v>105</v>
      </c>
      <c r="D91" s="38"/>
      <c r="E91" s="39">
        <v>1024546.06</v>
      </c>
      <c r="F91" s="39"/>
      <c r="G91" s="9"/>
      <c r="H91" s="12"/>
      <c r="I91" s="10"/>
      <c r="J91" s="11"/>
      <c r="K91" s="31">
        <f>K85-SUM(G86:J87)+SUM(E86:F91)</f>
        <v>428048920.37000012</v>
      </c>
      <c r="L91" s="33">
        <f t="shared" si="1"/>
        <v>428048.92037000012</v>
      </c>
    </row>
    <row r="92" spans="2:12" s="1" customFormat="1" ht="10.9" customHeight="1" x14ac:dyDescent="0.2">
      <c r="B92" s="18" t="s">
        <v>106</v>
      </c>
      <c r="C92" s="43" t="s">
        <v>107</v>
      </c>
      <c r="D92" s="43"/>
      <c r="E92" s="19"/>
      <c r="F92" s="20"/>
      <c r="G92" s="44">
        <v>960073</v>
      </c>
      <c r="H92" s="44"/>
      <c r="I92" s="44"/>
      <c r="J92" s="20"/>
      <c r="K92" s="22"/>
      <c r="L92" s="33">
        <f t="shared" si="1"/>
        <v>0</v>
      </c>
    </row>
    <row r="93" spans="2:12" s="1" customFormat="1" ht="10.9" customHeight="1" x14ac:dyDescent="0.2">
      <c r="B93" s="18" t="s">
        <v>106</v>
      </c>
      <c r="C93" s="43" t="s">
        <v>108</v>
      </c>
      <c r="D93" s="43"/>
      <c r="E93" s="44">
        <v>900994.14</v>
      </c>
      <c r="F93" s="44"/>
      <c r="G93" s="19"/>
      <c r="H93" s="23"/>
      <c r="I93" s="20"/>
      <c r="J93" s="24"/>
      <c r="K93" s="22"/>
      <c r="L93" s="33">
        <f t="shared" si="1"/>
        <v>0</v>
      </c>
    </row>
    <row r="94" spans="2:12" s="1" customFormat="1" ht="10.9" customHeight="1" x14ac:dyDescent="0.2">
      <c r="B94" s="18" t="s">
        <v>106</v>
      </c>
      <c r="C94" s="43" t="s">
        <v>109</v>
      </c>
      <c r="D94" s="43"/>
      <c r="E94" s="44">
        <v>1199585.83</v>
      </c>
      <c r="F94" s="44"/>
      <c r="G94" s="19"/>
      <c r="H94" s="23"/>
      <c r="I94" s="20"/>
      <c r="J94" s="24"/>
      <c r="K94" s="22"/>
      <c r="L94" s="22"/>
    </row>
    <row r="95" spans="2:12" s="1" customFormat="1" ht="10.9" customHeight="1" x14ac:dyDescent="0.2">
      <c r="B95" s="18" t="s">
        <v>106</v>
      </c>
      <c r="C95" s="43" t="s">
        <v>110</v>
      </c>
      <c r="D95" s="43"/>
      <c r="E95" s="44">
        <v>450590.4</v>
      </c>
      <c r="F95" s="44"/>
      <c r="G95" s="19"/>
      <c r="H95" s="23"/>
      <c r="I95" s="20"/>
      <c r="J95" s="24"/>
      <c r="K95" s="22"/>
      <c r="L95" s="22"/>
    </row>
    <row r="96" spans="2:12" s="1" customFormat="1" ht="10.9" customHeight="1" x14ac:dyDescent="0.2">
      <c r="B96" s="18" t="s">
        <v>106</v>
      </c>
      <c r="C96" s="43" t="s">
        <v>111</v>
      </c>
      <c r="D96" s="43"/>
      <c r="E96" s="44">
        <v>1022990.32</v>
      </c>
      <c r="F96" s="44"/>
      <c r="G96" s="19"/>
      <c r="H96" s="23"/>
      <c r="I96" s="20"/>
      <c r="J96" s="24"/>
      <c r="K96" s="22"/>
      <c r="L96" s="22"/>
    </row>
    <row r="97" spans="2:12" s="1" customFormat="1" ht="10.9" customHeight="1" x14ac:dyDescent="0.2">
      <c r="B97" s="18" t="s">
        <v>106</v>
      </c>
      <c r="C97" s="43" t="s">
        <v>112</v>
      </c>
      <c r="D97" s="43"/>
      <c r="E97" s="44">
        <v>984521.26</v>
      </c>
      <c r="F97" s="44"/>
      <c r="G97" s="19"/>
      <c r="H97" s="23"/>
      <c r="I97" s="20"/>
      <c r="J97" s="24"/>
      <c r="K97" s="31">
        <f>K91-SUM(G92:J93)+SUM(E92:F97)</f>
        <v>431647529.32000011</v>
      </c>
      <c r="L97" s="22"/>
    </row>
    <row r="98" spans="2:12" s="1" customFormat="1" ht="10.9" customHeight="1" x14ac:dyDescent="0.2">
      <c r="B98" s="8" t="s">
        <v>113</v>
      </c>
      <c r="C98" s="38" t="s">
        <v>114</v>
      </c>
      <c r="D98" s="38"/>
      <c r="E98" s="9"/>
      <c r="F98" s="10"/>
      <c r="G98" s="39">
        <v>2003502.3</v>
      </c>
      <c r="H98" s="39"/>
      <c r="I98" s="39"/>
      <c r="J98" s="10"/>
    </row>
    <row r="99" spans="2:12" s="1" customFormat="1" ht="10.9" customHeight="1" x14ac:dyDescent="0.2">
      <c r="B99" s="8" t="s">
        <v>113</v>
      </c>
      <c r="C99" s="38" t="s">
        <v>115</v>
      </c>
      <c r="D99" s="38"/>
      <c r="E99" s="9"/>
      <c r="F99" s="10"/>
      <c r="G99" s="39">
        <v>2730520</v>
      </c>
      <c r="H99" s="39"/>
      <c r="I99" s="39"/>
      <c r="J99" s="10"/>
    </row>
    <row r="100" spans="2:12" s="1" customFormat="1" ht="10.9" customHeight="1" x14ac:dyDescent="0.2">
      <c r="B100" s="8" t="s">
        <v>113</v>
      </c>
      <c r="C100" s="38" t="s">
        <v>116</v>
      </c>
      <c r="D100" s="38"/>
      <c r="E100" s="9"/>
      <c r="F100" s="10"/>
      <c r="G100" s="39">
        <v>1221480</v>
      </c>
      <c r="H100" s="39"/>
      <c r="I100" s="39"/>
      <c r="J100" s="10"/>
    </row>
    <row r="101" spans="2:12" s="1" customFormat="1" ht="10.9" customHeight="1" x14ac:dyDescent="0.2">
      <c r="B101" s="8" t="s">
        <v>113</v>
      </c>
      <c r="C101" s="38" t="s">
        <v>117</v>
      </c>
      <c r="D101" s="38"/>
      <c r="E101" s="39">
        <v>780343.97</v>
      </c>
      <c r="F101" s="39"/>
      <c r="G101" s="9"/>
      <c r="H101" s="12"/>
      <c r="I101" s="10"/>
      <c r="J101" s="11"/>
    </row>
    <row r="102" spans="2:12" s="1" customFormat="1" ht="10.9" customHeight="1" x14ac:dyDescent="0.2">
      <c r="B102" s="8" t="s">
        <v>113</v>
      </c>
      <c r="C102" s="38" t="s">
        <v>118</v>
      </c>
      <c r="D102" s="38"/>
      <c r="E102" s="39">
        <v>996691.17</v>
      </c>
      <c r="F102" s="39"/>
      <c r="G102" s="9"/>
      <c r="H102" s="12"/>
      <c r="I102" s="10"/>
      <c r="J102" s="11"/>
    </row>
    <row r="103" spans="2:12" s="1" customFormat="1" ht="10.9" customHeight="1" x14ac:dyDescent="0.2">
      <c r="B103" s="8" t="s">
        <v>113</v>
      </c>
      <c r="C103" s="38" t="s">
        <v>119</v>
      </c>
      <c r="D103" s="38"/>
      <c r="E103" s="39">
        <v>1058444.17</v>
      </c>
      <c r="F103" s="39"/>
      <c r="G103" s="9"/>
      <c r="H103" s="12"/>
      <c r="I103" s="10"/>
      <c r="J103" s="11"/>
    </row>
    <row r="104" spans="2:12" s="1" customFormat="1" ht="10.9" customHeight="1" x14ac:dyDescent="0.2">
      <c r="B104" s="8" t="s">
        <v>113</v>
      </c>
      <c r="C104" s="38" t="s">
        <v>120</v>
      </c>
      <c r="D104" s="38"/>
      <c r="E104" s="39">
        <v>944358.26</v>
      </c>
      <c r="F104" s="39"/>
      <c r="G104" s="9"/>
      <c r="H104" s="12"/>
      <c r="I104" s="10"/>
      <c r="J104" s="11"/>
    </row>
    <row r="105" spans="2:12" s="1" customFormat="1" ht="10.9" customHeight="1" x14ac:dyDescent="0.2">
      <c r="B105" s="8" t="s">
        <v>113</v>
      </c>
      <c r="C105" s="38" t="s">
        <v>121</v>
      </c>
      <c r="D105" s="38"/>
      <c r="E105" s="39">
        <v>340831.2</v>
      </c>
      <c r="F105" s="39"/>
      <c r="G105" s="9"/>
      <c r="H105" s="12"/>
      <c r="I105" s="10"/>
      <c r="J105" s="11"/>
    </row>
    <row r="106" spans="2:12" s="1" customFormat="1" ht="10.9" customHeight="1" x14ac:dyDescent="0.2">
      <c r="B106" s="8" t="s">
        <v>113</v>
      </c>
      <c r="C106" s="38" t="s">
        <v>122</v>
      </c>
      <c r="D106" s="38"/>
      <c r="E106" s="39">
        <v>790887.49</v>
      </c>
      <c r="F106" s="39"/>
      <c r="G106" s="9"/>
      <c r="H106" s="12"/>
      <c r="I106" s="10"/>
      <c r="J106" s="11"/>
    </row>
    <row r="107" spans="2:12" s="1" customFormat="1" ht="10.9" customHeight="1" x14ac:dyDescent="0.2">
      <c r="B107" s="8" t="s">
        <v>113</v>
      </c>
      <c r="C107" s="38" t="s">
        <v>123</v>
      </c>
      <c r="D107" s="38"/>
      <c r="E107" s="39">
        <v>931098.34</v>
      </c>
      <c r="F107" s="39"/>
      <c r="G107" s="9"/>
      <c r="H107" s="12"/>
      <c r="I107" s="10"/>
      <c r="J107" s="11"/>
      <c r="K107" s="31">
        <f>K97-SUM(G98:H100)+SUM(E101:F107)</f>
        <v>431534681.62000012</v>
      </c>
    </row>
    <row r="108" spans="2:12" s="1" customFormat="1" ht="10.9" customHeight="1" x14ac:dyDescent="0.2">
      <c r="B108" s="18" t="s">
        <v>124</v>
      </c>
      <c r="C108" s="43" t="s">
        <v>125</v>
      </c>
      <c r="D108" s="43"/>
      <c r="E108" s="19"/>
      <c r="F108" s="20"/>
      <c r="G108" s="44">
        <v>3023521</v>
      </c>
      <c r="H108" s="44"/>
      <c r="I108" s="44"/>
      <c r="J108" s="20"/>
      <c r="K108" s="22"/>
      <c r="L108" s="22"/>
    </row>
    <row r="109" spans="2:12" s="1" customFormat="1" ht="10.9" customHeight="1" x14ac:dyDescent="0.2">
      <c r="B109" s="18" t="s">
        <v>124</v>
      </c>
      <c r="C109" s="43" t="s">
        <v>126</v>
      </c>
      <c r="D109" s="43"/>
      <c r="E109" s="19"/>
      <c r="F109" s="20"/>
      <c r="G109" s="44">
        <v>1791932.47</v>
      </c>
      <c r="H109" s="44"/>
      <c r="I109" s="44"/>
      <c r="J109" s="20"/>
      <c r="K109" s="22"/>
      <c r="L109" s="22"/>
    </row>
    <row r="110" spans="2:12" s="1" customFormat="1" ht="10.9" customHeight="1" x14ac:dyDescent="0.2">
      <c r="B110" s="18" t="s">
        <v>124</v>
      </c>
      <c r="C110" s="43" t="s">
        <v>127</v>
      </c>
      <c r="D110" s="43"/>
      <c r="E110" s="44">
        <v>486599.33</v>
      </c>
      <c r="F110" s="44"/>
      <c r="G110" s="19"/>
      <c r="H110" s="23"/>
      <c r="I110" s="20"/>
      <c r="J110" s="24"/>
      <c r="K110" s="22"/>
      <c r="L110" s="22"/>
    </row>
    <row r="111" spans="2:12" s="1" customFormat="1" ht="10.9" customHeight="1" x14ac:dyDescent="0.2">
      <c r="B111" s="18" t="s">
        <v>124</v>
      </c>
      <c r="C111" s="43" t="s">
        <v>128</v>
      </c>
      <c r="D111" s="43"/>
      <c r="E111" s="44">
        <v>982686.57</v>
      </c>
      <c r="F111" s="44"/>
      <c r="G111" s="19"/>
      <c r="H111" s="23"/>
      <c r="I111" s="20"/>
      <c r="J111" s="24"/>
      <c r="K111" s="22"/>
      <c r="L111" s="22"/>
    </row>
    <row r="112" spans="2:12" s="1" customFormat="1" ht="10.9" customHeight="1" x14ac:dyDescent="0.2">
      <c r="B112" s="18" t="s">
        <v>124</v>
      </c>
      <c r="C112" s="43" t="s">
        <v>129</v>
      </c>
      <c r="D112" s="43"/>
      <c r="E112" s="44">
        <v>304994.40000000002</v>
      </c>
      <c r="F112" s="44"/>
      <c r="G112" s="19"/>
      <c r="H112" s="23"/>
      <c r="I112" s="20"/>
      <c r="J112" s="24"/>
      <c r="K112" s="31">
        <f>K107-SUM(G108:J109)+SUM(E108:F112)</f>
        <v>428493508.45000011</v>
      </c>
      <c r="L112" s="22"/>
    </row>
    <row r="113" spans="2:12" s="1" customFormat="1" ht="10.9" customHeight="1" x14ac:dyDescent="0.2">
      <c r="B113" s="8" t="s">
        <v>130</v>
      </c>
      <c r="C113" s="38" t="s">
        <v>131</v>
      </c>
      <c r="D113" s="38"/>
      <c r="E113" s="39">
        <v>1088986.23</v>
      </c>
      <c r="F113" s="39"/>
      <c r="G113" s="9"/>
      <c r="H113" s="12"/>
      <c r="I113" s="10"/>
      <c r="J113" s="11"/>
    </row>
    <row r="114" spans="2:12" s="1" customFormat="1" ht="10.9" customHeight="1" x14ac:dyDescent="0.2">
      <c r="B114" s="8" t="s">
        <v>130</v>
      </c>
      <c r="C114" s="38" t="s">
        <v>132</v>
      </c>
      <c r="D114" s="38"/>
      <c r="E114" s="39">
        <v>145719.76</v>
      </c>
      <c r="F114" s="39"/>
      <c r="G114" s="9"/>
      <c r="H114" s="12"/>
      <c r="I114" s="10"/>
      <c r="J114" s="11"/>
      <c r="K114" s="31">
        <f>K112+E113+E114</f>
        <v>429728214.44000012</v>
      </c>
    </row>
    <row r="115" spans="2:12" s="1" customFormat="1" ht="10.9" customHeight="1" x14ac:dyDescent="0.2">
      <c r="B115" s="18" t="s">
        <v>133</v>
      </c>
      <c r="C115" s="43" t="s">
        <v>134</v>
      </c>
      <c r="D115" s="43"/>
      <c r="E115" s="44">
        <v>1189818.0900000001</v>
      </c>
      <c r="F115" s="44"/>
      <c r="G115" s="19"/>
      <c r="H115" s="23"/>
      <c r="I115" s="20"/>
      <c r="J115" s="24"/>
      <c r="K115" s="22"/>
      <c r="L115" s="22"/>
    </row>
    <row r="116" spans="2:12" s="1" customFormat="1" ht="10.9" customHeight="1" x14ac:dyDescent="0.2">
      <c r="B116" s="18" t="s">
        <v>133</v>
      </c>
      <c r="C116" s="43" t="s">
        <v>135</v>
      </c>
      <c r="D116" s="43"/>
      <c r="E116" s="44">
        <v>1056896.22</v>
      </c>
      <c r="F116" s="44"/>
      <c r="G116" s="19"/>
      <c r="H116" s="23"/>
      <c r="I116" s="20"/>
      <c r="J116" s="24"/>
      <c r="K116" s="22"/>
      <c r="L116" s="22"/>
    </row>
    <row r="117" spans="2:12" s="1" customFormat="1" ht="10.9" customHeight="1" x14ac:dyDescent="0.2">
      <c r="B117" s="18" t="s">
        <v>133</v>
      </c>
      <c r="C117" s="43" t="s">
        <v>136</v>
      </c>
      <c r="D117" s="43"/>
      <c r="E117" s="44">
        <v>774927.99</v>
      </c>
      <c r="F117" s="44"/>
      <c r="G117" s="19"/>
      <c r="H117" s="23"/>
      <c r="I117" s="20"/>
      <c r="J117" s="24"/>
      <c r="K117" s="31">
        <f>K114+E115+E116+E117</f>
        <v>432749856.74000013</v>
      </c>
      <c r="L117" s="22"/>
    </row>
    <row r="118" spans="2:12" s="1" customFormat="1" ht="10.9" customHeight="1" x14ac:dyDescent="0.2">
      <c r="B118" s="8" t="s">
        <v>137</v>
      </c>
      <c r="C118" s="38" t="s">
        <v>138</v>
      </c>
      <c r="D118" s="38"/>
      <c r="E118" s="39">
        <v>988929.65</v>
      </c>
      <c r="F118" s="39"/>
      <c r="G118" s="9"/>
      <c r="H118" s="12"/>
      <c r="I118" s="10"/>
      <c r="J118" s="11"/>
      <c r="K118" s="31">
        <f>K117+E118</f>
        <v>433738786.3900001</v>
      </c>
    </row>
    <row r="119" spans="2:12" s="1" customFormat="1" ht="10.9" customHeight="1" x14ac:dyDescent="0.2">
      <c r="B119" s="18" t="s">
        <v>139</v>
      </c>
      <c r="C119" s="43" t="s">
        <v>140</v>
      </c>
      <c r="D119" s="43"/>
      <c r="E119" s="44">
        <v>985717.83</v>
      </c>
      <c r="F119" s="44"/>
      <c r="G119" s="19"/>
      <c r="H119" s="23"/>
      <c r="I119" s="20"/>
      <c r="J119" s="24"/>
      <c r="K119" s="22"/>
      <c r="L119" s="22"/>
    </row>
    <row r="120" spans="2:12" s="1" customFormat="1" ht="10.9" customHeight="1" x14ac:dyDescent="0.2">
      <c r="B120" s="18" t="s">
        <v>139</v>
      </c>
      <c r="C120" s="43" t="s">
        <v>141</v>
      </c>
      <c r="D120" s="43"/>
      <c r="E120" s="44">
        <v>383032.38</v>
      </c>
      <c r="F120" s="44"/>
      <c r="G120" s="19"/>
      <c r="H120" s="23"/>
      <c r="I120" s="20"/>
      <c r="J120" s="24"/>
      <c r="K120" s="22"/>
      <c r="L120" s="22"/>
    </row>
    <row r="121" spans="2:12" s="1" customFormat="1" ht="10.9" customHeight="1" x14ac:dyDescent="0.2">
      <c r="B121" s="18" t="s">
        <v>139</v>
      </c>
      <c r="C121" s="43" t="s">
        <v>142</v>
      </c>
      <c r="D121" s="43"/>
      <c r="E121" s="44">
        <v>681407.87</v>
      </c>
      <c r="F121" s="44"/>
      <c r="G121" s="19"/>
      <c r="H121" s="23"/>
      <c r="I121" s="20"/>
      <c r="J121" s="24"/>
      <c r="K121" s="22"/>
      <c r="L121" s="22"/>
    </row>
    <row r="122" spans="2:12" s="1" customFormat="1" ht="10.9" customHeight="1" x14ac:dyDescent="0.2">
      <c r="B122" s="18" t="s">
        <v>139</v>
      </c>
      <c r="C122" s="43" t="s">
        <v>143</v>
      </c>
      <c r="D122" s="43"/>
      <c r="E122" s="44">
        <v>109759.2</v>
      </c>
      <c r="F122" s="44"/>
      <c r="G122" s="19"/>
      <c r="H122" s="23"/>
      <c r="I122" s="20"/>
      <c r="J122" s="24"/>
      <c r="K122" s="22"/>
      <c r="L122" s="22"/>
    </row>
    <row r="123" spans="2:12" s="1" customFormat="1" ht="10.9" customHeight="1" x14ac:dyDescent="0.2">
      <c r="B123" s="18" t="s">
        <v>139</v>
      </c>
      <c r="C123" s="43" t="s">
        <v>144</v>
      </c>
      <c r="D123" s="43"/>
      <c r="E123" s="44">
        <v>670293.04</v>
      </c>
      <c r="F123" s="44"/>
      <c r="G123" s="19"/>
      <c r="H123" s="23"/>
      <c r="I123" s="20"/>
      <c r="J123" s="24"/>
      <c r="K123" s="22"/>
      <c r="L123" s="22"/>
    </row>
    <row r="124" spans="2:12" s="1" customFormat="1" ht="10.9" customHeight="1" x14ac:dyDescent="0.2">
      <c r="B124" s="18" t="s">
        <v>139</v>
      </c>
      <c r="C124" s="43" t="s">
        <v>145</v>
      </c>
      <c r="D124" s="43"/>
      <c r="E124" s="44">
        <v>743121.57</v>
      </c>
      <c r="F124" s="44"/>
      <c r="G124" s="19"/>
      <c r="H124" s="23"/>
      <c r="I124" s="20"/>
      <c r="J124" s="24"/>
      <c r="K124" s="32">
        <f>SUM(E119:F124)+K118</f>
        <v>437312118.28000009</v>
      </c>
      <c r="L124" s="22"/>
    </row>
    <row r="125" spans="2:12" s="1" customFormat="1" ht="10.9" customHeight="1" x14ac:dyDescent="0.2">
      <c r="B125" s="8" t="s">
        <v>146</v>
      </c>
      <c r="C125" s="38" t="s">
        <v>147</v>
      </c>
      <c r="D125" s="38"/>
      <c r="E125" s="9"/>
      <c r="F125" s="10"/>
      <c r="G125" s="39">
        <v>3841754</v>
      </c>
      <c r="H125" s="39"/>
      <c r="I125" s="39"/>
      <c r="J125" s="10"/>
    </row>
    <row r="126" spans="2:12" s="1" customFormat="1" ht="10.9" customHeight="1" x14ac:dyDescent="0.2">
      <c r="B126" s="8" t="s">
        <v>146</v>
      </c>
      <c r="C126" s="38" t="s">
        <v>148</v>
      </c>
      <c r="D126" s="38"/>
      <c r="E126" s="9"/>
      <c r="F126" s="10"/>
      <c r="G126" s="39">
        <v>2004802.47</v>
      </c>
      <c r="H126" s="39"/>
      <c r="I126" s="39"/>
      <c r="J126" s="10"/>
    </row>
    <row r="127" spans="2:12" s="1" customFormat="1" ht="10.9" customHeight="1" x14ac:dyDescent="0.2">
      <c r="B127" s="8" t="s">
        <v>146</v>
      </c>
      <c r="C127" s="38" t="s">
        <v>149</v>
      </c>
      <c r="D127" s="38"/>
      <c r="E127" s="39">
        <v>754660.85</v>
      </c>
      <c r="F127" s="39"/>
      <c r="G127" s="9"/>
      <c r="H127" s="12"/>
      <c r="I127" s="10"/>
      <c r="J127" s="11"/>
    </row>
    <row r="128" spans="2:12" s="1" customFormat="1" ht="10.9" customHeight="1" x14ac:dyDescent="0.2">
      <c r="B128" s="8" t="s">
        <v>146</v>
      </c>
      <c r="C128" s="38" t="s">
        <v>150</v>
      </c>
      <c r="D128" s="38"/>
      <c r="E128" s="39">
        <v>857223.71</v>
      </c>
      <c r="F128" s="39"/>
      <c r="G128" s="9"/>
      <c r="H128" s="12"/>
      <c r="I128" s="10"/>
      <c r="J128" s="11"/>
    </row>
    <row r="129" spans="2:12" s="1" customFormat="1" ht="10.9" customHeight="1" x14ac:dyDescent="0.2">
      <c r="B129" s="8" t="s">
        <v>146</v>
      </c>
      <c r="C129" s="38" t="s">
        <v>151</v>
      </c>
      <c r="D129" s="38"/>
      <c r="E129" s="39">
        <v>31112.19</v>
      </c>
      <c r="F129" s="39"/>
      <c r="G129" s="9"/>
      <c r="H129" s="12"/>
      <c r="I129" s="10"/>
      <c r="J129" s="11"/>
    </row>
    <row r="130" spans="2:12" s="1" customFormat="1" ht="10.9" customHeight="1" x14ac:dyDescent="0.2">
      <c r="B130" s="8" t="s">
        <v>146</v>
      </c>
      <c r="C130" s="38" t="s">
        <v>152</v>
      </c>
      <c r="D130" s="38"/>
      <c r="E130" s="39">
        <v>739117.03</v>
      </c>
      <c r="F130" s="39"/>
      <c r="G130" s="9"/>
      <c r="H130" s="12"/>
      <c r="I130" s="10"/>
      <c r="J130" s="11"/>
      <c r="K130" s="31">
        <f>K124-SUM(G125:J126)+SUM(E125:F130)</f>
        <v>433847675.59000003</v>
      </c>
    </row>
    <row r="131" spans="2:12" s="1" customFormat="1" ht="10.9" customHeight="1" x14ac:dyDescent="0.2">
      <c r="B131" s="18" t="s">
        <v>153</v>
      </c>
      <c r="C131" s="43" t="s">
        <v>154</v>
      </c>
      <c r="D131" s="43"/>
      <c r="E131" s="19"/>
      <c r="F131" s="20"/>
      <c r="G131" s="44">
        <v>2401000</v>
      </c>
      <c r="H131" s="44"/>
      <c r="I131" s="44"/>
      <c r="J131" s="20"/>
      <c r="K131" s="22"/>
      <c r="L131" s="22"/>
    </row>
    <row r="132" spans="2:12" s="1" customFormat="1" ht="10.9" customHeight="1" x14ac:dyDescent="0.2">
      <c r="B132" s="18" t="s">
        <v>153</v>
      </c>
      <c r="C132" s="43" t="s">
        <v>155</v>
      </c>
      <c r="D132" s="43"/>
      <c r="E132" s="19"/>
      <c r="F132" s="20"/>
      <c r="G132" s="44">
        <v>2806400.77</v>
      </c>
      <c r="H132" s="44"/>
      <c r="I132" s="44"/>
      <c r="J132" s="20"/>
      <c r="K132" s="22"/>
      <c r="L132" s="22"/>
    </row>
    <row r="133" spans="2:12" s="1" customFormat="1" ht="10.9" customHeight="1" x14ac:dyDescent="0.2">
      <c r="B133" s="18" t="s">
        <v>153</v>
      </c>
      <c r="C133" s="43" t="s">
        <v>156</v>
      </c>
      <c r="D133" s="43"/>
      <c r="E133" s="19"/>
      <c r="F133" s="20"/>
      <c r="G133" s="44">
        <v>2090047</v>
      </c>
      <c r="H133" s="44"/>
      <c r="I133" s="44"/>
      <c r="J133" s="20"/>
      <c r="K133" s="22"/>
      <c r="L133" s="22"/>
    </row>
    <row r="134" spans="2:12" s="1" customFormat="1" ht="10.9" customHeight="1" x14ac:dyDescent="0.2">
      <c r="B134" s="18" t="s">
        <v>153</v>
      </c>
      <c r="C134" s="43" t="s">
        <v>157</v>
      </c>
      <c r="D134" s="43"/>
      <c r="E134" s="44">
        <v>874951.37</v>
      </c>
      <c r="F134" s="44"/>
      <c r="G134" s="19"/>
      <c r="H134" s="23"/>
      <c r="I134" s="20"/>
      <c r="J134" s="24"/>
      <c r="K134" s="22"/>
      <c r="L134" s="22"/>
    </row>
    <row r="135" spans="2:12" s="1" customFormat="1" ht="10.9" customHeight="1" x14ac:dyDescent="0.2">
      <c r="B135" s="18" t="s">
        <v>153</v>
      </c>
      <c r="C135" s="43" t="s">
        <v>158</v>
      </c>
      <c r="D135" s="43"/>
      <c r="E135" s="44">
        <v>1032751.14</v>
      </c>
      <c r="F135" s="44"/>
      <c r="G135" s="19"/>
      <c r="H135" s="23"/>
      <c r="I135" s="20"/>
      <c r="J135" s="24"/>
      <c r="K135" s="22"/>
      <c r="L135" s="22"/>
    </row>
    <row r="136" spans="2:12" s="1" customFormat="1" ht="10.9" customHeight="1" x14ac:dyDescent="0.2">
      <c r="B136" s="18" t="s">
        <v>153</v>
      </c>
      <c r="C136" s="43" t="s">
        <v>159</v>
      </c>
      <c r="D136" s="43"/>
      <c r="E136" s="44">
        <v>236848.8</v>
      </c>
      <c r="F136" s="44"/>
      <c r="G136" s="19"/>
      <c r="H136" s="23"/>
      <c r="I136" s="20"/>
      <c r="J136" s="24"/>
      <c r="K136" s="22"/>
      <c r="L136" s="22"/>
    </row>
    <row r="137" spans="2:12" s="1" customFormat="1" ht="10.9" customHeight="1" x14ac:dyDescent="0.2">
      <c r="B137" s="18" t="s">
        <v>153</v>
      </c>
      <c r="C137" s="43" t="s">
        <v>160</v>
      </c>
      <c r="D137" s="43"/>
      <c r="E137" s="44">
        <v>962447.64</v>
      </c>
      <c r="F137" s="44"/>
      <c r="G137" s="19"/>
      <c r="H137" s="23"/>
      <c r="I137" s="20"/>
      <c r="J137" s="24"/>
      <c r="K137" s="31">
        <f>K130-SUM(G131:J133)+SUM(E132:F137)</f>
        <v>429657226.77000004</v>
      </c>
      <c r="L137" s="22"/>
    </row>
    <row r="138" spans="2:12" s="1" customFormat="1" ht="10.9" customHeight="1" x14ac:dyDescent="0.2">
      <c r="B138" s="8" t="s">
        <v>161</v>
      </c>
      <c r="C138" s="38" t="s">
        <v>162</v>
      </c>
      <c r="D138" s="38"/>
      <c r="E138" s="39">
        <v>1021539.04</v>
      </c>
      <c r="F138" s="39"/>
      <c r="G138" s="9"/>
      <c r="H138" s="12"/>
      <c r="I138" s="10"/>
      <c r="J138" s="11"/>
    </row>
    <row r="139" spans="2:12" s="1" customFormat="1" ht="10.9" customHeight="1" x14ac:dyDescent="0.2">
      <c r="B139" s="8" t="s">
        <v>161</v>
      </c>
      <c r="C139" s="38" t="s">
        <v>163</v>
      </c>
      <c r="D139" s="38"/>
      <c r="E139" s="39">
        <v>829383.35</v>
      </c>
      <c r="F139" s="39"/>
      <c r="G139" s="9"/>
      <c r="H139" s="12"/>
      <c r="I139" s="10"/>
      <c r="J139" s="11"/>
    </row>
    <row r="140" spans="2:12" s="1" customFormat="1" ht="10.9" customHeight="1" x14ac:dyDescent="0.2">
      <c r="B140" s="8" t="s">
        <v>161</v>
      </c>
      <c r="C140" s="38" t="s">
        <v>164</v>
      </c>
      <c r="D140" s="38"/>
      <c r="E140" s="39">
        <v>760767.88</v>
      </c>
      <c r="F140" s="39"/>
      <c r="G140" s="9"/>
      <c r="H140" s="12"/>
      <c r="I140" s="10"/>
      <c r="J140" s="11"/>
    </row>
    <row r="141" spans="2:12" s="1" customFormat="1" ht="10.9" customHeight="1" x14ac:dyDescent="0.2">
      <c r="B141" s="8" t="s">
        <v>161</v>
      </c>
      <c r="C141" s="38" t="s">
        <v>165</v>
      </c>
      <c r="D141" s="38"/>
      <c r="E141" s="39">
        <v>943203.48</v>
      </c>
      <c r="F141" s="39"/>
      <c r="G141" s="9"/>
      <c r="H141" s="12"/>
      <c r="I141" s="10"/>
      <c r="J141" s="11"/>
    </row>
    <row r="142" spans="2:12" s="1" customFormat="1" ht="10.9" customHeight="1" x14ac:dyDescent="0.2">
      <c r="B142" s="8" t="s">
        <v>161</v>
      </c>
      <c r="C142" s="38" t="s">
        <v>166</v>
      </c>
      <c r="D142" s="38"/>
      <c r="E142" s="39">
        <v>1090050.28</v>
      </c>
      <c r="F142" s="39"/>
      <c r="G142" s="9"/>
      <c r="H142" s="12"/>
      <c r="I142" s="10"/>
      <c r="J142" s="11"/>
    </row>
    <row r="143" spans="2:12" s="1" customFormat="1" ht="10.9" customHeight="1" x14ac:dyDescent="0.2">
      <c r="B143" s="8" t="s">
        <v>161</v>
      </c>
      <c r="C143" s="38" t="s">
        <v>167</v>
      </c>
      <c r="D143" s="38"/>
      <c r="E143" s="39">
        <v>788336.9</v>
      </c>
      <c r="F143" s="39"/>
      <c r="G143" s="9"/>
      <c r="H143" s="12"/>
      <c r="I143" s="10"/>
      <c r="J143" s="11"/>
    </row>
    <row r="144" spans="2:12" s="1" customFormat="1" ht="10.9" customHeight="1" x14ac:dyDescent="0.2">
      <c r="B144" s="8" t="s">
        <v>161</v>
      </c>
      <c r="C144" s="38" t="s">
        <v>168</v>
      </c>
      <c r="D144" s="38"/>
      <c r="E144" s="39">
        <v>374254.11</v>
      </c>
      <c r="F144" s="39"/>
      <c r="G144" s="9"/>
      <c r="H144" s="12"/>
      <c r="I144" s="10"/>
      <c r="J144" s="11"/>
    </row>
    <row r="145" spans="2:12" s="1" customFormat="1" ht="10.9" customHeight="1" x14ac:dyDescent="0.2">
      <c r="B145" s="8" t="s">
        <v>161</v>
      </c>
      <c r="C145" s="38" t="s">
        <v>169</v>
      </c>
      <c r="D145" s="38"/>
      <c r="E145" s="39">
        <v>1010759.51</v>
      </c>
      <c r="F145" s="39"/>
      <c r="G145" s="9"/>
      <c r="H145" s="12"/>
      <c r="I145" s="10"/>
      <c r="J145" s="11"/>
    </row>
    <row r="146" spans="2:12" s="1" customFormat="1" ht="10.9" customHeight="1" x14ac:dyDescent="0.2">
      <c r="B146" s="8" t="s">
        <v>161</v>
      </c>
      <c r="C146" s="38" t="s">
        <v>170</v>
      </c>
      <c r="D146" s="38"/>
      <c r="E146" s="39">
        <v>1073797.68</v>
      </c>
      <c r="F146" s="39"/>
      <c r="G146" s="9"/>
      <c r="H146" s="12"/>
      <c r="I146" s="10"/>
      <c r="J146" s="11"/>
      <c r="K146" s="31">
        <f>SUM(E138:F146)+K137</f>
        <v>437549319.00000006</v>
      </c>
    </row>
    <row r="147" spans="2:12" s="1" customFormat="1" ht="10.9" customHeight="1" x14ac:dyDescent="0.2">
      <c r="B147" s="18" t="s">
        <v>171</v>
      </c>
      <c r="C147" s="43" t="s">
        <v>172</v>
      </c>
      <c r="D147" s="43"/>
      <c r="E147" s="19"/>
      <c r="F147" s="20"/>
      <c r="G147" s="44">
        <v>1802077.77</v>
      </c>
      <c r="H147" s="44"/>
      <c r="I147" s="44"/>
      <c r="J147" s="20"/>
      <c r="K147" s="22"/>
      <c r="L147" s="22"/>
    </row>
    <row r="148" spans="2:12" s="1" customFormat="1" ht="10.9" customHeight="1" x14ac:dyDescent="0.2">
      <c r="B148" s="18" t="s">
        <v>171</v>
      </c>
      <c r="C148" s="43" t="s">
        <v>173</v>
      </c>
      <c r="D148" s="43"/>
      <c r="E148" s="44">
        <v>866329.19</v>
      </c>
      <c r="F148" s="44"/>
      <c r="G148" s="19"/>
      <c r="H148" s="23"/>
      <c r="I148" s="20"/>
      <c r="J148" s="24"/>
      <c r="K148" s="22"/>
      <c r="L148" s="22"/>
    </row>
    <row r="149" spans="2:12" s="1" customFormat="1" ht="10.9" customHeight="1" x14ac:dyDescent="0.2">
      <c r="B149" s="18" t="s">
        <v>171</v>
      </c>
      <c r="C149" s="43" t="s">
        <v>174</v>
      </c>
      <c r="D149" s="43"/>
      <c r="E149" s="44">
        <v>761238.63</v>
      </c>
      <c r="F149" s="44"/>
      <c r="G149" s="19"/>
      <c r="H149" s="23"/>
      <c r="I149" s="20"/>
      <c r="J149" s="24"/>
      <c r="K149" s="22"/>
      <c r="L149" s="22"/>
    </row>
    <row r="150" spans="2:12" s="1" customFormat="1" ht="10.9" customHeight="1" x14ac:dyDescent="0.2">
      <c r="B150" s="18" t="s">
        <v>171</v>
      </c>
      <c r="C150" s="43" t="s">
        <v>175</v>
      </c>
      <c r="D150" s="43"/>
      <c r="E150" s="44">
        <v>814011.99</v>
      </c>
      <c r="F150" s="44"/>
      <c r="G150" s="19"/>
      <c r="H150" s="23"/>
      <c r="I150" s="20"/>
      <c r="J150" s="24"/>
      <c r="K150" s="22"/>
      <c r="L150" s="22"/>
    </row>
    <row r="151" spans="2:12" s="1" customFormat="1" ht="10.9" customHeight="1" x14ac:dyDescent="0.2">
      <c r="B151" s="18" t="s">
        <v>171</v>
      </c>
      <c r="C151" s="43" t="s">
        <v>176</v>
      </c>
      <c r="D151" s="43"/>
      <c r="E151" s="44">
        <v>348671.14</v>
      </c>
      <c r="F151" s="44"/>
      <c r="G151" s="19"/>
      <c r="H151" s="23"/>
      <c r="I151" s="20"/>
      <c r="J151" s="24"/>
      <c r="K151" s="22"/>
      <c r="L151" s="22"/>
    </row>
    <row r="152" spans="2:12" s="1" customFormat="1" ht="10.9" customHeight="1" x14ac:dyDescent="0.2">
      <c r="B152" s="18" t="s">
        <v>171</v>
      </c>
      <c r="C152" s="43" t="s">
        <v>177</v>
      </c>
      <c r="D152" s="43"/>
      <c r="E152" s="44">
        <v>961451.83</v>
      </c>
      <c r="F152" s="44"/>
      <c r="G152" s="19"/>
      <c r="H152" s="23"/>
      <c r="I152" s="20"/>
      <c r="J152" s="24"/>
      <c r="K152" s="22"/>
      <c r="L152" s="22"/>
    </row>
    <row r="153" spans="2:12" s="1" customFormat="1" ht="10.9" customHeight="1" x14ac:dyDescent="0.2">
      <c r="B153" s="18" t="s">
        <v>171</v>
      </c>
      <c r="C153" s="43" t="s">
        <v>178</v>
      </c>
      <c r="D153" s="43"/>
      <c r="E153" s="44">
        <v>892007.21</v>
      </c>
      <c r="F153" s="44"/>
      <c r="G153" s="19"/>
      <c r="H153" s="23"/>
      <c r="I153" s="20"/>
      <c r="J153" s="24"/>
      <c r="K153" s="21">
        <f>K146+SUM(E148:F153)-G147</f>
        <v>440390951.22000009</v>
      </c>
      <c r="L153" s="22"/>
    </row>
    <row r="154" spans="2:12" s="1" customFormat="1" ht="10.9" customHeight="1" x14ac:dyDescent="0.2">
      <c r="B154" s="8" t="s">
        <v>179</v>
      </c>
      <c r="C154" s="38" t="s">
        <v>180</v>
      </c>
      <c r="D154" s="38"/>
      <c r="E154" s="39">
        <v>942485.97</v>
      </c>
      <c r="F154" s="39"/>
      <c r="G154" s="9"/>
      <c r="H154" s="12"/>
      <c r="I154" s="10"/>
      <c r="J154" s="11"/>
    </row>
    <row r="155" spans="2:12" s="1" customFormat="1" ht="10.9" customHeight="1" x14ac:dyDescent="0.2">
      <c r="B155" s="8" t="s">
        <v>179</v>
      </c>
      <c r="C155" s="38" t="s">
        <v>181</v>
      </c>
      <c r="D155" s="38"/>
      <c r="E155" s="39">
        <v>785881.32</v>
      </c>
      <c r="F155" s="39"/>
      <c r="G155" s="9"/>
      <c r="H155" s="12"/>
      <c r="I155" s="10"/>
      <c r="J155" s="11"/>
    </row>
    <row r="156" spans="2:12" s="1" customFormat="1" ht="10.9" customHeight="1" x14ac:dyDescent="0.2">
      <c r="B156" s="8" t="s">
        <v>179</v>
      </c>
      <c r="C156" s="38" t="s">
        <v>182</v>
      </c>
      <c r="D156" s="38"/>
      <c r="E156" s="39">
        <v>106458.17</v>
      </c>
      <c r="F156" s="39"/>
      <c r="G156" s="9"/>
      <c r="H156" s="12"/>
      <c r="I156" s="10"/>
      <c r="J156" s="11"/>
      <c r="K156" s="31">
        <f>SUM(E154:F156)+K153</f>
        <v>442225776.68000007</v>
      </c>
    </row>
    <row r="157" spans="2:12" s="1" customFormat="1" ht="10.9" customHeight="1" x14ac:dyDescent="0.2">
      <c r="B157" s="18" t="s">
        <v>183</v>
      </c>
      <c r="C157" s="43" t="s">
        <v>184</v>
      </c>
      <c r="D157" s="43"/>
      <c r="E157" s="44">
        <v>475692.26</v>
      </c>
      <c r="F157" s="44"/>
      <c r="G157" s="19"/>
      <c r="H157" s="23"/>
      <c r="I157" s="20"/>
      <c r="J157" s="24"/>
      <c r="K157" s="21">
        <f>K156+E157</f>
        <v>442701468.94000006</v>
      </c>
      <c r="L157" s="22"/>
    </row>
    <row r="158" spans="2:12" s="1" customFormat="1" ht="10.9" customHeight="1" x14ac:dyDescent="0.2">
      <c r="B158" s="8" t="s">
        <v>185</v>
      </c>
      <c r="C158" s="38" t="s">
        <v>186</v>
      </c>
      <c r="D158" s="38"/>
      <c r="E158" s="9"/>
      <c r="F158" s="10"/>
      <c r="G158" s="39">
        <v>1622623.15</v>
      </c>
      <c r="H158" s="39"/>
      <c r="I158" s="39"/>
      <c r="J158" s="10"/>
    </row>
    <row r="159" spans="2:12" s="1" customFormat="1" ht="10.9" customHeight="1" x14ac:dyDescent="0.2">
      <c r="B159" s="8" t="s">
        <v>185</v>
      </c>
      <c r="C159" s="38" t="s">
        <v>187</v>
      </c>
      <c r="D159" s="38"/>
      <c r="E159" s="39">
        <v>930130.69</v>
      </c>
      <c r="F159" s="39"/>
      <c r="G159" s="9"/>
      <c r="H159" s="12"/>
      <c r="I159" s="10"/>
      <c r="J159" s="11"/>
    </row>
    <row r="160" spans="2:12" s="1" customFormat="1" ht="10.9" customHeight="1" x14ac:dyDescent="0.2">
      <c r="B160" s="8" t="s">
        <v>185</v>
      </c>
      <c r="C160" s="38" t="s">
        <v>188</v>
      </c>
      <c r="D160" s="38"/>
      <c r="E160" s="39">
        <v>376255.36</v>
      </c>
      <c r="F160" s="39"/>
      <c r="G160" s="9"/>
      <c r="H160" s="12"/>
      <c r="I160" s="10"/>
      <c r="J160" s="11"/>
    </row>
    <row r="161" spans="2:12" s="1" customFormat="1" ht="10.9" customHeight="1" x14ac:dyDescent="0.2">
      <c r="B161" s="8" t="s">
        <v>185</v>
      </c>
      <c r="C161" s="38" t="s">
        <v>189</v>
      </c>
      <c r="D161" s="38"/>
      <c r="E161" s="39">
        <v>842098.74</v>
      </c>
      <c r="F161" s="39"/>
      <c r="G161" s="9"/>
      <c r="H161" s="12"/>
      <c r="I161" s="10"/>
      <c r="J161" s="11"/>
    </row>
    <row r="162" spans="2:12" s="1" customFormat="1" ht="10.9" customHeight="1" x14ac:dyDescent="0.2">
      <c r="B162" s="8" t="s">
        <v>185</v>
      </c>
      <c r="C162" s="38" t="s">
        <v>190</v>
      </c>
      <c r="D162" s="38"/>
      <c r="E162" s="39">
        <v>315660.84999999998</v>
      </c>
      <c r="F162" s="39"/>
      <c r="G162" s="9"/>
      <c r="H162" s="12"/>
      <c r="I162" s="10"/>
      <c r="J162" s="11"/>
    </row>
    <row r="163" spans="2:12" s="1" customFormat="1" ht="10.9" customHeight="1" x14ac:dyDescent="0.2">
      <c r="B163" s="8" t="s">
        <v>185</v>
      </c>
      <c r="C163" s="38" t="s">
        <v>191</v>
      </c>
      <c r="D163" s="38"/>
      <c r="E163" s="39">
        <v>631926.72</v>
      </c>
      <c r="F163" s="39"/>
      <c r="G163" s="9"/>
      <c r="H163" s="12"/>
      <c r="I163" s="10"/>
      <c r="J163" s="11"/>
      <c r="K163" s="31">
        <f>K157-G158+SUM(E159:F163)</f>
        <v>444174918.1500001</v>
      </c>
    </row>
    <row r="164" spans="2:12" s="1" customFormat="1" ht="10.9" customHeight="1" x14ac:dyDescent="0.2">
      <c r="B164" s="18" t="s">
        <v>192</v>
      </c>
      <c r="C164" s="43" t="s">
        <v>193</v>
      </c>
      <c r="D164" s="43"/>
      <c r="E164" s="19"/>
      <c r="F164" s="20"/>
      <c r="G164" s="44">
        <v>2020600</v>
      </c>
      <c r="H164" s="44"/>
      <c r="I164" s="44"/>
      <c r="J164" s="20"/>
      <c r="K164" s="22"/>
      <c r="L164" s="22"/>
    </row>
    <row r="165" spans="2:12" s="1" customFormat="1" ht="10.9" customHeight="1" x14ac:dyDescent="0.2">
      <c r="B165" s="18" t="s">
        <v>192</v>
      </c>
      <c r="C165" s="43" t="s">
        <v>194</v>
      </c>
      <c r="D165" s="43"/>
      <c r="E165" s="19"/>
      <c r="F165" s="20"/>
      <c r="G165" s="44">
        <v>580174.16</v>
      </c>
      <c r="H165" s="44"/>
      <c r="I165" s="44"/>
      <c r="J165" s="20"/>
      <c r="K165" s="22"/>
      <c r="L165" s="22"/>
    </row>
    <row r="166" spans="2:12" s="1" customFormat="1" ht="10.9" customHeight="1" x14ac:dyDescent="0.2">
      <c r="B166" s="18" t="s">
        <v>192</v>
      </c>
      <c r="C166" s="43" t="s">
        <v>195</v>
      </c>
      <c r="D166" s="43"/>
      <c r="E166" s="44">
        <v>1139706.8400000001</v>
      </c>
      <c r="F166" s="44"/>
      <c r="G166" s="19"/>
      <c r="H166" s="23"/>
      <c r="I166" s="20"/>
      <c r="J166" s="24"/>
      <c r="K166" s="22"/>
      <c r="L166" s="22"/>
    </row>
    <row r="167" spans="2:12" s="1" customFormat="1" ht="10.9" customHeight="1" x14ac:dyDescent="0.2">
      <c r="B167" s="18" t="s">
        <v>192</v>
      </c>
      <c r="C167" s="43" t="s">
        <v>196</v>
      </c>
      <c r="D167" s="43"/>
      <c r="E167" s="44">
        <v>1039493.03</v>
      </c>
      <c r="F167" s="44"/>
      <c r="G167" s="19"/>
      <c r="H167" s="23"/>
      <c r="I167" s="20"/>
      <c r="J167" s="24"/>
      <c r="K167" s="22"/>
      <c r="L167" s="22"/>
    </row>
    <row r="168" spans="2:12" s="1" customFormat="1" ht="10.9" customHeight="1" x14ac:dyDescent="0.2">
      <c r="B168" s="18" t="s">
        <v>192</v>
      </c>
      <c r="C168" s="43" t="s">
        <v>197</v>
      </c>
      <c r="D168" s="43"/>
      <c r="E168" s="44">
        <v>186920.74</v>
      </c>
      <c r="F168" s="44"/>
      <c r="G168" s="19"/>
      <c r="H168" s="23"/>
      <c r="I168" s="20"/>
      <c r="J168" s="24"/>
      <c r="K168" s="22"/>
      <c r="L168" s="22"/>
    </row>
    <row r="169" spans="2:12" s="1" customFormat="1" ht="10.9" customHeight="1" x14ac:dyDescent="0.2">
      <c r="B169" s="18" t="s">
        <v>192</v>
      </c>
      <c r="C169" s="43" t="s">
        <v>198</v>
      </c>
      <c r="D169" s="43"/>
      <c r="E169" s="44">
        <v>1267147.8799999999</v>
      </c>
      <c r="F169" s="44"/>
      <c r="G169" s="19"/>
      <c r="H169" s="23"/>
      <c r="I169" s="20"/>
      <c r="J169" s="24"/>
      <c r="K169" s="21">
        <f>K163+E166+E167+E168+E169-G164-G165</f>
        <v>445207412.48000002</v>
      </c>
      <c r="L169" s="22"/>
    </row>
    <row r="170" spans="2:12" s="1" customFormat="1" ht="10.9" customHeight="1" x14ac:dyDescent="0.2">
      <c r="B170" s="8" t="s">
        <v>199</v>
      </c>
      <c r="C170" s="38" t="s">
        <v>200</v>
      </c>
      <c r="D170" s="38"/>
      <c r="E170" s="9"/>
      <c r="F170" s="10"/>
      <c r="G170" s="39">
        <v>2754121</v>
      </c>
      <c r="H170" s="39"/>
      <c r="I170" s="39"/>
      <c r="J170" s="10"/>
    </row>
    <row r="171" spans="2:12" s="1" customFormat="1" ht="10.9" customHeight="1" x14ac:dyDescent="0.2">
      <c r="B171" s="8" t="s">
        <v>199</v>
      </c>
      <c r="C171" s="38" t="s">
        <v>201</v>
      </c>
      <c r="D171" s="38"/>
      <c r="E171" s="9"/>
      <c r="F171" s="10"/>
      <c r="G171" s="39">
        <v>1613269.62</v>
      </c>
      <c r="H171" s="39"/>
      <c r="I171" s="39"/>
      <c r="J171" s="10"/>
    </row>
    <row r="172" spans="2:12" s="1" customFormat="1" ht="10.9" customHeight="1" x14ac:dyDescent="0.2">
      <c r="B172" s="8" t="s">
        <v>199</v>
      </c>
      <c r="C172" s="38" t="s">
        <v>202</v>
      </c>
      <c r="D172" s="38"/>
      <c r="E172" s="39">
        <v>917857.47</v>
      </c>
      <c r="F172" s="39"/>
      <c r="G172" s="9"/>
      <c r="H172" s="12"/>
      <c r="I172" s="10"/>
      <c r="J172" s="11"/>
    </row>
    <row r="173" spans="2:12" s="1" customFormat="1" ht="10.9" customHeight="1" x14ac:dyDescent="0.2">
      <c r="B173" s="8" t="s">
        <v>199</v>
      </c>
      <c r="C173" s="38" t="s">
        <v>203</v>
      </c>
      <c r="D173" s="38"/>
      <c r="E173" s="39">
        <v>974856.34</v>
      </c>
      <c r="F173" s="39"/>
      <c r="G173" s="9"/>
      <c r="H173" s="12"/>
      <c r="I173" s="10"/>
      <c r="J173" s="11"/>
    </row>
    <row r="174" spans="2:12" s="1" customFormat="1" ht="10.9" customHeight="1" x14ac:dyDescent="0.2">
      <c r="B174" s="8" t="s">
        <v>199</v>
      </c>
      <c r="C174" s="38" t="s">
        <v>204</v>
      </c>
      <c r="D174" s="38"/>
      <c r="E174" s="39">
        <v>949227.81</v>
      </c>
      <c r="F174" s="39"/>
      <c r="G174" s="9"/>
      <c r="H174" s="12"/>
      <c r="I174" s="10"/>
      <c r="J174" s="11"/>
    </row>
    <row r="175" spans="2:12" s="1" customFormat="1" ht="10.9" customHeight="1" x14ac:dyDescent="0.2">
      <c r="B175" s="8" t="s">
        <v>199</v>
      </c>
      <c r="C175" s="38" t="s">
        <v>205</v>
      </c>
      <c r="D175" s="38"/>
      <c r="E175" s="39">
        <v>126676.97</v>
      </c>
      <c r="F175" s="39"/>
      <c r="G175" s="9"/>
      <c r="H175" s="12"/>
      <c r="I175" s="10"/>
      <c r="J175" s="11"/>
    </row>
    <row r="176" spans="2:12" s="1" customFormat="1" ht="10.9" customHeight="1" x14ac:dyDescent="0.2">
      <c r="B176" s="8" t="s">
        <v>199</v>
      </c>
      <c r="C176" s="38" t="s">
        <v>206</v>
      </c>
      <c r="D176" s="38"/>
      <c r="E176" s="39">
        <v>672673.91</v>
      </c>
      <c r="F176" s="39"/>
      <c r="G176" s="9"/>
      <c r="H176" s="12"/>
      <c r="I176" s="10"/>
      <c r="J176" s="11"/>
    </row>
    <row r="177" spans="2:12" s="1" customFormat="1" ht="10.9" customHeight="1" x14ac:dyDescent="0.2">
      <c r="B177" s="8" t="s">
        <v>199</v>
      </c>
      <c r="C177" s="38" t="s">
        <v>207</v>
      </c>
      <c r="D177" s="38"/>
      <c r="E177" s="39">
        <v>390852.51</v>
      </c>
      <c r="F177" s="39"/>
      <c r="G177" s="9"/>
      <c r="H177" s="12"/>
      <c r="I177" s="10"/>
      <c r="J177" s="11"/>
      <c r="K177" s="31">
        <f>SUM(E172:F177)+K169-G170-G171</f>
        <v>444872166.87</v>
      </c>
    </row>
    <row r="178" spans="2:12" s="1" customFormat="1" ht="10.9" customHeight="1" x14ac:dyDescent="0.2">
      <c r="B178" s="18" t="s">
        <v>208</v>
      </c>
      <c r="C178" s="43" t="s">
        <v>209</v>
      </c>
      <c r="D178" s="43"/>
      <c r="E178" s="19"/>
      <c r="F178" s="20"/>
      <c r="G178" s="44">
        <v>3559604</v>
      </c>
      <c r="H178" s="44"/>
      <c r="I178" s="44"/>
      <c r="J178" s="20"/>
      <c r="K178" s="22"/>
      <c r="L178" s="22"/>
    </row>
    <row r="179" spans="2:12" s="1" customFormat="1" ht="10.9" customHeight="1" x14ac:dyDescent="0.2">
      <c r="B179" s="18" t="s">
        <v>208</v>
      </c>
      <c r="C179" s="43" t="s">
        <v>210</v>
      </c>
      <c r="D179" s="43"/>
      <c r="E179" s="19"/>
      <c r="F179" s="20"/>
      <c r="G179" s="44">
        <v>2570040.02</v>
      </c>
      <c r="H179" s="44"/>
      <c r="I179" s="44"/>
      <c r="J179" s="20"/>
      <c r="K179" s="22"/>
      <c r="L179" s="22"/>
    </row>
    <row r="180" spans="2:12" s="1" customFormat="1" ht="10.9" customHeight="1" x14ac:dyDescent="0.2">
      <c r="B180" s="18" t="s">
        <v>208</v>
      </c>
      <c r="C180" s="43" t="s">
        <v>211</v>
      </c>
      <c r="D180" s="43"/>
      <c r="E180" s="44">
        <v>886740</v>
      </c>
      <c r="F180" s="44"/>
      <c r="G180" s="19"/>
      <c r="H180" s="23"/>
      <c r="I180" s="20"/>
      <c r="J180" s="24"/>
      <c r="K180" s="22"/>
      <c r="L180" s="22"/>
    </row>
    <row r="181" spans="2:12" s="1" customFormat="1" ht="10.9" customHeight="1" x14ac:dyDescent="0.2">
      <c r="B181" s="18" t="s">
        <v>208</v>
      </c>
      <c r="C181" s="43" t="s">
        <v>212</v>
      </c>
      <c r="D181" s="43"/>
      <c r="E181" s="44">
        <v>899991.61</v>
      </c>
      <c r="F181" s="44"/>
      <c r="G181" s="19"/>
      <c r="H181" s="23"/>
      <c r="I181" s="20"/>
      <c r="J181" s="24"/>
      <c r="K181" s="22"/>
      <c r="L181" s="22"/>
    </row>
    <row r="182" spans="2:12" s="1" customFormat="1" ht="10.9" customHeight="1" x14ac:dyDescent="0.2">
      <c r="B182" s="18" t="s">
        <v>208</v>
      </c>
      <c r="C182" s="43" t="s">
        <v>213</v>
      </c>
      <c r="D182" s="43"/>
      <c r="E182" s="44">
        <v>811983.53</v>
      </c>
      <c r="F182" s="44"/>
      <c r="G182" s="19"/>
      <c r="H182" s="23"/>
      <c r="I182" s="20"/>
      <c r="J182" s="24"/>
      <c r="K182" s="22"/>
      <c r="L182" s="22"/>
    </row>
    <row r="183" spans="2:12" s="1" customFormat="1" ht="10.9" customHeight="1" x14ac:dyDescent="0.2">
      <c r="B183" s="18" t="s">
        <v>208</v>
      </c>
      <c r="C183" s="43" t="s">
        <v>214</v>
      </c>
      <c r="D183" s="43"/>
      <c r="E183" s="44">
        <v>115123.37</v>
      </c>
      <c r="F183" s="44"/>
      <c r="G183" s="19"/>
      <c r="H183" s="23"/>
      <c r="I183" s="20"/>
      <c r="J183" s="24"/>
      <c r="K183" s="22"/>
      <c r="L183" s="22"/>
    </row>
    <row r="184" spans="2:12" s="1" customFormat="1" ht="10.9" customHeight="1" x14ac:dyDescent="0.2">
      <c r="B184" s="18" t="s">
        <v>208</v>
      </c>
      <c r="C184" s="43" t="s">
        <v>215</v>
      </c>
      <c r="D184" s="43"/>
      <c r="E184" s="44">
        <v>1005741.29</v>
      </c>
      <c r="F184" s="44"/>
      <c r="G184" s="19"/>
      <c r="H184" s="23"/>
      <c r="I184" s="20"/>
      <c r="J184" s="24"/>
      <c r="K184" s="21">
        <f>K177+SUM(E180:F184)-G178-G179</f>
        <v>442462102.65000004</v>
      </c>
      <c r="L184" s="22"/>
    </row>
    <row r="185" spans="2:12" s="1" customFormat="1" ht="10.9" customHeight="1" x14ac:dyDescent="0.2">
      <c r="B185" s="8" t="s">
        <v>216</v>
      </c>
      <c r="C185" s="38" t="s">
        <v>217</v>
      </c>
      <c r="D185" s="38"/>
      <c r="E185" s="9"/>
      <c r="F185" s="10"/>
      <c r="G185" s="39">
        <v>2008613.44</v>
      </c>
      <c r="H185" s="39"/>
      <c r="I185" s="39"/>
      <c r="J185" s="10"/>
    </row>
    <row r="186" spans="2:12" s="1" customFormat="1" ht="10.9" customHeight="1" x14ac:dyDescent="0.2">
      <c r="B186" s="8" t="s">
        <v>216</v>
      </c>
      <c r="C186" s="38" t="s">
        <v>218</v>
      </c>
      <c r="D186" s="38"/>
      <c r="E186" s="9"/>
      <c r="F186" s="10"/>
      <c r="G186" s="39">
        <v>1395680</v>
      </c>
      <c r="H186" s="39"/>
      <c r="I186" s="39"/>
      <c r="J186" s="10"/>
    </row>
    <row r="187" spans="2:12" s="1" customFormat="1" ht="10.9" customHeight="1" x14ac:dyDescent="0.2">
      <c r="B187" s="8" t="s">
        <v>216</v>
      </c>
      <c r="C187" s="38" t="s">
        <v>219</v>
      </c>
      <c r="D187" s="38"/>
      <c r="E187" s="39">
        <v>375759.5</v>
      </c>
      <c r="F187" s="39"/>
      <c r="G187" s="9"/>
      <c r="H187" s="12"/>
      <c r="I187" s="10"/>
      <c r="J187" s="11"/>
    </row>
    <row r="188" spans="2:12" s="1" customFormat="1" ht="10.9" customHeight="1" x14ac:dyDescent="0.2">
      <c r="B188" s="8" t="s">
        <v>216</v>
      </c>
      <c r="C188" s="38" t="s">
        <v>220</v>
      </c>
      <c r="D188" s="38"/>
      <c r="E188" s="39">
        <v>875093.69</v>
      </c>
      <c r="F188" s="39"/>
      <c r="G188" s="9"/>
      <c r="H188" s="12"/>
      <c r="I188" s="10"/>
      <c r="J188" s="11"/>
    </row>
    <row r="189" spans="2:12" s="1" customFormat="1" ht="10.9" customHeight="1" x14ac:dyDescent="0.2">
      <c r="B189" s="8" t="s">
        <v>216</v>
      </c>
      <c r="C189" s="38" t="s">
        <v>221</v>
      </c>
      <c r="D189" s="38"/>
      <c r="E189" s="39">
        <v>805766.64</v>
      </c>
      <c r="F189" s="39"/>
      <c r="G189" s="9"/>
      <c r="H189" s="12"/>
      <c r="I189" s="10"/>
      <c r="J189" s="11"/>
    </row>
    <row r="190" spans="2:12" s="1" customFormat="1" ht="10.9" customHeight="1" x14ac:dyDescent="0.2">
      <c r="B190" s="8" t="s">
        <v>216</v>
      </c>
      <c r="C190" s="38" t="s">
        <v>222</v>
      </c>
      <c r="D190" s="38"/>
      <c r="E190" s="39">
        <v>709278.13</v>
      </c>
      <c r="F190" s="39"/>
      <c r="G190" s="9"/>
      <c r="H190" s="12"/>
      <c r="I190" s="10"/>
      <c r="J190" s="11"/>
    </row>
    <row r="191" spans="2:12" s="1" customFormat="1" ht="10.9" customHeight="1" x14ac:dyDescent="0.2">
      <c r="B191" s="8" t="s">
        <v>216</v>
      </c>
      <c r="C191" s="38" t="s">
        <v>223</v>
      </c>
      <c r="D191" s="38"/>
      <c r="E191" s="39">
        <v>265320.17</v>
      </c>
      <c r="F191" s="39"/>
      <c r="G191" s="9"/>
      <c r="H191" s="12"/>
      <c r="I191" s="10"/>
      <c r="J191" s="11"/>
    </row>
    <row r="192" spans="2:12" s="1" customFormat="1" ht="10.9" customHeight="1" x14ac:dyDescent="0.2">
      <c r="B192" s="8" t="s">
        <v>216</v>
      </c>
      <c r="C192" s="38" t="s">
        <v>224</v>
      </c>
      <c r="D192" s="38"/>
      <c r="E192" s="39">
        <v>791417.21</v>
      </c>
      <c r="F192" s="39"/>
      <c r="G192" s="9"/>
      <c r="H192" s="12"/>
      <c r="I192" s="10"/>
      <c r="J192" s="11"/>
      <c r="K192" s="31">
        <f>SUM(E187:F192,K184)-G185-G186</f>
        <v>442880444.55000001</v>
      </c>
      <c r="L192" s="31"/>
    </row>
    <row r="193" spans="2:12" s="1" customFormat="1" ht="10.9" customHeight="1" x14ac:dyDescent="0.2">
      <c r="B193" s="18" t="s">
        <v>225</v>
      </c>
      <c r="C193" s="43" t="s">
        <v>226</v>
      </c>
      <c r="D193" s="43"/>
      <c r="E193" s="44">
        <v>592785.49</v>
      </c>
      <c r="F193" s="44"/>
      <c r="G193" s="19"/>
      <c r="H193" s="23"/>
      <c r="I193" s="20"/>
      <c r="J193" s="24"/>
      <c r="K193" s="22"/>
      <c r="L193" s="22"/>
    </row>
    <row r="194" spans="2:12" s="1" customFormat="1" ht="10.9" customHeight="1" x14ac:dyDescent="0.2">
      <c r="B194" s="18" t="s">
        <v>225</v>
      </c>
      <c r="C194" s="43" t="s">
        <v>227</v>
      </c>
      <c r="D194" s="43"/>
      <c r="E194" s="44">
        <v>302869.37</v>
      </c>
      <c r="F194" s="44"/>
      <c r="G194" s="19"/>
      <c r="H194" s="23"/>
      <c r="I194" s="20"/>
      <c r="J194" s="24"/>
      <c r="K194" s="21">
        <f>K192+E193+E194</f>
        <v>443776099.41000003</v>
      </c>
      <c r="L194" s="22"/>
    </row>
    <row r="195" spans="2:12" s="1" customFormat="1" ht="10.9" customHeight="1" x14ac:dyDescent="0.2">
      <c r="B195" s="8" t="s">
        <v>228</v>
      </c>
      <c r="C195" s="38" t="s">
        <v>229</v>
      </c>
      <c r="D195" s="38"/>
      <c r="E195" s="39">
        <v>658538.61</v>
      </c>
      <c r="F195" s="39"/>
      <c r="G195" s="9"/>
      <c r="H195" s="12"/>
      <c r="I195" s="10"/>
      <c r="J195" s="11"/>
    </row>
    <row r="196" spans="2:12" s="1" customFormat="1" ht="10.9" customHeight="1" x14ac:dyDescent="0.2">
      <c r="B196" s="8" t="s">
        <v>228</v>
      </c>
      <c r="C196" s="38" t="s">
        <v>230</v>
      </c>
      <c r="D196" s="38"/>
      <c r="E196" s="39">
        <v>586302.18000000005</v>
      </c>
      <c r="F196" s="39"/>
      <c r="G196" s="9"/>
      <c r="H196" s="12"/>
      <c r="I196" s="10"/>
      <c r="J196" s="11"/>
    </row>
    <row r="197" spans="2:12" s="1" customFormat="1" ht="10.9" customHeight="1" x14ac:dyDescent="0.2">
      <c r="B197" s="8" t="s">
        <v>228</v>
      </c>
      <c r="C197" s="38" t="s">
        <v>231</v>
      </c>
      <c r="D197" s="38"/>
      <c r="E197" s="39">
        <v>14442</v>
      </c>
      <c r="F197" s="39"/>
      <c r="G197" s="9"/>
      <c r="H197" s="12"/>
      <c r="I197" s="10"/>
      <c r="J197" s="11"/>
      <c r="K197" s="31">
        <f>K194+E195+E196+E197</f>
        <v>445035382.20000005</v>
      </c>
    </row>
    <row r="198" spans="2:12" s="1" customFormat="1" ht="10.9" customHeight="1" x14ac:dyDescent="0.2">
      <c r="B198" s="18" t="s">
        <v>232</v>
      </c>
      <c r="C198" s="43" t="s">
        <v>233</v>
      </c>
      <c r="D198" s="43"/>
      <c r="E198" s="44">
        <v>768951.54</v>
      </c>
      <c r="F198" s="44"/>
      <c r="G198" s="19"/>
      <c r="H198" s="23"/>
      <c r="I198" s="20"/>
      <c r="J198" s="24"/>
      <c r="K198" s="22"/>
      <c r="L198" s="22"/>
    </row>
    <row r="199" spans="2:12" s="1" customFormat="1" ht="10.9" customHeight="1" x14ac:dyDescent="0.2">
      <c r="B199" s="18" t="s">
        <v>232</v>
      </c>
      <c r="C199" s="43" t="s">
        <v>234</v>
      </c>
      <c r="D199" s="43"/>
      <c r="E199" s="44">
        <v>511439.5</v>
      </c>
      <c r="F199" s="44"/>
      <c r="G199" s="19"/>
      <c r="H199" s="23"/>
      <c r="I199" s="20"/>
      <c r="J199" s="24"/>
      <c r="K199" s="22"/>
      <c r="L199" s="22"/>
    </row>
    <row r="200" spans="2:12" s="1" customFormat="1" ht="10.9" customHeight="1" x14ac:dyDescent="0.2">
      <c r="B200" s="18" t="s">
        <v>232</v>
      </c>
      <c r="C200" s="43" t="s">
        <v>235</v>
      </c>
      <c r="D200" s="43"/>
      <c r="E200" s="44">
        <v>1019267.69</v>
      </c>
      <c r="F200" s="44"/>
      <c r="G200" s="19"/>
      <c r="H200" s="23"/>
      <c r="I200" s="20"/>
      <c r="J200" s="24"/>
      <c r="K200" s="22"/>
      <c r="L200" s="22"/>
    </row>
    <row r="201" spans="2:12" s="1" customFormat="1" ht="10.9" customHeight="1" x14ac:dyDescent="0.2">
      <c r="B201" s="18" t="s">
        <v>232</v>
      </c>
      <c r="C201" s="43" t="s">
        <v>236</v>
      </c>
      <c r="D201" s="43"/>
      <c r="E201" s="44">
        <v>226945.71</v>
      </c>
      <c r="F201" s="44"/>
      <c r="G201" s="19"/>
      <c r="H201" s="23"/>
      <c r="I201" s="20"/>
      <c r="J201" s="24"/>
      <c r="K201" s="22"/>
      <c r="L201" s="22"/>
    </row>
    <row r="202" spans="2:12" s="1" customFormat="1" ht="10.9" customHeight="1" x14ac:dyDescent="0.2">
      <c r="B202" s="18" t="s">
        <v>232</v>
      </c>
      <c r="C202" s="43" t="s">
        <v>237</v>
      </c>
      <c r="D202" s="43"/>
      <c r="E202" s="44">
        <v>861070.02</v>
      </c>
      <c r="F202" s="44"/>
      <c r="G202" s="19"/>
      <c r="H202" s="23"/>
      <c r="I202" s="20"/>
      <c r="J202" s="24"/>
      <c r="K202" s="21">
        <f>SUM(K197,E198:F202)</f>
        <v>448423056.66000003</v>
      </c>
      <c r="L202" s="22"/>
    </row>
    <row r="203" spans="2:12" s="1" customFormat="1" ht="10.9" customHeight="1" x14ac:dyDescent="0.2">
      <c r="B203" s="8" t="s">
        <v>238</v>
      </c>
      <c r="C203" s="38" t="s">
        <v>239</v>
      </c>
      <c r="D203" s="38"/>
      <c r="E203" s="9"/>
      <c r="F203" s="10"/>
      <c r="G203" s="39">
        <v>4227443.28</v>
      </c>
      <c r="H203" s="39"/>
      <c r="I203" s="39"/>
      <c r="J203" s="10"/>
    </row>
    <row r="204" spans="2:12" s="1" customFormat="1" ht="10.9" customHeight="1" x14ac:dyDescent="0.2">
      <c r="B204" s="8" t="s">
        <v>238</v>
      </c>
      <c r="C204" s="38" t="s">
        <v>240</v>
      </c>
      <c r="D204" s="38"/>
      <c r="E204" s="9"/>
      <c r="F204" s="10"/>
      <c r="G204" s="39">
        <v>8100123.9500000002</v>
      </c>
      <c r="H204" s="39"/>
      <c r="I204" s="39"/>
      <c r="J204" s="10"/>
    </row>
    <row r="205" spans="2:12" s="1" customFormat="1" ht="10.9" customHeight="1" x14ac:dyDescent="0.2">
      <c r="B205" s="8" t="s">
        <v>238</v>
      </c>
      <c r="C205" s="38" t="s">
        <v>241</v>
      </c>
      <c r="D205" s="38"/>
      <c r="E205" s="39">
        <v>813885.06</v>
      </c>
      <c r="F205" s="39"/>
      <c r="G205" s="9"/>
      <c r="H205" s="12"/>
      <c r="I205" s="10"/>
      <c r="J205" s="11"/>
    </row>
    <row r="206" spans="2:12" s="1" customFormat="1" ht="10.9" customHeight="1" x14ac:dyDescent="0.2">
      <c r="B206" s="8" t="s">
        <v>238</v>
      </c>
      <c r="C206" s="38" t="s">
        <v>242</v>
      </c>
      <c r="D206" s="38"/>
      <c r="E206" s="39">
        <v>1001706.67</v>
      </c>
      <c r="F206" s="39"/>
      <c r="G206" s="9"/>
      <c r="H206" s="12"/>
      <c r="I206" s="10"/>
      <c r="J206" s="11"/>
    </row>
    <row r="207" spans="2:12" s="1" customFormat="1" ht="10.9" customHeight="1" x14ac:dyDescent="0.2">
      <c r="B207" s="8" t="s">
        <v>238</v>
      </c>
      <c r="C207" s="38" t="s">
        <v>243</v>
      </c>
      <c r="D207" s="38"/>
      <c r="E207" s="39">
        <v>565353.98</v>
      </c>
      <c r="F207" s="39"/>
      <c r="G207" s="9"/>
      <c r="H207" s="12"/>
      <c r="I207" s="10"/>
      <c r="J207" s="11"/>
    </row>
    <row r="208" spans="2:12" s="1" customFormat="1" ht="10.9" customHeight="1" x14ac:dyDescent="0.2">
      <c r="B208" s="8" t="s">
        <v>238</v>
      </c>
      <c r="C208" s="38" t="s">
        <v>244</v>
      </c>
      <c r="D208" s="38"/>
      <c r="E208" s="39">
        <v>892214.65</v>
      </c>
      <c r="F208" s="39"/>
      <c r="G208" s="9"/>
      <c r="H208" s="12"/>
      <c r="I208" s="10"/>
      <c r="J208" s="11"/>
    </row>
    <row r="209" spans="2:12" s="1" customFormat="1" ht="10.9" customHeight="1" x14ac:dyDescent="0.2">
      <c r="B209" s="8" t="s">
        <v>238</v>
      </c>
      <c r="C209" s="38" t="s">
        <v>245</v>
      </c>
      <c r="D209" s="38"/>
      <c r="E209" s="39">
        <v>74685.77</v>
      </c>
      <c r="F209" s="39"/>
      <c r="G209" s="9"/>
      <c r="H209" s="12"/>
      <c r="I209" s="10"/>
      <c r="J209" s="11"/>
    </row>
    <row r="210" spans="2:12" s="1" customFormat="1" ht="10.9" customHeight="1" x14ac:dyDescent="0.2">
      <c r="B210" s="8" t="s">
        <v>238</v>
      </c>
      <c r="C210" s="38" t="s">
        <v>246</v>
      </c>
      <c r="D210" s="38"/>
      <c r="E210" s="39">
        <v>371648.03</v>
      </c>
      <c r="F210" s="39"/>
      <c r="G210" s="9"/>
      <c r="H210" s="12"/>
      <c r="I210" s="10"/>
      <c r="J210" s="11"/>
    </row>
    <row r="211" spans="2:12" s="1" customFormat="1" ht="10.9" customHeight="1" x14ac:dyDescent="0.2">
      <c r="B211" s="8" t="s">
        <v>238</v>
      </c>
      <c r="C211" s="38" t="s">
        <v>247</v>
      </c>
      <c r="D211" s="38"/>
      <c r="E211" s="39">
        <v>892818.12</v>
      </c>
      <c r="F211" s="39"/>
      <c r="G211" s="9"/>
      <c r="H211" s="12"/>
      <c r="I211" s="10"/>
      <c r="J211" s="11"/>
      <c r="K211" s="31">
        <f>K202+SUM(E205:F211)-G203-G204</f>
        <v>440707801.71000004</v>
      </c>
    </row>
    <row r="212" spans="2:12" s="1" customFormat="1" ht="10.9" customHeight="1" x14ac:dyDescent="0.2">
      <c r="B212" s="18" t="s">
        <v>248</v>
      </c>
      <c r="C212" s="43" t="s">
        <v>249</v>
      </c>
      <c r="D212" s="43"/>
      <c r="E212" s="19"/>
      <c r="F212" s="20"/>
      <c r="G212" s="44">
        <v>3349778.52</v>
      </c>
      <c r="H212" s="44"/>
      <c r="I212" s="44"/>
      <c r="J212" s="20"/>
      <c r="K212" s="22"/>
      <c r="L212" s="22"/>
    </row>
    <row r="213" spans="2:12" s="1" customFormat="1" ht="10.9" customHeight="1" x14ac:dyDescent="0.2">
      <c r="B213" s="18" t="s">
        <v>248</v>
      </c>
      <c r="C213" s="43" t="s">
        <v>250</v>
      </c>
      <c r="D213" s="43"/>
      <c r="E213" s="19"/>
      <c r="F213" s="20"/>
      <c r="G213" s="44">
        <v>3824572</v>
      </c>
      <c r="H213" s="44"/>
      <c r="I213" s="44"/>
      <c r="J213" s="20"/>
      <c r="K213" s="22"/>
      <c r="L213" s="22"/>
    </row>
    <row r="214" spans="2:12" s="1" customFormat="1" ht="10.9" customHeight="1" x14ac:dyDescent="0.2">
      <c r="B214" s="18" t="s">
        <v>248</v>
      </c>
      <c r="C214" s="43" t="s">
        <v>251</v>
      </c>
      <c r="D214" s="43"/>
      <c r="E214" s="44">
        <v>917875.36</v>
      </c>
      <c r="F214" s="44"/>
      <c r="G214" s="19"/>
      <c r="H214" s="23"/>
      <c r="I214" s="20"/>
      <c r="J214" s="24"/>
      <c r="K214" s="22"/>
      <c r="L214" s="22"/>
    </row>
    <row r="215" spans="2:12" s="1" customFormat="1" ht="10.9" customHeight="1" x14ac:dyDescent="0.2">
      <c r="B215" s="18" t="s">
        <v>248</v>
      </c>
      <c r="C215" s="43" t="s">
        <v>252</v>
      </c>
      <c r="D215" s="43"/>
      <c r="E215" s="44">
        <v>786988</v>
      </c>
      <c r="F215" s="44"/>
      <c r="G215" s="19"/>
      <c r="H215" s="23"/>
      <c r="I215" s="20"/>
      <c r="J215" s="24"/>
      <c r="K215" s="22"/>
      <c r="L215" s="22"/>
    </row>
    <row r="216" spans="2:12" s="1" customFormat="1" ht="10.9" customHeight="1" x14ac:dyDescent="0.2">
      <c r="B216" s="18" t="s">
        <v>248</v>
      </c>
      <c r="C216" s="43" t="s">
        <v>253</v>
      </c>
      <c r="D216" s="43"/>
      <c r="E216" s="44">
        <v>1000874.65</v>
      </c>
      <c r="F216" s="44"/>
      <c r="G216" s="19"/>
      <c r="H216" s="23"/>
      <c r="I216" s="20"/>
      <c r="J216" s="24"/>
      <c r="K216" s="22"/>
      <c r="L216" s="22"/>
    </row>
    <row r="217" spans="2:12" s="1" customFormat="1" ht="10.9" customHeight="1" x14ac:dyDescent="0.2">
      <c r="B217" s="18" t="s">
        <v>248</v>
      </c>
      <c r="C217" s="43" t="s">
        <v>254</v>
      </c>
      <c r="D217" s="43"/>
      <c r="E217" s="44">
        <v>169590.34</v>
      </c>
      <c r="F217" s="44"/>
      <c r="G217" s="19"/>
      <c r="H217" s="23"/>
      <c r="I217" s="20"/>
      <c r="J217" s="24"/>
      <c r="K217" s="22"/>
      <c r="L217" s="22"/>
    </row>
    <row r="218" spans="2:12" s="1" customFormat="1" ht="10.9" customHeight="1" x14ac:dyDescent="0.2">
      <c r="B218" s="18" t="s">
        <v>248</v>
      </c>
      <c r="C218" s="43" t="s">
        <v>255</v>
      </c>
      <c r="D218" s="43"/>
      <c r="E218" s="44">
        <v>838422.72</v>
      </c>
      <c r="F218" s="44"/>
      <c r="G218" s="19"/>
      <c r="H218" s="23"/>
      <c r="I218" s="20"/>
      <c r="J218" s="24"/>
      <c r="K218" s="21">
        <f>K211+SUM(E214:F218)-G212-G213</f>
        <v>437247202.26000005</v>
      </c>
      <c r="L218" s="22"/>
    </row>
    <row r="219" spans="2:12" s="1" customFormat="1" ht="10.9" customHeight="1" x14ac:dyDescent="0.2">
      <c r="B219" s="8" t="s">
        <v>256</v>
      </c>
      <c r="C219" s="38" t="s">
        <v>257</v>
      </c>
      <c r="D219" s="38"/>
      <c r="E219" s="9"/>
      <c r="F219" s="10"/>
      <c r="G219" s="39">
        <v>60260</v>
      </c>
      <c r="H219" s="39"/>
      <c r="I219" s="39"/>
      <c r="J219" s="10"/>
    </row>
    <row r="220" spans="2:12" s="1" customFormat="1" ht="10.9" customHeight="1" x14ac:dyDescent="0.2">
      <c r="B220" s="8" t="s">
        <v>256</v>
      </c>
      <c r="C220" s="38" t="s">
        <v>258</v>
      </c>
      <c r="D220" s="38"/>
      <c r="E220" s="39">
        <v>972356.29</v>
      </c>
      <c r="F220" s="39"/>
      <c r="G220" s="9"/>
      <c r="H220" s="12"/>
      <c r="I220" s="10"/>
      <c r="J220" s="11"/>
    </row>
    <row r="221" spans="2:12" s="1" customFormat="1" ht="10.9" customHeight="1" x14ac:dyDescent="0.2">
      <c r="B221" s="8" t="s">
        <v>256</v>
      </c>
      <c r="C221" s="38" t="s">
        <v>259</v>
      </c>
      <c r="D221" s="38"/>
      <c r="E221" s="39">
        <v>834377.6</v>
      </c>
      <c r="F221" s="39"/>
      <c r="G221" s="9"/>
      <c r="H221" s="12"/>
      <c r="I221" s="10"/>
      <c r="J221" s="11"/>
    </row>
    <row r="222" spans="2:12" s="1" customFormat="1" ht="10.9" customHeight="1" x14ac:dyDescent="0.2">
      <c r="B222" s="8" t="s">
        <v>256</v>
      </c>
      <c r="C222" s="38" t="s">
        <v>260</v>
      </c>
      <c r="D222" s="38"/>
      <c r="E222" s="39">
        <v>999136.88</v>
      </c>
      <c r="F222" s="39"/>
      <c r="G222" s="9"/>
      <c r="H222" s="12"/>
      <c r="I222" s="10"/>
      <c r="J222" s="11"/>
    </row>
    <row r="223" spans="2:12" s="1" customFormat="1" ht="10.9" customHeight="1" x14ac:dyDescent="0.2">
      <c r="B223" s="8" t="s">
        <v>256</v>
      </c>
      <c r="C223" s="38" t="s">
        <v>261</v>
      </c>
      <c r="D223" s="38"/>
      <c r="E223" s="39">
        <v>129978</v>
      </c>
      <c r="F223" s="39"/>
      <c r="G223" s="9"/>
      <c r="H223" s="12"/>
      <c r="I223" s="10"/>
      <c r="J223" s="11"/>
    </row>
    <row r="224" spans="2:12" s="1" customFormat="1" ht="10.9" customHeight="1" x14ac:dyDescent="0.2">
      <c r="B224" s="8" t="s">
        <v>256</v>
      </c>
      <c r="C224" s="38" t="s">
        <v>262</v>
      </c>
      <c r="D224" s="38"/>
      <c r="E224" s="39">
        <v>845162.56</v>
      </c>
      <c r="F224" s="39"/>
      <c r="G224" s="9"/>
      <c r="H224" s="12"/>
      <c r="I224" s="10"/>
      <c r="J224" s="11"/>
      <c r="K224" s="21">
        <f>K218+SUM(E220:F224)-G219</f>
        <v>440967953.59000003</v>
      </c>
    </row>
    <row r="225" spans="2:12" s="1" customFormat="1" ht="10.9" customHeight="1" x14ac:dyDescent="0.2">
      <c r="B225" s="18" t="s">
        <v>263</v>
      </c>
      <c r="C225" s="43" t="s">
        <v>264</v>
      </c>
      <c r="D225" s="43"/>
      <c r="E225" s="19"/>
      <c r="F225" s="20"/>
      <c r="G225" s="44">
        <v>5225670</v>
      </c>
      <c r="H225" s="44"/>
      <c r="I225" s="44"/>
      <c r="J225" s="20"/>
      <c r="K225" s="22"/>
      <c r="L225" s="22"/>
    </row>
    <row r="226" spans="2:12" s="1" customFormat="1" ht="10.9" customHeight="1" x14ac:dyDescent="0.2">
      <c r="B226" s="18" t="s">
        <v>263</v>
      </c>
      <c r="C226" s="43" t="s">
        <v>265</v>
      </c>
      <c r="D226" s="43"/>
      <c r="E226" s="19"/>
      <c r="F226" s="20"/>
      <c r="G226" s="44">
        <v>10160260</v>
      </c>
      <c r="H226" s="44"/>
      <c r="I226" s="44"/>
      <c r="J226" s="20"/>
      <c r="K226" s="22"/>
      <c r="L226" s="22"/>
    </row>
    <row r="227" spans="2:12" s="1" customFormat="1" ht="10.9" customHeight="1" x14ac:dyDescent="0.2">
      <c r="B227" s="18" t="s">
        <v>263</v>
      </c>
      <c r="C227" s="43" t="s">
        <v>266</v>
      </c>
      <c r="D227" s="43"/>
      <c r="E227" s="44">
        <v>1001517.36</v>
      </c>
      <c r="F227" s="44"/>
      <c r="G227" s="19"/>
      <c r="H227" s="23"/>
      <c r="I227" s="20"/>
      <c r="J227" s="24"/>
      <c r="K227" s="22"/>
      <c r="L227" s="22"/>
    </row>
    <row r="228" spans="2:12" s="1" customFormat="1" ht="10.9" customHeight="1" x14ac:dyDescent="0.2">
      <c r="B228" s="18" t="s">
        <v>263</v>
      </c>
      <c r="C228" s="43" t="s">
        <v>267</v>
      </c>
      <c r="D228" s="43"/>
      <c r="E228" s="44">
        <v>1128747.8400000001</v>
      </c>
      <c r="F228" s="44"/>
      <c r="G228" s="19"/>
      <c r="H228" s="23"/>
      <c r="I228" s="20"/>
      <c r="J228" s="24"/>
      <c r="K228" s="22"/>
      <c r="L228" s="22"/>
    </row>
    <row r="229" spans="2:12" s="1" customFormat="1" ht="10.9" customHeight="1" x14ac:dyDescent="0.2">
      <c r="B229" s="18" t="s">
        <v>263</v>
      </c>
      <c r="C229" s="43" t="s">
        <v>268</v>
      </c>
      <c r="D229" s="43"/>
      <c r="E229" s="44">
        <v>1033876.41</v>
      </c>
      <c r="F229" s="44"/>
      <c r="G229" s="19"/>
      <c r="H229" s="23"/>
      <c r="I229" s="20"/>
      <c r="J229" s="24"/>
      <c r="K229" s="22"/>
      <c r="L229" s="22"/>
    </row>
    <row r="230" spans="2:12" s="1" customFormat="1" ht="10.9" customHeight="1" x14ac:dyDescent="0.2">
      <c r="B230" s="18" t="s">
        <v>263</v>
      </c>
      <c r="C230" s="43" t="s">
        <v>269</v>
      </c>
      <c r="D230" s="43"/>
      <c r="E230" s="44">
        <v>132866.4</v>
      </c>
      <c r="F230" s="44"/>
      <c r="G230" s="19"/>
      <c r="H230" s="23"/>
      <c r="I230" s="20"/>
      <c r="J230" s="24"/>
      <c r="K230" s="22"/>
      <c r="L230" s="22"/>
    </row>
    <row r="231" spans="2:12" s="1" customFormat="1" ht="10.9" customHeight="1" x14ac:dyDescent="0.2">
      <c r="B231" s="18" t="s">
        <v>263</v>
      </c>
      <c r="C231" s="43" t="s">
        <v>270</v>
      </c>
      <c r="D231" s="43"/>
      <c r="E231" s="44">
        <v>889971.1</v>
      </c>
      <c r="F231" s="44"/>
      <c r="G231" s="19"/>
      <c r="H231" s="23"/>
      <c r="I231" s="20"/>
      <c r="J231" s="24"/>
      <c r="K231" s="21">
        <f>K224+SUM(E227:F231)-G225-G226</f>
        <v>429769002.70000005</v>
      </c>
      <c r="L231" s="22"/>
    </row>
    <row r="232" spans="2:12" s="1" customFormat="1" ht="10.9" customHeight="1" x14ac:dyDescent="0.2">
      <c r="B232" s="8" t="s">
        <v>271</v>
      </c>
      <c r="C232" s="38" t="s">
        <v>272</v>
      </c>
      <c r="D232" s="38"/>
      <c r="E232" s="39">
        <v>999146.8</v>
      </c>
      <c r="F232" s="39"/>
      <c r="G232" s="9"/>
      <c r="H232" s="12"/>
      <c r="I232" s="10"/>
      <c r="J232" s="11"/>
    </row>
    <row r="233" spans="2:12" s="1" customFormat="1" ht="10.9" customHeight="1" x14ac:dyDescent="0.2">
      <c r="B233" s="8" t="s">
        <v>271</v>
      </c>
      <c r="C233" s="38" t="s">
        <v>273</v>
      </c>
      <c r="D233" s="38"/>
      <c r="E233" s="39">
        <v>974428.02</v>
      </c>
      <c r="F233" s="39"/>
      <c r="G233" s="9"/>
      <c r="H233" s="12"/>
      <c r="I233" s="10"/>
      <c r="J233" s="11"/>
    </row>
    <row r="234" spans="2:12" s="1" customFormat="1" ht="10.9" customHeight="1" x14ac:dyDescent="0.2">
      <c r="B234" s="8" t="s">
        <v>271</v>
      </c>
      <c r="C234" s="38" t="s">
        <v>274</v>
      </c>
      <c r="D234" s="38"/>
      <c r="E234" s="39">
        <v>17330.400000000001</v>
      </c>
      <c r="F234" s="39"/>
      <c r="G234" s="9"/>
      <c r="H234" s="12"/>
      <c r="I234" s="10"/>
      <c r="J234" s="11"/>
      <c r="K234" s="21">
        <f>K231+SUM(E232:F234)</f>
        <v>431759907.92000008</v>
      </c>
    </row>
    <row r="235" spans="2:12" s="1" customFormat="1" ht="10.9" customHeight="1" x14ac:dyDescent="0.2">
      <c r="B235" s="18" t="s">
        <v>275</v>
      </c>
      <c r="C235" s="43" t="s">
        <v>276</v>
      </c>
      <c r="D235" s="43"/>
      <c r="E235" s="44">
        <v>476869.83</v>
      </c>
      <c r="F235" s="44"/>
      <c r="G235" s="19"/>
      <c r="H235" s="23"/>
      <c r="I235" s="20"/>
      <c r="J235" s="24"/>
      <c r="K235" s="22"/>
      <c r="L235" s="22"/>
    </row>
    <row r="236" spans="2:12" s="1" customFormat="1" ht="10.9" customHeight="1" x14ac:dyDescent="0.2">
      <c r="B236" s="18" t="s">
        <v>275</v>
      </c>
      <c r="C236" s="43" t="s">
        <v>277</v>
      </c>
      <c r="D236" s="43"/>
      <c r="E236" s="44">
        <v>19806.169999999998</v>
      </c>
      <c r="F236" s="44"/>
      <c r="G236" s="19"/>
      <c r="H236" s="23"/>
      <c r="I236" s="20"/>
      <c r="J236" s="24"/>
      <c r="K236" s="21">
        <f>K234+SUM(E235:F236)</f>
        <v>432256583.92000008</v>
      </c>
      <c r="L236" s="22"/>
    </row>
    <row r="237" spans="2:12" s="1" customFormat="1" ht="10.9" customHeight="1" x14ac:dyDescent="0.2">
      <c r="B237" s="8" t="s">
        <v>278</v>
      </c>
      <c r="C237" s="38" t="s">
        <v>279</v>
      </c>
      <c r="D237" s="38"/>
      <c r="E237" s="9"/>
      <c r="F237" s="10"/>
      <c r="G237" s="39">
        <v>5365120</v>
      </c>
      <c r="H237" s="39"/>
      <c r="I237" s="39"/>
      <c r="J237" s="10"/>
    </row>
    <row r="238" spans="2:12" s="1" customFormat="1" ht="10.9" customHeight="1" x14ac:dyDescent="0.2">
      <c r="B238" s="8" t="s">
        <v>278</v>
      </c>
      <c r="C238" s="38" t="s">
        <v>280</v>
      </c>
      <c r="D238" s="38"/>
      <c r="E238" s="9"/>
      <c r="F238" s="10"/>
      <c r="G238" s="39">
        <v>8125354.2000000002</v>
      </c>
      <c r="H238" s="39"/>
      <c r="I238" s="39"/>
      <c r="J238" s="10"/>
    </row>
    <row r="239" spans="2:12" s="1" customFormat="1" ht="10.9" customHeight="1" x14ac:dyDescent="0.2">
      <c r="B239" s="8" t="s">
        <v>278</v>
      </c>
      <c r="C239" s="38" t="s">
        <v>281</v>
      </c>
      <c r="D239" s="38"/>
      <c r="E239" s="39">
        <v>943101.03</v>
      </c>
      <c r="F239" s="39"/>
      <c r="G239" s="9"/>
      <c r="H239" s="12"/>
      <c r="I239" s="10"/>
      <c r="J239" s="11"/>
    </row>
    <row r="240" spans="2:12" s="1" customFormat="1" ht="10.9" customHeight="1" x14ac:dyDescent="0.2">
      <c r="B240" s="8" t="s">
        <v>278</v>
      </c>
      <c r="C240" s="38" t="s">
        <v>282</v>
      </c>
      <c r="D240" s="38"/>
      <c r="E240" s="39">
        <v>831132.58</v>
      </c>
      <c r="F240" s="39"/>
      <c r="G240" s="9"/>
      <c r="H240" s="12"/>
      <c r="I240" s="10"/>
      <c r="J240" s="11"/>
    </row>
    <row r="241" spans="2:12" s="1" customFormat="1" ht="10.9" customHeight="1" x14ac:dyDescent="0.2">
      <c r="B241" s="8" t="s">
        <v>278</v>
      </c>
      <c r="C241" s="38" t="s">
        <v>283</v>
      </c>
      <c r="D241" s="38"/>
      <c r="E241" s="39">
        <v>31359.77</v>
      </c>
      <c r="F241" s="39"/>
      <c r="G241" s="9"/>
      <c r="H241" s="12"/>
      <c r="I241" s="10"/>
      <c r="J241" s="11"/>
    </row>
    <row r="242" spans="2:12" s="1" customFormat="1" ht="10.9" customHeight="1" x14ac:dyDescent="0.2">
      <c r="B242" s="8" t="s">
        <v>278</v>
      </c>
      <c r="C242" s="38" t="s">
        <v>284</v>
      </c>
      <c r="D242" s="38"/>
      <c r="E242" s="39">
        <v>658412.86</v>
      </c>
      <c r="F242" s="39"/>
      <c r="G242" s="9"/>
      <c r="H242" s="12"/>
      <c r="I242" s="10"/>
      <c r="J242" s="11"/>
      <c r="K242" s="21">
        <f>K236+SUM(E238:F242)-G238-G237</f>
        <v>421230115.9600001</v>
      </c>
    </row>
    <row r="243" spans="2:12" s="1" customFormat="1" ht="10.9" customHeight="1" x14ac:dyDescent="0.2">
      <c r="B243" s="25" t="s">
        <v>285</v>
      </c>
      <c r="C243" s="41" t="s">
        <v>286</v>
      </c>
      <c r="D243" s="41"/>
      <c r="E243" s="26"/>
      <c r="F243" s="27"/>
      <c r="G243" s="42">
        <v>2006243.52</v>
      </c>
      <c r="H243" s="42"/>
      <c r="I243" s="42"/>
      <c r="J243" s="27"/>
      <c r="K243" s="28"/>
      <c r="L243" s="28"/>
    </row>
    <row r="244" spans="2:12" s="1" customFormat="1" ht="10.9" customHeight="1" x14ac:dyDescent="0.2">
      <c r="B244" s="25" t="s">
        <v>285</v>
      </c>
      <c r="C244" s="41" t="s">
        <v>287</v>
      </c>
      <c r="D244" s="41"/>
      <c r="E244" s="26"/>
      <c r="F244" s="27"/>
      <c r="G244" s="42">
        <v>4452200</v>
      </c>
      <c r="H244" s="42"/>
      <c r="I244" s="42"/>
      <c r="J244" s="27"/>
      <c r="K244" s="28"/>
      <c r="L244" s="28"/>
    </row>
    <row r="245" spans="2:12" s="1" customFormat="1" ht="10.9" customHeight="1" x14ac:dyDescent="0.2">
      <c r="B245" s="25" t="s">
        <v>285</v>
      </c>
      <c r="C245" s="41" t="s">
        <v>288</v>
      </c>
      <c r="D245" s="41"/>
      <c r="E245" s="42">
        <v>929525.18</v>
      </c>
      <c r="F245" s="42"/>
      <c r="G245" s="26"/>
      <c r="H245" s="29"/>
      <c r="I245" s="27"/>
      <c r="J245" s="30"/>
      <c r="K245" s="28"/>
      <c r="L245" s="28"/>
    </row>
    <row r="246" spans="2:12" s="1" customFormat="1" ht="10.9" customHeight="1" x14ac:dyDescent="0.2">
      <c r="B246" s="25" t="s">
        <v>285</v>
      </c>
      <c r="C246" s="41" t="s">
        <v>289</v>
      </c>
      <c r="D246" s="41"/>
      <c r="E246" s="42">
        <v>803141.98</v>
      </c>
      <c r="F246" s="42"/>
      <c r="G246" s="26"/>
      <c r="H246" s="29"/>
      <c r="I246" s="27"/>
      <c r="J246" s="30"/>
      <c r="K246" s="28"/>
      <c r="L246" s="28"/>
    </row>
    <row r="247" spans="2:12" s="1" customFormat="1" ht="10.9" customHeight="1" x14ac:dyDescent="0.2">
      <c r="B247" s="25" t="s">
        <v>285</v>
      </c>
      <c r="C247" s="41" t="s">
        <v>290</v>
      </c>
      <c r="D247" s="41"/>
      <c r="E247" s="42">
        <v>619874.34</v>
      </c>
      <c r="F247" s="42"/>
      <c r="G247" s="26"/>
      <c r="H247" s="29"/>
      <c r="I247" s="27"/>
      <c r="J247" s="30"/>
      <c r="K247" s="28"/>
      <c r="L247" s="28"/>
    </row>
    <row r="248" spans="2:12" s="1" customFormat="1" ht="10.9" customHeight="1" x14ac:dyDescent="0.2">
      <c r="B248" s="25" t="s">
        <v>285</v>
      </c>
      <c r="C248" s="41" t="s">
        <v>291</v>
      </c>
      <c r="D248" s="41"/>
      <c r="E248" s="42">
        <v>205076.4</v>
      </c>
      <c r="F248" s="42"/>
      <c r="G248" s="26"/>
      <c r="H248" s="29"/>
      <c r="I248" s="27"/>
      <c r="J248" s="30"/>
      <c r="K248" s="28"/>
      <c r="L248" s="28"/>
    </row>
    <row r="249" spans="2:12" s="1" customFormat="1" ht="10.9" customHeight="1" x14ac:dyDescent="0.2">
      <c r="B249" s="25" t="s">
        <v>285</v>
      </c>
      <c r="C249" s="41" t="s">
        <v>292</v>
      </c>
      <c r="D249" s="41"/>
      <c r="E249" s="42">
        <v>1137820.18</v>
      </c>
      <c r="F249" s="42"/>
      <c r="G249" s="26"/>
      <c r="H249" s="29"/>
      <c r="I249" s="27"/>
      <c r="J249" s="30"/>
      <c r="K249" s="28"/>
      <c r="L249" s="28"/>
    </row>
    <row r="250" spans="2:12" s="1" customFormat="1" ht="10.9" customHeight="1" x14ac:dyDescent="0.2">
      <c r="B250" s="25" t="s">
        <v>285</v>
      </c>
      <c r="C250" s="41" t="s">
        <v>293</v>
      </c>
      <c r="D250" s="41"/>
      <c r="E250" s="42">
        <v>900461.36</v>
      </c>
      <c r="F250" s="42"/>
      <c r="G250" s="26"/>
      <c r="H250" s="29"/>
      <c r="I250" s="27"/>
      <c r="J250" s="30"/>
      <c r="K250" s="21">
        <f>K242+SUM(E245:F250)-G244-G243</f>
        <v>419367571.88000011</v>
      </c>
      <c r="L250" s="28"/>
    </row>
    <row r="251" spans="2:12" s="1" customFormat="1" ht="10.9" customHeight="1" x14ac:dyDescent="0.2">
      <c r="B251" s="8" t="s">
        <v>294</v>
      </c>
      <c r="C251" s="38" t="s">
        <v>295</v>
      </c>
      <c r="D251" s="38"/>
      <c r="E251" s="9"/>
      <c r="F251" s="10"/>
      <c r="G251" s="39">
        <v>276532.19</v>
      </c>
      <c r="H251" s="39"/>
      <c r="I251" s="39"/>
      <c r="J251" s="10"/>
    </row>
    <row r="252" spans="2:12" s="1" customFormat="1" ht="10.9" customHeight="1" x14ac:dyDescent="0.2">
      <c r="B252" s="8" t="s">
        <v>294</v>
      </c>
      <c r="C252" s="38" t="s">
        <v>296</v>
      </c>
      <c r="D252" s="38"/>
      <c r="E252" s="39">
        <v>627638.77</v>
      </c>
      <c r="F252" s="39"/>
      <c r="G252" s="9"/>
      <c r="H252" s="12"/>
      <c r="I252" s="10"/>
      <c r="J252" s="11"/>
    </row>
    <row r="253" spans="2:12" s="1" customFormat="1" ht="10.9" customHeight="1" x14ac:dyDescent="0.2">
      <c r="B253" s="8" t="s">
        <v>294</v>
      </c>
      <c r="C253" s="38" t="s">
        <v>297</v>
      </c>
      <c r="D253" s="38"/>
      <c r="E253" s="39">
        <v>886367.53</v>
      </c>
      <c r="F253" s="39"/>
      <c r="G253" s="9"/>
      <c r="H253" s="12"/>
      <c r="I253" s="10"/>
      <c r="J253" s="11"/>
    </row>
    <row r="254" spans="2:12" s="1" customFormat="1" ht="10.9" customHeight="1" x14ac:dyDescent="0.2">
      <c r="B254" s="8" t="s">
        <v>294</v>
      </c>
      <c r="C254" s="38" t="s">
        <v>298</v>
      </c>
      <c r="D254" s="38"/>
      <c r="E254" s="39">
        <v>1076655.78</v>
      </c>
      <c r="F254" s="39"/>
      <c r="G254" s="9"/>
      <c r="H254" s="12"/>
      <c r="I254" s="10"/>
      <c r="J254" s="11"/>
    </row>
    <row r="255" spans="2:12" s="1" customFormat="1" ht="10.9" customHeight="1" x14ac:dyDescent="0.2">
      <c r="B255" s="8" t="s">
        <v>294</v>
      </c>
      <c r="C255" s="38" t="s">
        <v>299</v>
      </c>
      <c r="D255" s="38"/>
      <c r="E255" s="39">
        <v>189809.14</v>
      </c>
      <c r="F255" s="39"/>
      <c r="G255" s="9"/>
      <c r="H255" s="12"/>
      <c r="I255" s="10"/>
      <c r="J255" s="11"/>
    </row>
    <row r="256" spans="2:12" s="1" customFormat="1" ht="10.9" customHeight="1" x14ac:dyDescent="0.2">
      <c r="B256" s="8" t="s">
        <v>294</v>
      </c>
      <c r="C256" s="38" t="s">
        <v>300</v>
      </c>
      <c r="D256" s="38"/>
      <c r="E256" s="39">
        <v>1060448.3799999999</v>
      </c>
      <c r="F256" s="39"/>
      <c r="G256" s="9"/>
      <c r="H256" s="12"/>
      <c r="I256" s="10"/>
      <c r="J256" s="11"/>
      <c r="K256" s="21">
        <f>K250+SUM(E252:F256)-G251</f>
        <v>422931959.29000014</v>
      </c>
    </row>
    <row r="257" spans="2:12" s="1" customFormat="1" ht="10.9" customHeight="1" x14ac:dyDescent="0.2">
      <c r="B257" s="25" t="s">
        <v>301</v>
      </c>
      <c r="C257" s="41" t="s">
        <v>302</v>
      </c>
      <c r="D257" s="41"/>
      <c r="E257" s="26"/>
      <c r="F257" s="27"/>
      <c r="G257" s="42">
        <v>2406842.39</v>
      </c>
      <c r="H257" s="42"/>
      <c r="I257" s="42"/>
      <c r="J257" s="27"/>
      <c r="K257" s="28"/>
      <c r="L257" s="28"/>
    </row>
    <row r="258" spans="2:12" s="1" customFormat="1" ht="10.9" customHeight="1" x14ac:dyDescent="0.2">
      <c r="B258" s="25" t="s">
        <v>301</v>
      </c>
      <c r="C258" s="41" t="s">
        <v>303</v>
      </c>
      <c r="D258" s="41"/>
      <c r="E258" s="42">
        <v>1089780.3400000001</v>
      </c>
      <c r="F258" s="42"/>
      <c r="G258" s="26"/>
      <c r="H258" s="29"/>
      <c r="I258" s="27"/>
      <c r="J258" s="30"/>
      <c r="K258" s="28"/>
      <c r="L258" s="28"/>
    </row>
    <row r="259" spans="2:12" s="1" customFormat="1" ht="10.9" customHeight="1" x14ac:dyDescent="0.2">
      <c r="B259" s="25" t="s">
        <v>301</v>
      </c>
      <c r="C259" s="41" t="s">
        <v>304</v>
      </c>
      <c r="D259" s="41"/>
      <c r="E259" s="42">
        <v>1151835.8799999999</v>
      </c>
      <c r="F259" s="42"/>
      <c r="G259" s="26"/>
      <c r="H259" s="29"/>
      <c r="I259" s="27"/>
      <c r="J259" s="30"/>
      <c r="K259" s="28"/>
      <c r="L259" s="28"/>
    </row>
    <row r="260" spans="2:12" s="1" customFormat="1" ht="10.9" customHeight="1" x14ac:dyDescent="0.2">
      <c r="B260" s="25" t="s">
        <v>301</v>
      </c>
      <c r="C260" s="41" t="s">
        <v>305</v>
      </c>
      <c r="D260" s="41"/>
      <c r="E260" s="42">
        <v>25241.21</v>
      </c>
      <c r="F260" s="42"/>
      <c r="G260" s="26"/>
      <c r="H260" s="29"/>
      <c r="I260" s="27"/>
      <c r="J260" s="30"/>
      <c r="K260" s="21">
        <f>K256+SUM(E258:F260)-G257</f>
        <v>422791974.33000016</v>
      </c>
      <c r="L260" s="28"/>
    </row>
    <row r="261" spans="2:12" s="1" customFormat="1" ht="10.9" customHeight="1" x14ac:dyDescent="0.2">
      <c r="B261" s="8" t="s">
        <v>306</v>
      </c>
      <c r="C261" s="38" t="s">
        <v>307</v>
      </c>
      <c r="D261" s="38"/>
      <c r="E261" s="9"/>
      <c r="F261" s="10"/>
      <c r="G261" s="39">
        <v>1022063.86</v>
      </c>
      <c r="H261" s="39"/>
      <c r="I261" s="39"/>
      <c r="J261" s="10"/>
    </row>
    <row r="262" spans="2:12" s="1" customFormat="1" ht="10.9" customHeight="1" x14ac:dyDescent="0.2">
      <c r="B262" s="8" t="s">
        <v>306</v>
      </c>
      <c r="C262" s="38" t="s">
        <v>308</v>
      </c>
      <c r="D262" s="38"/>
      <c r="E262" s="39">
        <v>920726.18</v>
      </c>
      <c r="F262" s="39"/>
      <c r="G262" s="9"/>
      <c r="H262" s="12"/>
      <c r="I262" s="10"/>
      <c r="J262" s="11"/>
    </row>
    <row r="263" spans="2:12" s="1" customFormat="1" ht="10.9" customHeight="1" x14ac:dyDescent="0.2">
      <c r="B263" s="8" t="s">
        <v>306</v>
      </c>
      <c r="C263" s="38" t="s">
        <v>309</v>
      </c>
      <c r="D263" s="38"/>
      <c r="E263" s="39">
        <v>1014889.35</v>
      </c>
      <c r="F263" s="39"/>
      <c r="G263" s="9"/>
      <c r="H263" s="12"/>
      <c r="I263" s="10"/>
      <c r="J263" s="11"/>
    </row>
    <row r="264" spans="2:12" s="1" customFormat="1" ht="10.9" customHeight="1" x14ac:dyDescent="0.2">
      <c r="B264" s="8" t="s">
        <v>306</v>
      </c>
      <c r="C264" s="38" t="s">
        <v>310</v>
      </c>
      <c r="D264" s="38"/>
      <c r="E264" s="39">
        <v>26927.21</v>
      </c>
      <c r="F264" s="39"/>
      <c r="G264" s="9"/>
      <c r="H264" s="12"/>
      <c r="I264" s="10"/>
      <c r="J264" s="11"/>
      <c r="K264" s="21">
        <f>K260+SUM(E262:F264)-G261</f>
        <v>423732453.21000016</v>
      </c>
    </row>
    <row r="265" spans="2:12" s="1" customFormat="1" ht="10.9" customHeight="1" x14ac:dyDescent="0.2">
      <c r="B265" s="25" t="s">
        <v>311</v>
      </c>
      <c r="C265" s="41" t="s">
        <v>312</v>
      </c>
      <c r="D265" s="41"/>
      <c r="E265" s="42">
        <v>994619.82</v>
      </c>
      <c r="F265" s="42"/>
      <c r="G265" s="26"/>
      <c r="H265" s="29"/>
      <c r="I265" s="27"/>
      <c r="J265" s="30"/>
      <c r="K265" s="28"/>
      <c r="L265" s="28"/>
    </row>
    <row r="266" spans="2:12" s="1" customFormat="1" ht="10.9" customHeight="1" x14ac:dyDescent="0.2">
      <c r="B266" s="25" t="s">
        <v>311</v>
      </c>
      <c r="C266" s="41" t="s">
        <v>313</v>
      </c>
      <c r="D266" s="41"/>
      <c r="E266" s="42">
        <v>24096.86</v>
      </c>
      <c r="F266" s="42"/>
      <c r="G266" s="26"/>
      <c r="H266" s="29"/>
      <c r="I266" s="27"/>
      <c r="J266" s="30"/>
      <c r="K266" s="21">
        <f>K264+SUM(E265:F266)</f>
        <v>424751169.89000016</v>
      </c>
      <c r="L266" s="28"/>
    </row>
    <row r="267" spans="2:12" s="1" customFormat="1" ht="10.9" customHeight="1" x14ac:dyDescent="0.2">
      <c r="B267" s="8" t="s">
        <v>314</v>
      </c>
      <c r="C267" s="38" t="s">
        <v>315</v>
      </c>
      <c r="D267" s="38"/>
      <c r="E267" s="39">
        <v>259743.83</v>
      </c>
      <c r="F267" s="39"/>
      <c r="G267" s="9"/>
      <c r="H267" s="12"/>
      <c r="I267" s="10"/>
      <c r="J267" s="11"/>
    </row>
    <row r="268" spans="2:12" s="1" customFormat="1" ht="10.9" customHeight="1" x14ac:dyDescent="0.2">
      <c r="B268" s="8" t="s">
        <v>314</v>
      </c>
      <c r="C268" s="38" t="s">
        <v>316</v>
      </c>
      <c r="D268" s="38"/>
      <c r="E268" s="39">
        <v>10289.39</v>
      </c>
      <c r="F268" s="39"/>
      <c r="G268" s="9"/>
      <c r="H268" s="12"/>
      <c r="I268" s="10"/>
      <c r="J268" s="11"/>
      <c r="K268" s="21">
        <f>K266+SUM(E267:F268)</f>
        <v>425021203.11000019</v>
      </c>
    </row>
    <row r="269" spans="2:12" s="1" customFormat="1" ht="10.9" customHeight="1" x14ac:dyDescent="0.2">
      <c r="B269" s="25" t="s">
        <v>317</v>
      </c>
      <c r="C269" s="41" t="s">
        <v>318</v>
      </c>
      <c r="D269" s="41"/>
      <c r="E269" s="26"/>
      <c r="F269" s="27"/>
      <c r="G269" s="42">
        <v>2231792.5699999998</v>
      </c>
      <c r="H269" s="42"/>
      <c r="I269" s="42"/>
      <c r="J269" s="27"/>
      <c r="K269" s="28"/>
      <c r="L269" s="28"/>
    </row>
    <row r="270" spans="2:12" s="1" customFormat="1" ht="10.9" customHeight="1" x14ac:dyDescent="0.2">
      <c r="B270" s="25" t="s">
        <v>317</v>
      </c>
      <c r="C270" s="41" t="s">
        <v>319</v>
      </c>
      <c r="D270" s="41"/>
      <c r="E270" s="42">
        <v>574425.69999999995</v>
      </c>
      <c r="F270" s="42"/>
      <c r="G270" s="26"/>
      <c r="H270" s="29"/>
      <c r="I270" s="27"/>
      <c r="J270" s="30"/>
      <c r="K270" s="28"/>
      <c r="L270" s="28"/>
    </row>
    <row r="271" spans="2:12" s="1" customFormat="1" ht="10.9" customHeight="1" x14ac:dyDescent="0.2">
      <c r="B271" s="25" t="s">
        <v>317</v>
      </c>
      <c r="C271" s="41" t="s">
        <v>320</v>
      </c>
      <c r="D271" s="41"/>
      <c r="E271" s="42">
        <v>892356.35</v>
      </c>
      <c r="F271" s="42"/>
      <c r="G271" s="26"/>
      <c r="H271" s="29"/>
      <c r="I271" s="27"/>
      <c r="J271" s="30"/>
      <c r="K271" s="28"/>
      <c r="L271" s="28"/>
    </row>
    <row r="272" spans="2:12" s="1" customFormat="1" ht="10.9" customHeight="1" x14ac:dyDescent="0.2">
      <c r="B272" s="25" t="s">
        <v>317</v>
      </c>
      <c r="C272" s="41" t="s">
        <v>321</v>
      </c>
      <c r="D272" s="41"/>
      <c r="E272" s="42">
        <v>28364.89</v>
      </c>
      <c r="F272" s="42"/>
      <c r="G272" s="26"/>
      <c r="H272" s="29"/>
      <c r="I272" s="27"/>
      <c r="J272" s="30"/>
      <c r="K272" s="21">
        <f>K265+SUM(E268:F272)-G266-G267</f>
        <v>1505436.3299999998</v>
      </c>
      <c r="L272" s="28"/>
    </row>
    <row r="273" spans="2:12" s="1" customFormat="1" ht="10.9" customHeight="1" x14ac:dyDescent="0.2">
      <c r="B273" s="8" t="s">
        <v>322</v>
      </c>
      <c r="C273" s="38" t="s">
        <v>323</v>
      </c>
      <c r="D273" s="38"/>
      <c r="E273" s="9"/>
      <c r="F273" s="10"/>
      <c r="G273" s="39">
        <v>51000</v>
      </c>
      <c r="H273" s="39"/>
      <c r="I273" s="39"/>
      <c r="J273" s="10"/>
    </row>
    <row r="274" spans="2:12" s="1" customFormat="1" ht="10.9" customHeight="1" x14ac:dyDescent="0.2">
      <c r="B274" s="8" t="s">
        <v>322</v>
      </c>
      <c r="C274" s="38" t="s">
        <v>324</v>
      </c>
      <c r="D274" s="38"/>
      <c r="E274" s="39">
        <v>830624.3</v>
      </c>
      <c r="F274" s="39"/>
      <c r="G274" s="9"/>
      <c r="H274" s="12"/>
      <c r="I274" s="10"/>
      <c r="J274" s="11"/>
    </row>
    <row r="275" spans="2:12" s="1" customFormat="1" ht="10.9" customHeight="1" x14ac:dyDescent="0.2">
      <c r="B275" s="8" t="s">
        <v>322</v>
      </c>
      <c r="C275" s="38" t="s">
        <v>325</v>
      </c>
      <c r="D275" s="38"/>
      <c r="E275" s="39">
        <v>1043812.01</v>
      </c>
      <c r="F275" s="39"/>
      <c r="G275" s="9"/>
      <c r="H275" s="12"/>
      <c r="I275" s="10"/>
      <c r="J275" s="11"/>
    </row>
    <row r="276" spans="2:12" s="1" customFormat="1" ht="10.9" customHeight="1" x14ac:dyDescent="0.2">
      <c r="B276" s="8" t="s">
        <v>322</v>
      </c>
      <c r="C276" s="38" t="s">
        <v>326</v>
      </c>
      <c r="D276" s="38"/>
      <c r="E276" s="39">
        <v>30236.61</v>
      </c>
      <c r="F276" s="39"/>
      <c r="G276" s="9"/>
      <c r="H276" s="12"/>
      <c r="I276" s="10"/>
      <c r="J276" s="11"/>
    </row>
    <row r="277" spans="2:12" s="1" customFormat="1" ht="10.9" customHeight="1" x14ac:dyDescent="0.2">
      <c r="B277" s="8" t="s">
        <v>322</v>
      </c>
      <c r="C277" s="38" t="s">
        <v>327</v>
      </c>
      <c r="D277" s="38"/>
      <c r="E277" s="39">
        <v>301644.05</v>
      </c>
      <c r="F277" s="39"/>
      <c r="G277" s="9"/>
      <c r="H277" s="12"/>
      <c r="I277" s="10"/>
      <c r="J277" s="11"/>
      <c r="K277" s="21">
        <f>K270+SUM(E273:F277)-G271-G272</f>
        <v>2206316.9700000002</v>
      </c>
    </row>
    <row r="278" spans="2:12" s="1" customFormat="1" ht="10.9" customHeight="1" x14ac:dyDescent="0.2">
      <c r="B278" s="25" t="s">
        <v>328</v>
      </c>
      <c r="C278" s="41" t="s">
        <v>329</v>
      </c>
      <c r="D278" s="41"/>
      <c r="E278" s="26"/>
      <c r="F278" s="27"/>
      <c r="G278" s="42">
        <v>1995496.62</v>
      </c>
      <c r="H278" s="42"/>
      <c r="I278" s="42"/>
      <c r="J278" s="27"/>
      <c r="K278" s="28"/>
      <c r="L278" s="28"/>
    </row>
    <row r="279" spans="2:12" s="1" customFormat="1" ht="10.9" customHeight="1" x14ac:dyDescent="0.2">
      <c r="B279" s="25" t="s">
        <v>328</v>
      </c>
      <c r="C279" s="41" t="s">
        <v>330</v>
      </c>
      <c r="D279" s="41"/>
      <c r="E279" s="26"/>
      <c r="F279" s="27"/>
      <c r="G279" s="42">
        <v>1002436.87</v>
      </c>
      <c r="H279" s="42"/>
      <c r="I279" s="42"/>
      <c r="J279" s="27"/>
      <c r="K279" s="28"/>
      <c r="L279" s="28"/>
    </row>
    <row r="280" spans="2:12" s="1" customFormat="1" ht="10.9" customHeight="1" x14ac:dyDescent="0.2">
      <c r="B280" s="25" t="s">
        <v>328</v>
      </c>
      <c r="C280" s="41" t="s">
        <v>331</v>
      </c>
      <c r="D280" s="41"/>
      <c r="E280" s="42">
        <v>728177.33</v>
      </c>
      <c r="F280" s="42"/>
      <c r="G280" s="26"/>
      <c r="H280" s="29"/>
      <c r="I280" s="27"/>
      <c r="J280" s="30"/>
      <c r="K280" s="28"/>
      <c r="L280" s="28"/>
    </row>
    <row r="281" spans="2:12" s="1" customFormat="1" ht="10.9" customHeight="1" x14ac:dyDescent="0.2">
      <c r="B281" s="25" t="s">
        <v>328</v>
      </c>
      <c r="C281" s="41" t="s">
        <v>332</v>
      </c>
      <c r="D281" s="41"/>
      <c r="E281" s="42">
        <v>934963.47</v>
      </c>
      <c r="F281" s="42"/>
      <c r="G281" s="26"/>
      <c r="H281" s="29"/>
      <c r="I281" s="27"/>
      <c r="J281" s="30"/>
      <c r="K281" s="28"/>
      <c r="L281" s="28"/>
    </row>
    <row r="282" spans="2:12" s="1" customFormat="1" ht="10.9" customHeight="1" x14ac:dyDescent="0.2">
      <c r="B282" s="25" t="s">
        <v>328</v>
      </c>
      <c r="C282" s="41" t="s">
        <v>333</v>
      </c>
      <c r="D282" s="41"/>
      <c r="E282" s="42">
        <v>24635.58</v>
      </c>
      <c r="F282" s="42"/>
      <c r="G282" s="26"/>
      <c r="H282" s="29"/>
      <c r="I282" s="27"/>
      <c r="J282" s="30"/>
      <c r="K282" s="28"/>
      <c r="L282" s="28"/>
    </row>
    <row r="283" spans="2:12" s="1" customFormat="1" ht="10.9" customHeight="1" x14ac:dyDescent="0.2">
      <c r="B283" s="8" t="s">
        <v>334</v>
      </c>
      <c r="C283" s="38" t="s">
        <v>335</v>
      </c>
      <c r="D283" s="38"/>
      <c r="E283" s="9"/>
      <c r="F283" s="10"/>
      <c r="G283" s="39">
        <v>501652.49</v>
      </c>
      <c r="H283" s="39"/>
      <c r="I283" s="39"/>
      <c r="J283" s="10"/>
    </row>
    <row r="284" spans="2:12" s="1" customFormat="1" ht="10.9" customHeight="1" x14ac:dyDescent="0.2">
      <c r="B284" s="8" t="s">
        <v>334</v>
      </c>
      <c r="C284" s="38" t="s">
        <v>336</v>
      </c>
      <c r="D284" s="38"/>
      <c r="E284" s="9"/>
      <c r="F284" s="10"/>
      <c r="G284" s="39">
        <v>152000</v>
      </c>
      <c r="H284" s="39"/>
      <c r="I284" s="39"/>
      <c r="J284" s="10"/>
    </row>
    <row r="285" spans="2:12" s="1" customFormat="1" ht="10.9" customHeight="1" x14ac:dyDescent="0.2">
      <c r="B285" s="8" t="s">
        <v>334</v>
      </c>
      <c r="C285" s="38" t="s">
        <v>337</v>
      </c>
      <c r="D285" s="38"/>
      <c r="E285" s="39">
        <v>981261.16</v>
      </c>
      <c r="F285" s="39"/>
      <c r="G285" s="9"/>
      <c r="H285" s="12"/>
      <c r="I285" s="10"/>
      <c r="J285" s="11"/>
    </row>
    <row r="286" spans="2:12" s="1" customFormat="1" ht="10.9" customHeight="1" x14ac:dyDescent="0.2">
      <c r="B286" s="8" t="s">
        <v>334</v>
      </c>
      <c r="C286" s="38" t="s">
        <v>338</v>
      </c>
      <c r="D286" s="38"/>
      <c r="E286" s="39">
        <v>827109.53</v>
      </c>
      <c r="F286" s="39"/>
      <c r="G286" s="9"/>
      <c r="H286" s="12"/>
      <c r="I286" s="10"/>
      <c r="J286" s="11"/>
    </row>
    <row r="287" spans="2:12" s="1" customFormat="1" ht="10.9" customHeight="1" x14ac:dyDescent="0.2">
      <c r="B287" s="8" t="s">
        <v>334</v>
      </c>
      <c r="C287" s="38" t="s">
        <v>339</v>
      </c>
      <c r="D287" s="38"/>
      <c r="E287" s="39">
        <v>24204.22</v>
      </c>
      <c r="F287" s="39"/>
      <c r="G287" s="9"/>
      <c r="H287" s="12"/>
      <c r="I287" s="10"/>
      <c r="J287" s="11"/>
    </row>
    <row r="288" spans="2:12" s="1" customFormat="1" ht="10.9" customHeight="1" x14ac:dyDescent="0.2">
      <c r="B288" s="8" t="s">
        <v>334</v>
      </c>
      <c r="C288" s="38" t="s">
        <v>340</v>
      </c>
      <c r="D288" s="38"/>
      <c r="E288" s="39">
        <v>804587.65</v>
      </c>
      <c r="F288" s="39"/>
      <c r="G288" s="9"/>
      <c r="H288" s="12"/>
      <c r="I288" s="10"/>
      <c r="J288" s="11"/>
    </row>
    <row r="289" spans="2:12" s="1" customFormat="1" ht="10.9" customHeight="1" x14ac:dyDescent="0.2">
      <c r="B289" s="25" t="s">
        <v>341</v>
      </c>
      <c r="C289" s="41" t="s">
        <v>342</v>
      </c>
      <c r="D289" s="41"/>
      <c r="E289" s="26"/>
      <c r="F289" s="27"/>
      <c r="G289" s="42">
        <v>202000</v>
      </c>
      <c r="H289" s="42"/>
      <c r="I289" s="42"/>
      <c r="J289" s="27"/>
      <c r="K289" s="28"/>
      <c r="L289" s="28"/>
    </row>
    <row r="290" spans="2:12" s="1" customFormat="1" ht="10.9" customHeight="1" x14ac:dyDescent="0.2">
      <c r="B290" s="25" t="s">
        <v>341</v>
      </c>
      <c r="C290" s="41" t="s">
        <v>343</v>
      </c>
      <c r="D290" s="41"/>
      <c r="E290" s="42">
        <v>1130596.78</v>
      </c>
      <c r="F290" s="42"/>
      <c r="G290" s="26"/>
      <c r="H290" s="29"/>
      <c r="I290" s="27"/>
      <c r="J290" s="30"/>
      <c r="K290" s="28"/>
      <c r="L290" s="28"/>
    </row>
    <row r="291" spans="2:12" s="1" customFormat="1" ht="10.9" customHeight="1" x14ac:dyDescent="0.2">
      <c r="B291" s="25" t="s">
        <v>341</v>
      </c>
      <c r="C291" s="41" t="s">
        <v>344</v>
      </c>
      <c r="D291" s="41"/>
      <c r="E291" s="42">
        <v>1034619.79</v>
      </c>
      <c r="F291" s="42"/>
      <c r="G291" s="26"/>
      <c r="H291" s="29"/>
      <c r="I291" s="27"/>
      <c r="J291" s="30"/>
      <c r="K291" s="28"/>
      <c r="L291" s="28"/>
    </row>
    <row r="292" spans="2:12" s="1" customFormat="1" ht="10.9" customHeight="1" x14ac:dyDescent="0.2">
      <c r="B292" s="25" t="s">
        <v>341</v>
      </c>
      <c r="C292" s="41" t="s">
        <v>345</v>
      </c>
      <c r="D292" s="41"/>
      <c r="E292" s="42">
        <v>31005.91</v>
      </c>
      <c r="F292" s="42"/>
      <c r="G292" s="26"/>
      <c r="H292" s="29"/>
      <c r="I292" s="27"/>
      <c r="J292" s="30"/>
      <c r="K292" s="28"/>
      <c r="L292" s="28"/>
    </row>
    <row r="293" spans="2:12" s="1" customFormat="1" ht="10.9" customHeight="1" x14ac:dyDescent="0.2">
      <c r="B293" s="25" t="s">
        <v>341</v>
      </c>
      <c r="C293" s="41" t="s">
        <v>346</v>
      </c>
      <c r="D293" s="41"/>
      <c r="E293" s="42">
        <v>903463.32</v>
      </c>
      <c r="F293" s="42"/>
      <c r="G293" s="26"/>
      <c r="H293" s="29"/>
      <c r="I293" s="27"/>
      <c r="J293" s="30"/>
      <c r="K293" s="28"/>
      <c r="L293" s="28"/>
    </row>
    <row r="294" spans="2:12" s="1" customFormat="1" ht="10.9" customHeight="1" x14ac:dyDescent="0.2">
      <c r="B294" s="8" t="s">
        <v>347</v>
      </c>
      <c r="C294" s="38" t="s">
        <v>348</v>
      </c>
      <c r="D294" s="38"/>
      <c r="E294" s="39">
        <v>424284.67</v>
      </c>
      <c r="F294" s="39"/>
      <c r="G294" s="9"/>
      <c r="H294" s="12"/>
      <c r="I294" s="10"/>
      <c r="J294" s="11"/>
    </row>
    <row r="295" spans="2:12" s="1" customFormat="1" ht="10.9" customHeight="1" x14ac:dyDescent="0.2">
      <c r="B295" s="8" t="s">
        <v>347</v>
      </c>
      <c r="C295" s="38" t="s">
        <v>349</v>
      </c>
      <c r="D295" s="38"/>
      <c r="E295" s="39">
        <v>6247.36</v>
      </c>
      <c r="F295" s="39"/>
      <c r="G295" s="9"/>
      <c r="H295" s="12"/>
      <c r="I295" s="10"/>
      <c r="J295" s="11"/>
    </row>
    <row r="296" spans="2:12" s="1" customFormat="1" ht="10.9" customHeight="1" x14ac:dyDescent="0.2">
      <c r="B296" s="25" t="s">
        <v>350</v>
      </c>
      <c r="C296" s="41" t="s">
        <v>351</v>
      </c>
      <c r="D296" s="41"/>
      <c r="E296" s="42">
        <v>356500.84</v>
      </c>
      <c r="F296" s="42"/>
      <c r="G296" s="26"/>
      <c r="H296" s="29"/>
      <c r="I296" s="27"/>
      <c r="J296" s="30"/>
      <c r="K296" s="28"/>
      <c r="L296" s="28"/>
    </row>
    <row r="297" spans="2:12" s="1" customFormat="1" ht="10.9" customHeight="1" x14ac:dyDescent="0.2">
      <c r="B297" s="25" t="s">
        <v>350</v>
      </c>
      <c r="C297" s="41" t="s">
        <v>352</v>
      </c>
      <c r="D297" s="41"/>
      <c r="E297" s="42">
        <v>3123.6</v>
      </c>
      <c r="F297" s="42"/>
      <c r="G297" s="26"/>
      <c r="H297" s="29"/>
      <c r="I297" s="27"/>
      <c r="J297" s="30"/>
      <c r="K297" s="28"/>
      <c r="L297" s="28"/>
    </row>
    <row r="298" spans="2:12" s="1" customFormat="1" ht="10.9" customHeight="1" x14ac:dyDescent="0.2">
      <c r="B298" s="8" t="s">
        <v>353</v>
      </c>
      <c r="C298" s="38" t="s">
        <v>354</v>
      </c>
      <c r="D298" s="38"/>
      <c r="E298" s="9"/>
      <c r="F298" s="10"/>
      <c r="G298" s="39">
        <v>1226971.98</v>
      </c>
      <c r="H298" s="39"/>
      <c r="I298" s="39"/>
      <c r="J298" s="10"/>
    </row>
    <row r="299" spans="2:12" s="1" customFormat="1" ht="10.9" customHeight="1" x14ac:dyDescent="0.2">
      <c r="B299" s="8" t="s">
        <v>353</v>
      </c>
      <c r="C299" s="38" t="s">
        <v>355</v>
      </c>
      <c r="D299" s="38"/>
      <c r="E299" s="9"/>
      <c r="F299" s="10"/>
      <c r="G299" s="39">
        <v>1502347.61</v>
      </c>
      <c r="H299" s="39"/>
      <c r="I299" s="39"/>
      <c r="J299" s="10"/>
    </row>
    <row r="300" spans="2:12" s="1" customFormat="1" ht="10.9" customHeight="1" x14ac:dyDescent="0.2">
      <c r="B300" s="8" t="s">
        <v>353</v>
      </c>
      <c r="C300" s="38" t="s">
        <v>356</v>
      </c>
      <c r="D300" s="38"/>
      <c r="E300" s="39">
        <v>1075921.42</v>
      </c>
      <c r="F300" s="39"/>
      <c r="G300" s="9"/>
      <c r="H300" s="12"/>
      <c r="I300" s="10"/>
      <c r="J300" s="11"/>
    </row>
    <row r="301" spans="2:12" s="1" customFormat="1" ht="10.9" customHeight="1" x14ac:dyDescent="0.2">
      <c r="B301" s="8" t="s">
        <v>353</v>
      </c>
      <c r="C301" s="38" t="s">
        <v>357</v>
      </c>
      <c r="D301" s="38"/>
      <c r="E301" s="39">
        <v>11351.17</v>
      </c>
      <c r="F301" s="39"/>
      <c r="G301" s="9"/>
      <c r="H301" s="12"/>
      <c r="I301" s="10"/>
      <c r="J301" s="11"/>
    </row>
    <row r="302" spans="2:12" s="1" customFormat="1" ht="10.9" customHeight="1" x14ac:dyDescent="0.2">
      <c r="B302" s="25" t="s">
        <v>358</v>
      </c>
      <c r="C302" s="41" t="s">
        <v>359</v>
      </c>
      <c r="D302" s="41"/>
      <c r="E302" s="26"/>
      <c r="F302" s="27"/>
      <c r="G302" s="42">
        <v>651084.23</v>
      </c>
      <c r="H302" s="42"/>
      <c r="I302" s="42"/>
      <c r="J302" s="27"/>
      <c r="K302" s="28"/>
      <c r="L302" s="28"/>
    </row>
    <row r="303" spans="2:12" s="1" customFormat="1" ht="10.9" customHeight="1" x14ac:dyDescent="0.2">
      <c r="B303" s="25" t="s">
        <v>358</v>
      </c>
      <c r="C303" s="41" t="s">
        <v>360</v>
      </c>
      <c r="D303" s="41"/>
      <c r="E303" s="26"/>
      <c r="F303" s="27"/>
      <c r="G303" s="42">
        <v>993037.65</v>
      </c>
      <c r="H303" s="42"/>
      <c r="I303" s="42"/>
      <c r="J303" s="27"/>
      <c r="K303" s="28"/>
      <c r="L303" s="28"/>
    </row>
    <row r="304" spans="2:12" s="1" customFormat="1" ht="10.9" customHeight="1" x14ac:dyDescent="0.2">
      <c r="B304" s="25" t="s">
        <v>358</v>
      </c>
      <c r="C304" s="41" t="s">
        <v>361</v>
      </c>
      <c r="D304" s="41"/>
      <c r="E304" s="42">
        <v>929344.52</v>
      </c>
      <c r="F304" s="42"/>
      <c r="G304" s="26"/>
      <c r="H304" s="29"/>
      <c r="I304" s="27"/>
      <c r="J304" s="30"/>
      <c r="K304" s="28"/>
      <c r="L304" s="28"/>
    </row>
    <row r="305" spans="2:12" s="1" customFormat="1" ht="10.9" customHeight="1" x14ac:dyDescent="0.2">
      <c r="B305" s="25" t="s">
        <v>358</v>
      </c>
      <c r="C305" s="41" t="s">
        <v>362</v>
      </c>
      <c r="D305" s="41"/>
      <c r="E305" s="42">
        <v>818442.22</v>
      </c>
      <c r="F305" s="42"/>
      <c r="G305" s="26"/>
      <c r="H305" s="29"/>
      <c r="I305" s="27"/>
      <c r="J305" s="30"/>
      <c r="K305" s="28"/>
      <c r="L305" s="28"/>
    </row>
    <row r="306" spans="2:12" s="1" customFormat="1" ht="10.9" customHeight="1" x14ac:dyDescent="0.2">
      <c r="B306" s="25" t="s">
        <v>358</v>
      </c>
      <c r="C306" s="41" t="s">
        <v>363</v>
      </c>
      <c r="D306" s="41"/>
      <c r="E306" s="42">
        <v>57095.37</v>
      </c>
      <c r="F306" s="42"/>
      <c r="G306" s="26"/>
      <c r="H306" s="29"/>
      <c r="I306" s="27"/>
      <c r="J306" s="30"/>
      <c r="K306" s="28"/>
      <c r="L306" s="28"/>
    </row>
    <row r="307" spans="2:12" s="1" customFormat="1" ht="10.9" customHeight="1" x14ac:dyDescent="0.2">
      <c r="B307" s="25" t="s">
        <v>358</v>
      </c>
      <c r="C307" s="41" t="s">
        <v>364</v>
      </c>
      <c r="D307" s="41"/>
      <c r="E307" s="42">
        <v>606153.93000000005</v>
      </c>
      <c r="F307" s="42"/>
      <c r="G307" s="26"/>
      <c r="H307" s="29"/>
      <c r="I307" s="27"/>
      <c r="J307" s="30"/>
      <c r="K307" s="28"/>
      <c r="L307" s="28"/>
    </row>
    <row r="308" spans="2:12" s="1" customFormat="1" ht="10.9" customHeight="1" x14ac:dyDescent="0.2">
      <c r="B308" s="8" t="s">
        <v>365</v>
      </c>
      <c r="C308" s="38" t="s">
        <v>366</v>
      </c>
      <c r="D308" s="38"/>
      <c r="E308" s="9"/>
      <c r="F308" s="10"/>
      <c r="G308" s="39">
        <v>792171.89</v>
      </c>
      <c r="H308" s="39"/>
      <c r="I308" s="39"/>
      <c r="J308" s="10"/>
    </row>
    <row r="309" spans="2:12" s="1" customFormat="1" ht="10.9" customHeight="1" x14ac:dyDescent="0.2">
      <c r="B309" s="8" t="s">
        <v>365</v>
      </c>
      <c r="C309" s="38" t="s">
        <v>367</v>
      </c>
      <c r="D309" s="38"/>
      <c r="E309" s="9"/>
      <c r="F309" s="10"/>
      <c r="G309" s="39">
        <v>2413576.21</v>
      </c>
      <c r="H309" s="39"/>
      <c r="I309" s="39"/>
      <c r="J309" s="10"/>
    </row>
    <row r="310" spans="2:12" s="1" customFormat="1" ht="10.9" customHeight="1" x14ac:dyDescent="0.2">
      <c r="B310" s="8" t="s">
        <v>365</v>
      </c>
      <c r="C310" s="38" t="s">
        <v>368</v>
      </c>
      <c r="D310" s="38"/>
      <c r="E310" s="39">
        <v>1113280.1000000001</v>
      </c>
      <c r="F310" s="39"/>
      <c r="G310" s="9"/>
      <c r="H310" s="12"/>
      <c r="I310" s="10"/>
      <c r="J310" s="11"/>
    </row>
    <row r="311" spans="2:12" s="1" customFormat="1" ht="10.9" customHeight="1" x14ac:dyDescent="0.2">
      <c r="B311" s="8" t="s">
        <v>365</v>
      </c>
      <c r="C311" s="38" t="s">
        <v>369</v>
      </c>
      <c r="D311" s="38"/>
      <c r="E311" s="39">
        <v>26768.5</v>
      </c>
      <c r="F311" s="39"/>
      <c r="G311" s="9"/>
      <c r="H311" s="12"/>
      <c r="I311" s="10"/>
      <c r="J311" s="11"/>
    </row>
    <row r="312" spans="2:12" s="1" customFormat="1" ht="10.9" customHeight="1" x14ac:dyDescent="0.2">
      <c r="B312" s="25" t="s">
        <v>370</v>
      </c>
      <c r="C312" s="41" t="s">
        <v>371</v>
      </c>
      <c r="D312" s="41"/>
      <c r="E312" s="26"/>
      <c r="F312" s="27"/>
      <c r="G312" s="42">
        <v>2354513.83</v>
      </c>
      <c r="H312" s="42"/>
      <c r="I312" s="42"/>
      <c r="J312" s="27"/>
      <c r="K312" s="28"/>
      <c r="L312" s="28"/>
    </row>
    <row r="313" spans="2:12" s="1" customFormat="1" ht="10.9" customHeight="1" x14ac:dyDescent="0.2">
      <c r="B313" s="25" t="s">
        <v>370</v>
      </c>
      <c r="C313" s="41" t="s">
        <v>372</v>
      </c>
      <c r="D313" s="41"/>
      <c r="E313" s="26"/>
      <c r="F313" s="27"/>
      <c r="G313" s="42">
        <v>3002486.17</v>
      </c>
      <c r="H313" s="42"/>
      <c r="I313" s="42"/>
      <c r="J313" s="27"/>
      <c r="K313" s="28"/>
      <c r="L313" s="28"/>
    </row>
    <row r="314" spans="2:12" s="1" customFormat="1" ht="10.9" customHeight="1" x14ac:dyDescent="0.2">
      <c r="B314" s="25" t="s">
        <v>370</v>
      </c>
      <c r="C314" s="41" t="s">
        <v>373</v>
      </c>
      <c r="D314" s="41"/>
      <c r="E314" s="42">
        <v>713154.86</v>
      </c>
      <c r="F314" s="42"/>
      <c r="G314" s="26"/>
      <c r="H314" s="29"/>
      <c r="I314" s="27"/>
      <c r="J314" s="30"/>
      <c r="K314" s="28"/>
      <c r="L314" s="28"/>
    </row>
    <row r="315" spans="2:12" s="1" customFormat="1" ht="10.9" customHeight="1" x14ac:dyDescent="0.2">
      <c r="B315" s="25" t="s">
        <v>370</v>
      </c>
      <c r="C315" s="41" t="s">
        <v>374</v>
      </c>
      <c r="D315" s="41"/>
      <c r="E315" s="42">
        <v>796355.7</v>
      </c>
      <c r="F315" s="42"/>
      <c r="G315" s="26"/>
      <c r="H315" s="29"/>
      <c r="I315" s="27"/>
      <c r="J315" s="30"/>
      <c r="K315" s="28"/>
      <c r="L315" s="28"/>
    </row>
    <row r="316" spans="2:12" s="1" customFormat="1" ht="10.9" customHeight="1" x14ac:dyDescent="0.2">
      <c r="B316" s="25" t="s">
        <v>370</v>
      </c>
      <c r="C316" s="41" t="s">
        <v>375</v>
      </c>
      <c r="D316" s="41"/>
      <c r="E316" s="42">
        <v>32603.23</v>
      </c>
      <c r="F316" s="42"/>
      <c r="G316" s="26"/>
      <c r="H316" s="29"/>
      <c r="I316" s="27"/>
      <c r="J316" s="30"/>
      <c r="K316" s="28"/>
      <c r="L316" s="28"/>
    </row>
    <row r="317" spans="2:12" s="1" customFormat="1" ht="10.9" customHeight="1" x14ac:dyDescent="0.2">
      <c r="B317" s="8" t="s">
        <v>376</v>
      </c>
      <c r="C317" s="38" t="s">
        <v>377</v>
      </c>
      <c r="D317" s="38"/>
      <c r="E317" s="9"/>
      <c r="F317" s="10"/>
      <c r="G317" s="39">
        <v>301724.69</v>
      </c>
      <c r="H317" s="39"/>
      <c r="I317" s="39"/>
      <c r="J317" s="10"/>
    </row>
    <row r="318" spans="2:12" s="1" customFormat="1" ht="10.9" customHeight="1" x14ac:dyDescent="0.2">
      <c r="B318" s="8" t="s">
        <v>376</v>
      </c>
      <c r="C318" s="38" t="s">
        <v>378</v>
      </c>
      <c r="D318" s="38"/>
      <c r="E318" s="9"/>
      <c r="F318" s="10"/>
      <c r="G318" s="39">
        <v>2338386.4900000002</v>
      </c>
      <c r="H318" s="39"/>
      <c r="I318" s="39"/>
      <c r="J318" s="10"/>
    </row>
    <row r="319" spans="2:12" s="1" customFormat="1" ht="10.9" customHeight="1" x14ac:dyDescent="0.2">
      <c r="B319" s="8" t="s">
        <v>376</v>
      </c>
      <c r="C319" s="38" t="s">
        <v>379</v>
      </c>
      <c r="D319" s="38"/>
      <c r="E319" s="39">
        <v>699001.27</v>
      </c>
      <c r="F319" s="39"/>
      <c r="G319" s="9"/>
      <c r="H319" s="12"/>
      <c r="I319" s="10"/>
      <c r="J319" s="11"/>
    </row>
    <row r="320" spans="2:12" s="1" customFormat="1" ht="10.9" customHeight="1" x14ac:dyDescent="0.2">
      <c r="B320" s="8" t="s">
        <v>376</v>
      </c>
      <c r="C320" s="38" t="s">
        <v>380</v>
      </c>
      <c r="D320" s="38"/>
      <c r="E320" s="39">
        <v>859555.32</v>
      </c>
      <c r="F320" s="39"/>
      <c r="G320" s="9"/>
      <c r="H320" s="12"/>
      <c r="I320" s="10"/>
      <c r="J320" s="11"/>
    </row>
    <row r="321" spans="2:10" s="1" customFormat="1" ht="10.9" customHeight="1" x14ac:dyDescent="0.2">
      <c r="B321" s="8" t="s">
        <v>376</v>
      </c>
      <c r="C321" s="38" t="s">
        <v>381</v>
      </c>
      <c r="D321" s="38"/>
      <c r="E321" s="39">
        <v>58863.88</v>
      </c>
      <c r="F321" s="39"/>
      <c r="G321" s="9"/>
      <c r="H321" s="12"/>
      <c r="I321" s="10"/>
      <c r="J321" s="11"/>
    </row>
    <row r="322" spans="2:10" s="1" customFormat="1" ht="10.9" customHeight="1" x14ac:dyDescent="0.2">
      <c r="B322" s="8" t="s">
        <v>376</v>
      </c>
      <c r="C322" s="38" t="s">
        <v>382</v>
      </c>
      <c r="D322" s="38"/>
      <c r="E322" s="39">
        <v>814442.72</v>
      </c>
      <c r="F322" s="39"/>
      <c r="G322" s="9"/>
      <c r="H322" s="12"/>
      <c r="I322" s="10"/>
      <c r="J322" s="11"/>
    </row>
    <row r="323" spans="2:10" s="1" customFormat="1" ht="10.9" customHeight="1" x14ac:dyDescent="0.2">
      <c r="B323" s="8" t="s">
        <v>383</v>
      </c>
      <c r="C323" s="38" t="s">
        <v>384</v>
      </c>
      <c r="D323" s="38"/>
      <c r="E323" s="39">
        <v>965095.49</v>
      </c>
      <c r="F323" s="39"/>
      <c r="G323" s="9"/>
      <c r="H323" s="12"/>
      <c r="I323" s="10"/>
      <c r="J323" s="11"/>
    </row>
    <row r="324" spans="2:10" s="1" customFormat="1" ht="10.9" customHeight="1" x14ac:dyDescent="0.2">
      <c r="B324" s="8" t="s">
        <v>383</v>
      </c>
      <c r="C324" s="38" t="s">
        <v>385</v>
      </c>
      <c r="D324" s="38"/>
      <c r="E324" s="40">
        <v>892.48</v>
      </c>
      <c r="F324" s="40"/>
      <c r="G324" s="9"/>
      <c r="H324" s="12"/>
      <c r="I324" s="10"/>
      <c r="J324" s="13"/>
    </row>
    <row r="325" spans="2:10" s="1" customFormat="1" ht="10.9" customHeight="1" x14ac:dyDescent="0.2">
      <c r="B325" s="8" t="s">
        <v>386</v>
      </c>
      <c r="C325" s="38" t="s">
        <v>387</v>
      </c>
      <c r="D325" s="38"/>
      <c r="E325" s="39">
        <v>373597.9</v>
      </c>
      <c r="F325" s="39"/>
      <c r="G325" s="9"/>
      <c r="H325" s="12"/>
      <c r="I325" s="10"/>
      <c r="J325" s="11"/>
    </row>
    <row r="326" spans="2:10" s="1" customFormat="1" ht="10.9" customHeight="1" x14ac:dyDescent="0.2">
      <c r="B326" s="8" t="s">
        <v>386</v>
      </c>
      <c r="C326" s="38" t="s">
        <v>388</v>
      </c>
      <c r="D326" s="38"/>
      <c r="E326" s="39">
        <v>5131.6400000000003</v>
      </c>
      <c r="F326" s="39"/>
      <c r="G326" s="9"/>
      <c r="H326" s="12"/>
      <c r="I326" s="10"/>
      <c r="J326" s="11"/>
    </row>
    <row r="327" spans="2:10" s="1" customFormat="1" ht="10.9" customHeight="1" x14ac:dyDescent="0.2">
      <c r="B327" s="8" t="s">
        <v>389</v>
      </c>
      <c r="C327" s="38" t="s">
        <v>390</v>
      </c>
      <c r="D327" s="38"/>
      <c r="E327" s="9"/>
      <c r="F327" s="10"/>
      <c r="G327" s="39">
        <v>2007449.06</v>
      </c>
      <c r="H327" s="39"/>
      <c r="I327" s="39"/>
      <c r="J327" s="10"/>
    </row>
    <row r="328" spans="2:10" s="1" customFormat="1" ht="10.9" customHeight="1" x14ac:dyDescent="0.2">
      <c r="B328" s="8" t="s">
        <v>389</v>
      </c>
      <c r="C328" s="38" t="s">
        <v>391</v>
      </c>
      <c r="D328" s="38"/>
      <c r="E328" s="39">
        <v>826988.76</v>
      </c>
      <c r="F328" s="39"/>
      <c r="G328" s="9"/>
      <c r="H328" s="12"/>
      <c r="I328" s="10"/>
      <c r="J328" s="11"/>
    </row>
    <row r="329" spans="2:10" s="1" customFormat="1" ht="10.9" customHeight="1" x14ac:dyDescent="0.2">
      <c r="B329" s="8" t="s">
        <v>389</v>
      </c>
      <c r="C329" s="38" t="s">
        <v>392</v>
      </c>
      <c r="D329" s="38"/>
      <c r="E329" s="39">
        <v>22535.07</v>
      </c>
      <c r="F329" s="39"/>
      <c r="G329" s="9"/>
      <c r="H329" s="12"/>
      <c r="I329" s="10"/>
      <c r="J329" s="11"/>
    </row>
    <row r="330" spans="2:10" s="1" customFormat="1" ht="10.9" customHeight="1" x14ac:dyDescent="0.2">
      <c r="B330" s="8" t="s">
        <v>393</v>
      </c>
      <c r="C330" s="38" t="s">
        <v>394</v>
      </c>
      <c r="D330" s="38"/>
      <c r="E330" s="9"/>
      <c r="F330" s="10"/>
      <c r="G330" s="39">
        <v>101000</v>
      </c>
      <c r="H330" s="39"/>
      <c r="I330" s="39"/>
      <c r="J330" s="10"/>
    </row>
    <row r="331" spans="2:10" s="1" customFormat="1" ht="10.9" customHeight="1" x14ac:dyDescent="0.2">
      <c r="B331" s="8" t="s">
        <v>393</v>
      </c>
      <c r="C331" s="38" t="s">
        <v>395</v>
      </c>
      <c r="D331" s="38"/>
      <c r="E331" s="39">
        <v>806726.67</v>
      </c>
      <c r="F331" s="39"/>
      <c r="G331" s="9"/>
      <c r="H331" s="12"/>
      <c r="I331" s="10"/>
      <c r="J331" s="11"/>
    </row>
    <row r="332" spans="2:10" s="1" customFormat="1" ht="10.9" customHeight="1" x14ac:dyDescent="0.2">
      <c r="B332" s="8" t="s">
        <v>393</v>
      </c>
      <c r="C332" s="38" t="s">
        <v>396</v>
      </c>
      <c r="D332" s="38"/>
      <c r="E332" s="39">
        <v>641090.24</v>
      </c>
      <c r="F332" s="39"/>
      <c r="G332" s="9"/>
      <c r="H332" s="12"/>
      <c r="I332" s="10"/>
      <c r="J332" s="11"/>
    </row>
    <row r="333" spans="2:10" s="1" customFormat="1" ht="10.9" customHeight="1" x14ac:dyDescent="0.2">
      <c r="B333" s="8" t="s">
        <v>393</v>
      </c>
      <c r="C333" s="38" t="s">
        <v>397</v>
      </c>
      <c r="D333" s="38"/>
      <c r="E333" s="39">
        <v>91516.64</v>
      </c>
      <c r="F333" s="39"/>
      <c r="G333" s="9"/>
      <c r="H333" s="12"/>
      <c r="I333" s="10"/>
      <c r="J333" s="11"/>
    </row>
    <row r="334" spans="2:10" s="1" customFormat="1" ht="10.9" customHeight="1" x14ac:dyDescent="0.2">
      <c r="B334" s="8" t="s">
        <v>398</v>
      </c>
      <c r="C334" s="38" t="s">
        <v>399</v>
      </c>
      <c r="D334" s="38"/>
      <c r="E334" s="9"/>
      <c r="F334" s="10"/>
      <c r="G334" s="39">
        <v>990092.59</v>
      </c>
      <c r="H334" s="39"/>
      <c r="I334" s="39"/>
      <c r="J334" s="10"/>
    </row>
    <row r="335" spans="2:10" s="1" customFormat="1" ht="10.9" customHeight="1" x14ac:dyDescent="0.2">
      <c r="B335" s="8" t="s">
        <v>398</v>
      </c>
      <c r="C335" s="38" t="s">
        <v>400</v>
      </c>
      <c r="D335" s="38"/>
      <c r="E335" s="9"/>
      <c r="F335" s="10"/>
      <c r="G335" s="39">
        <v>3148561</v>
      </c>
      <c r="H335" s="39"/>
      <c r="I335" s="39"/>
      <c r="J335" s="10"/>
    </row>
    <row r="336" spans="2:10" s="1" customFormat="1" ht="10.9" customHeight="1" x14ac:dyDescent="0.2">
      <c r="B336" s="8" t="s">
        <v>398</v>
      </c>
      <c r="C336" s="38" t="s">
        <v>401</v>
      </c>
      <c r="D336" s="38"/>
      <c r="E336" s="39">
        <v>894054.49</v>
      </c>
      <c r="F336" s="39"/>
      <c r="G336" s="9"/>
      <c r="H336" s="12"/>
      <c r="I336" s="10"/>
      <c r="J336" s="11"/>
    </row>
    <row r="337" spans="2:10" s="1" customFormat="1" ht="10.9" customHeight="1" x14ac:dyDescent="0.2">
      <c r="B337" s="8" t="s">
        <v>398</v>
      </c>
      <c r="C337" s="38" t="s">
        <v>402</v>
      </c>
      <c r="D337" s="38"/>
      <c r="E337" s="39">
        <v>783481.93</v>
      </c>
      <c r="F337" s="39"/>
      <c r="G337" s="9"/>
      <c r="H337" s="12"/>
      <c r="I337" s="10"/>
      <c r="J337" s="11"/>
    </row>
    <row r="338" spans="2:10" s="1" customFormat="1" ht="10.9" customHeight="1" x14ac:dyDescent="0.2">
      <c r="B338" s="8" t="s">
        <v>398</v>
      </c>
      <c r="C338" s="38" t="s">
        <v>403</v>
      </c>
      <c r="D338" s="38"/>
      <c r="E338" s="39">
        <v>24168.51</v>
      </c>
      <c r="F338" s="39"/>
      <c r="G338" s="9"/>
      <c r="H338" s="12"/>
      <c r="I338" s="10"/>
      <c r="J338" s="11"/>
    </row>
    <row r="339" spans="2:10" s="1" customFormat="1" ht="10.9" customHeight="1" x14ac:dyDescent="0.2">
      <c r="B339" s="8" t="s">
        <v>404</v>
      </c>
      <c r="C339" s="38" t="s">
        <v>405</v>
      </c>
      <c r="D339" s="38"/>
      <c r="E339" s="9"/>
      <c r="F339" s="10"/>
      <c r="G339" s="39">
        <v>2482551.36</v>
      </c>
      <c r="H339" s="39"/>
      <c r="I339" s="39"/>
      <c r="J339" s="10"/>
    </row>
    <row r="340" spans="2:10" s="1" customFormat="1" ht="10.9" customHeight="1" x14ac:dyDescent="0.2">
      <c r="B340" s="8" t="s">
        <v>404</v>
      </c>
      <c r="C340" s="38" t="s">
        <v>406</v>
      </c>
      <c r="D340" s="38"/>
      <c r="E340" s="39">
        <v>903430.99</v>
      </c>
      <c r="F340" s="39"/>
      <c r="G340" s="9"/>
      <c r="H340" s="12"/>
      <c r="I340" s="10"/>
      <c r="J340" s="11"/>
    </row>
    <row r="341" spans="2:10" s="1" customFormat="1" ht="10.9" customHeight="1" x14ac:dyDescent="0.2">
      <c r="B341" s="8" t="s">
        <v>404</v>
      </c>
      <c r="C341" s="38" t="s">
        <v>407</v>
      </c>
      <c r="D341" s="38"/>
      <c r="E341" s="39">
        <v>840767.58</v>
      </c>
      <c r="F341" s="39"/>
      <c r="G341" s="9"/>
      <c r="H341" s="12"/>
      <c r="I341" s="10"/>
      <c r="J341" s="11"/>
    </row>
    <row r="342" spans="2:10" s="1" customFormat="1" ht="10.9" customHeight="1" x14ac:dyDescent="0.2">
      <c r="B342" s="8" t="s">
        <v>404</v>
      </c>
      <c r="C342" s="38" t="s">
        <v>408</v>
      </c>
      <c r="D342" s="38"/>
      <c r="E342" s="39">
        <v>20016.060000000001</v>
      </c>
      <c r="F342" s="39"/>
      <c r="G342" s="9"/>
      <c r="H342" s="12"/>
      <c r="I342" s="10"/>
      <c r="J342" s="11"/>
    </row>
    <row r="343" spans="2:10" s="1" customFormat="1" ht="10.9" customHeight="1" x14ac:dyDescent="0.2">
      <c r="B343" s="8" t="s">
        <v>404</v>
      </c>
      <c r="C343" s="38" t="s">
        <v>409</v>
      </c>
      <c r="D343" s="38"/>
      <c r="E343" s="39">
        <v>411210.89</v>
      </c>
      <c r="F343" s="39"/>
      <c r="G343" s="9"/>
      <c r="H343" s="12"/>
      <c r="I343" s="10"/>
      <c r="J343" s="11"/>
    </row>
    <row r="344" spans="2:10" s="1" customFormat="1" ht="10.9" customHeight="1" x14ac:dyDescent="0.2">
      <c r="B344" s="8" t="s">
        <v>410</v>
      </c>
      <c r="C344" s="38" t="s">
        <v>411</v>
      </c>
      <c r="D344" s="38"/>
      <c r="E344" s="9"/>
      <c r="F344" s="10"/>
      <c r="G344" s="39">
        <v>809869.97</v>
      </c>
      <c r="H344" s="39"/>
      <c r="I344" s="39"/>
      <c r="J344" s="10"/>
    </row>
    <row r="345" spans="2:10" s="1" customFormat="1" ht="10.9" customHeight="1" x14ac:dyDescent="0.2">
      <c r="B345" s="8" t="s">
        <v>410</v>
      </c>
      <c r="C345" s="38" t="s">
        <v>412</v>
      </c>
      <c r="D345" s="38"/>
      <c r="E345" s="9"/>
      <c r="F345" s="10"/>
      <c r="G345" s="39">
        <v>1200376.48</v>
      </c>
      <c r="H345" s="39"/>
      <c r="I345" s="39"/>
      <c r="J345" s="10"/>
    </row>
    <row r="346" spans="2:10" s="1" customFormat="1" ht="10.9" customHeight="1" x14ac:dyDescent="0.2">
      <c r="B346" s="8" t="s">
        <v>410</v>
      </c>
      <c r="C346" s="38" t="s">
        <v>413</v>
      </c>
      <c r="D346" s="38"/>
      <c r="E346" s="39">
        <v>1101042.83</v>
      </c>
      <c r="F346" s="39"/>
      <c r="G346" s="9"/>
      <c r="H346" s="12"/>
      <c r="I346" s="10"/>
      <c r="J346" s="11"/>
    </row>
    <row r="347" spans="2:10" s="1" customFormat="1" ht="10.9" customHeight="1" x14ac:dyDescent="0.2">
      <c r="B347" s="8" t="s">
        <v>410</v>
      </c>
      <c r="C347" s="38" t="s">
        <v>414</v>
      </c>
      <c r="D347" s="38"/>
      <c r="E347" s="39">
        <v>46854.44</v>
      </c>
      <c r="F347" s="39"/>
      <c r="G347" s="9"/>
      <c r="H347" s="12"/>
      <c r="I347" s="10"/>
      <c r="J347" s="11"/>
    </row>
    <row r="348" spans="2:10" s="1" customFormat="1" ht="10.9" customHeight="1" x14ac:dyDescent="0.2">
      <c r="B348" s="8" t="s">
        <v>415</v>
      </c>
      <c r="C348" s="38" t="s">
        <v>416</v>
      </c>
      <c r="D348" s="38"/>
      <c r="E348" s="39">
        <v>251596.47</v>
      </c>
      <c r="F348" s="39"/>
      <c r="G348" s="9"/>
      <c r="H348" s="12"/>
      <c r="I348" s="10"/>
      <c r="J348" s="11"/>
    </row>
    <row r="349" spans="2:10" s="1" customFormat="1" ht="10.9" customHeight="1" x14ac:dyDescent="0.2">
      <c r="B349" s="8" t="s">
        <v>417</v>
      </c>
      <c r="C349" s="38" t="s">
        <v>418</v>
      </c>
      <c r="D349" s="38"/>
      <c r="E349" s="39">
        <v>333785.75</v>
      </c>
      <c r="F349" s="39"/>
      <c r="G349" s="9"/>
      <c r="H349" s="12"/>
      <c r="I349" s="10"/>
      <c r="J349" s="11"/>
    </row>
    <row r="350" spans="2:10" s="1" customFormat="1" ht="10.9" customHeight="1" x14ac:dyDescent="0.2">
      <c r="B350" s="8" t="s">
        <v>417</v>
      </c>
      <c r="C350" s="38" t="s">
        <v>419</v>
      </c>
      <c r="D350" s="38"/>
      <c r="E350" s="39">
        <v>17179.740000000002</v>
      </c>
      <c r="F350" s="39"/>
      <c r="G350" s="9"/>
      <c r="H350" s="12"/>
      <c r="I350" s="10"/>
      <c r="J350" s="11"/>
    </row>
    <row r="351" spans="2:10" s="1" customFormat="1" ht="10.9" customHeight="1" x14ac:dyDescent="0.2">
      <c r="B351" s="8" t="s">
        <v>420</v>
      </c>
      <c r="C351" s="38" t="s">
        <v>421</v>
      </c>
      <c r="D351" s="38"/>
      <c r="E351" s="9"/>
      <c r="F351" s="10"/>
      <c r="G351" s="39">
        <v>920154.37</v>
      </c>
      <c r="H351" s="39"/>
      <c r="I351" s="39"/>
      <c r="J351" s="10"/>
    </row>
    <row r="352" spans="2:10" s="1" customFormat="1" ht="10.9" customHeight="1" x14ac:dyDescent="0.2">
      <c r="B352" s="8" t="s">
        <v>420</v>
      </c>
      <c r="C352" s="38" t="s">
        <v>422</v>
      </c>
      <c r="D352" s="38"/>
      <c r="E352" s="9"/>
      <c r="F352" s="10"/>
      <c r="G352" s="39">
        <v>1999395.94</v>
      </c>
      <c r="H352" s="39"/>
      <c r="I352" s="39"/>
      <c r="J352" s="10"/>
    </row>
    <row r="353" spans="2:10" s="1" customFormat="1" ht="10.9" customHeight="1" x14ac:dyDescent="0.2">
      <c r="B353" s="8" t="s">
        <v>420</v>
      </c>
      <c r="C353" s="38" t="s">
        <v>423</v>
      </c>
      <c r="D353" s="38"/>
      <c r="E353" s="39">
        <v>985707.37</v>
      </c>
      <c r="F353" s="39"/>
      <c r="G353" s="9"/>
      <c r="H353" s="12"/>
      <c r="I353" s="10"/>
      <c r="J353" s="11"/>
    </row>
    <row r="354" spans="2:10" s="1" customFormat="1" ht="10.9" customHeight="1" x14ac:dyDescent="0.2">
      <c r="B354" s="8" t="s">
        <v>420</v>
      </c>
      <c r="C354" s="38" t="s">
        <v>424</v>
      </c>
      <c r="D354" s="38"/>
      <c r="E354" s="39">
        <v>11602.01</v>
      </c>
      <c r="F354" s="39"/>
      <c r="G354" s="9"/>
      <c r="H354" s="12"/>
      <c r="I354" s="10"/>
      <c r="J354" s="11"/>
    </row>
    <row r="355" spans="2:10" s="1" customFormat="1" ht="10.9" customHeight="1" x14ac:dyDescent="0.2">
      <c r="B355" s="8" t="s">
        <v>425</v>
      </c>
      <c r="C355" s="38" t="s">
        <v>426</v>
      </c>
      <c r="D355" s="38"/>
      <c r="E355" s="9"/>
      <c r="F355" s="10"/>
      <c r="G355" s="39">
        <v>766290.72</v>
      </c>
      <c r="H355" s="39"/>
      <c r="I355" s="39"/>
      <c r="J355" s="10"/>
    </row>
    <row r="356" spans="2:10" s="1" customFormat="1" ht="10.9" customHeight="1" x14ac:dyDescent="0.2">
      <c r="B356" s="8" t="s">
        <v>425</v>
      </c>
      <c r="C356" s="38" t="s">
        <v>427</v>
      </c>
      <c r="D356" s="38"/>
      <c r="E356" s="39">
        <v>864351.94</v>
      </c>
      <c r="F356" s="39"/>
      <c r="G356" s="9"/>
      <c r="H356" s="12"/>
      <c r="I356" s="10"/>
      <c r="J356" s="11"/>
    </row>
    <row r="357" spans="2:10" s="1" customFormat="1" ht="10.9" customHeight="1" x14ac:dyDescent="0.2">
      <c r="B357" s="8" t="s">
        <v>425</v>
      </c>
      <c r="C357" s="38" t="s">
        <v>428</v>
      </c>
      <c r="D357" s="38"/>
      <c r="E357" s="39">
        <v>247657.04</v>
      </c>
      <c r="F357" s="39"/>
      <c r="G357" s="9"/>
      <c r="H357" s="12"/>
      <c r="I357" s="10"/>
      <c r="J357" s="11"/>
    </row>
    <row r="358" spans="2:10" s="1" customFormat="1" ht="10.9" customHeight="1" x14ac:dyDescent="0.2">
      <c r="B358" s="8" t="s">
        <v>425</v>
      </c>
      <c r="C358" s="38" t="s">
        <v>429</v>
      </c>
      <c r="D358" s="38"/>
      <c r="E358" s="39">
        <v>67977.23</v>
      </c>
      <c r="F358" s="39"/>
      <c r="G358" s="9"/>
      <c r="H358" s="12"/>
      <c r="I358" s="10"/>
      <c r="J358" s="11"/>
    </row>
    <row r="359" spans="2:10" s="1" customFormat="1" ht="10.9" customHeight="1" x14ac:dyDescent="0.2">
      <c r="B359" s="8" t="s">
        <v>425</v>
      </c>
      <c r="C359" s="38" t="s">
        <v>430</v>
      </c>
      <c r="D359" s="38"/>
      <c r="E359" s="39">
        <v>731197.45</v>
      </c>
      <c r="F359" s="39"/>
      <c r="G359" s="9"/>
      <c r="H359" s="12"/>
      <c r="I359" s="10"/>
      <c r="J359" s="11"/>
    </row>
    <row r="360" spans="2:10" s="1" customFormat="1" ht="10.9" customHeight="1" x14ac:dyDescent="0.2">
      <c r="B360" s="8" t="s">
        <v>431</v>
      </c>
      <c r="C360" s="38" t="s">
        <v>432</v>
      </c>
      <c r="D360" s="38"/>
      <c r="E360" s="9"/>
      <c r="F360" s="10"/>
      <c r="G360" s="39">
        <v>859345.37</v>
      </c>
      <c r="H360" s="39"/>
      <c r="I360" s="39"/>
      <c r="J360" s="10"/>
    </row>
    <row r="361" spans="2:10" s="1" customFormat="1" ht="10.9" customHeight="1" x14ac:dyDescent="0.2">
      <c r="B361" s="8" t="s">
        <v>431</v>
      </c>
      <c r="C361" s="38" t="s">
        <v>433</v>
      </c>
      <c r="D361" s="38"/>
      <c r="E361" s="39">
        <v>876459.57</v>
      </c>
      <c r="F361" s="39"/>
      <c r="G361" s="9"/>
      <c r="H361" s="12"/>
      <c r="I361" s="10"/>
      <c r="J361" s="11"/>
    </row>
    <row r="362" spans="2:10" s="1" customFormat="1" ht="10.9" customHeight="1" x14ac:dyDescent="0.2">
      <c r="B362" s="8" t="s">
        <v>431</v>
      </c>
      <c r="C362" s="38" t="s">
        <v>434</v>
      </c>
      <c r="D362" s="38"/>
      <c r="E362" s="39">
        <v>46407.82</v>
      </c>
      <c r="F362" s="39"/>
      <c r="G362" s="9"/>
      <c r="H362" s="12"/>
      <c r="I362" s="10"/>
      <c r="J362" s="11"/>
    </row>
    <row r="363" spans="2:10" s="1" customFormat="1" ht="10.9" customHeight="1" x14ac:dyDescent="0.2">
      <c r="B363" s="8" t="s">
        <v>435</v>
      </c>
      <c r="C363" s="38" t="s">
        <v>436</v>
      </c>
      <c r="D363" s="38"/>
      <c r="E363" s="39">
        <v>1132063.2</v>
      </c>
      <c r="F363" s="39"/>
      <c r="G363" s="9"/>
      <c r="H363" s="12"/>
      <c r="I363" s="10"/>
      <c r="J363" s="11"/>
    </row>
    <row r="364" spans="2:10" s="1" customFormat="1" ht="10.9" customHeight="1" x14ac:dyDescent="0.2">
      <c r="B364" s="8" t="s">
        <v>435</v>
      </c>
      <c r="C364" s="38" t="s">
        <v>437</v>
      </c>
      <c r="D364" s="38"/>
      <c r="E364" s="39">
        <v>37972.42</v>
      </c>
      <c r="F364" s="39"/>
      <c r="G364" s="9"/>
      <c r="H364" s="12"/>
      <c r="I364" s="10"/>
      <c r="J364" s="11"/>
    </row>
    <row r="365" spans="2:10" s="1" customFormat="1" ht="10.9" customHeight="1" x14ac:dyDescent="0.2">
      <c r="B365" s="8" t="s">
        <v>438</v>
      </c>
      <c r="C365" s="38" t="s">
        <v>439</v>
      </c>
      <c r="D365" s="38"/>
      <c r="E365" s="39">
        <v>871946.59</v>
      </c>
      <c r="F365" s="39"/>
      <c r="G365" s="9"/>
      <c r="H365" s="12"/>
      <c r="I365" s="10"/>
      <c r="J365" s="11"/>
    </row>
    <row r="366" spans="2:10" s="1" customFormat="1" ht="10.9" customHeight="1" x14ac:dyDescent="0.2">
      <c r="B366" s="8" t="s">
        <v>438</v>
      </c>
      <c r="C366" s="38" t="s">
        <v>440</v>
      </c>
      <c r="D366" s="38"/>
      <c r="E366" s="39">
        <v>585378.73</v>
      </c>
      <c r="F366" s="39"/>
      <c r="G366" s="9"/>
      <c r="H366" s="12"/>
      <c r="I366" s="10"/>
      <c r="J366" s="11"/>
    </row>
    <row r="367" spans="2:10" s="1" customFormat="1" ht="10.9" customHeight="1" x14ac:dyDescent="0.2">
      <c r="B367" s="8" t="s">
        <v>438</v>
      </c>
      <c r="C367" s="38" t="s">
        <v>441</v>
      </c>
      <c r="D367" s="38"/>
      <c r="E367" s="39">
        <v>62430.98</v>
      </c>
      <c r="F367" s="39"/>
      <c r="G367" s="9"/>
      <c r="H367" s="12"/>
      <c r="I367" s="10"/>
      <c r="J367" s="11"/>
    </row>
    <row r="368" spans="2:10" s="1" customFormat="1" ht="10.9" customHeight="1" x14ac:dyDescent="0.2">
      <c r="B368" s="8" t="s">
        <v>442</v>
      </c>
      <c r="C368" s="38" t="s">
        <v>443</v>
      </c>
      <c r="D368" s="38"/>
      <c r="E368" s="9"/>
      <c r="F368" s="10"/>
      <c r="G368" s="39">
        <v>3600000</v>
      </c>
      <c r="H368" s="39"/>
      <c r="I368" s="39"/>
      <c r="J368" s="10"/>
    </row>
    <row r="369" spans="2:10" s="1" customFormat="1" ht="10.9" customHeight="1" x14ac:dyDescent="0.2">
      <c r="B369" s="8" t="s">
        <v>442</v>
      </c>
      <c r="C369" s="38" t="s">
        <v>444</v>
      </c>
      <c r="D369" s="38"/>
      <c r="E369" s="9"/>
      <c r="F369" s="10"/>
      <c r="G369" s="39">
        <v>2383320.15</v>
      </c>
      <c r="H369" s="39"/>
      <c r="I369" s="39"/>
      <c r="J369" s="10"/>
    </row>
    <row r="370" spans="2:10" s="1" customFormat="1" ht="10.9" customHeight="1" x14ac:dyDescent="0.2">
      <c r="B370" s="8" t="s">
        <v>442</v>
      </c>
      <c r="C370" s="38" t="s">
        <v>445</v>
      </c>
      <c r="D370" s="38"/>
      <c r="E370" s="9"/>
      <c r="F370" s="10"/>
      <c r="G370" s="39">
        <v>34931323.359999999</v>
      </c>
      <c r="H370" s="39"/>
      <c r="I370" s="39"/>
      <c r="J370" s="10"/>
    </row>
    <row r="371" spans="2:10" s="1" customFormat="1" ht="10.9" customHeight="1" x14ac:dyDescent="0.2">
      <c r="B371" s="8" t="s">
        <v>442</v>
      </c>
      <c r="C371" s="38" t="s">
        <v>446</v>
      </c>
      <c r="D371" s="38"/>
      <c r="E371" s="39">
        <v>95497.57</v>
      </c>
      <c r="F371" s="39"/>
      <c r="G371" s="9"/>
      <c r="H371" s="12"/>
      <c r="I371" s="10"/>
      <c r="J371" s="11"/>
    </row>
    <row r="372" spans="2:10" s="1" customFormat="1" ht="10.9" customHeight="1" x14ac:dyDescent="0.2">
      <c r="B372" s="8" t="s">
        <v>447</v>
      </c>
      <c r="C372" s="38" t="s">
        <v>448</v>
      </c>
      <c r="D372" s="38"/>
      <c r="E372" s="39">
        <v>50142.17</v>
      </c>
      <c r="F372" s="39"/>
      <c r="G372" s="9"/>
      <c r="H372" s="12"/>
      <c r="I372" s="10"/>
      <c r="J372" s="11"/>
    </row>
    <row r="373" spans="2:10" s="1" customFormat="1" ht="10.9" customHeight="1" x14ac:dyDescent="0.2">
      <c r="B373" s="8" t="s">
        <v>447</v>
      </c>
      <c r="C373" s="38" t="s">
        <v>449</v>
      </c>
      <c r="D373" s="38"/>
      <c r="E373" s="39">
        <v>77000</v>
      </c>
      <c r="F373" s="39"/>
      <c r="G373" s="9"/>
      <c r="H373" s="12"/>
      <c r="I373" s="10"/>
      <c r="J373" s="11"/>
    </row>
    <row r="374" spans="2:10" s="1" customFormat="1" ht="10.9" customHeight="1" x14ac:dyDescent="0.2">
      <c r="B374" s="8" t="s">
        <v>450</v>
      </c>
      <c r="C374" s="38" t="s">
        <v>451</v>
      </c>
      <c r="D374" s="38"/>
      <c r="E374" s="39">
        <v>46411.35</v>
      </c>
      <c r="F374" s="39"/>
      <c r="G374" s="9"/>
      <c r="H374" s="12"/>
      <c r="I374" s="10"/>
      <c r="J374" s="11"/>
    </row>
    <row r="375" spans="2:10" s="1" customFormat="1" ht="10.9" customHeight="1" x14ac:dyDescent="0.2">
      <c r="B375" s="8" t="s">
        <v>452</v>
      </c>
      <c r="C375" s="38" t="s">
        <v>453</v>
      </c>
      <c r="D375" s="38"/>
      <c r="E375" s="39">
        <v>480646.95</v>
      </c>
      <c r="F375" s="39"/>
      <c r="G375" s="9"/>
      <c r="H375" s="12"/>
      <c r="I375" s="10"/>
      <c r="J375" s="11"/>
    </row>
    <row r="376" spans="2:10" s="1" customFormat="1" ht="10.9" customHeight="1" x14ac:dyDescent="0.2">
      <c r="B376" s="8" t="s">
        <v>454</v>
      </c>
      <c r="C376" s="38" t="s">
        <v>455</v>
      </c>
      <c r="D376" s="38"/>
      <c r="E376" s="39">
        <v>176994.21</v>
      </c>
      <c r="F376" s="39"/>
      <c r="G376" s="9"/>
      <c r="H376" s="12"/>
      <c r="I376" s="10"/>
      <c r="J376" s="11"/>
    </row>
    <row r="377" spans="2:10" s="1" customFormat="1" ht="10.9" customHeight="1" x14ac:dyDescent="0.2">
      <c r="B377" s="8" t="s">
        <v>456</v>
      </c>
      <c r="C377" s="38" t="s">
        <v>457</v>
      </c>
      <c r="D377" s="38"/>
      <c r="E377" s="39">
        <v>69309.2</v>
      </c>
      <c r="F377" s="39"/>
      <c r="G377" s="9"/>
      <c r="H377" s="12"/>
      <c r="I377" s="10"/>
      <c r="J377" s="11"/>
    </row>
    <row r="378" spans="2:10" s="1" customFormat="1" ht="10.9" customHeight="1" x14ac:dyDescent="0.2">
      <c r="B378" s="8" t="s">
        <v>458</v>
      </c>
      <c r="C378" s="38" t="s">
        <v>459</v>
      </c>
      <c r="D378" s="38"/>
      <c r="E378" s="39">
        <v>27454.68</v>
      </c>
      <c r="F378" s="39"/>
      <c r="G378" s="9"/>
      <c r="H378" s="12"/>
      <c r="I378" s="10"/>
      <c r="J378" s="11"/>
    </row>
    <row r="379" spans="2:10" s="1" customFormat="1" ht="10.9" customHeight="1" x14ac:dyDescent="0.2">
      <c r="B379" s="8" t="s">
        <v>460</v>
      </c>
      <c r="C379" s="38" t="s">
        <v>461</v>
      </c>
      <c r="D379" s="38"/>
      <c r="E379" s="39">
        <v>78801</v>
      </c>
      <c r="F379" s="39"/>
      <c r="G379" s="9"/>
      <c r="H379" s="12"/>
      <c r="I379" s="10"/>
      <c r="J379" s="11"/>
    </row>
    <row r="380" spans="2:10" s="1" customFormat="1" ht="10.9" customHeight="1" x14ac:dyDescent="0.2">
      <c r="B380" s="8" t="s">
        <v>462</v>
      </c>
      <c r="C380" s="38" t="s">
        <v>463</v>
      </c>
      <c r="D380" s="38"/>
      <c r="E380" s="9"/>
      <c r="F380" s="10"/>
      <c r="G380" s="39">
        <v>203629.18</v>
      </c>
      <c r="H380" s="39"/>
      <c r="I380" s="39"/>
      <c r="J380" s="10"/>
    </row>
    <row r="381" spans="2:10" s="1" customFormat="1" ht="10.9" customHeight="1" x14ac:dyDescent="0.2">
      <c r="B381" s="8" t="s">
        <v>462</v>
      </c>
      <c r="C381" s="38" t="s">
        <v>464</v>
      </c>
      <c r="D381" s="38"/>
      <c r="E381" s="39">
        <v>624064.62</v>
      </c>
      <c r="F381" s="39"/>
      <c r="G381" s="9"/>
      <c r="H381" s="12"/>
      <c r="I381" s="10"/>
      <c r="J381" s="11"/>
    </row>
    <row r="382" spans="2:10" s="1" customFormat="1" ht="10.9" customHeight="1" x14ac:dyDescent="0.2">
      <c r="B382" s="8" t="s">
        <v>465</v>
      </c>
      <c r="C382" s="38" t="s">
        <v>466</v>
      </c>
      <c r="D382" s="38"/>
      <c r="E382" s="39">
        <v>1177372.94</v>
      </c>
      <c r="F382" s="39"/>
      <c r="G382" s="9"/>
      <c r="H382" s="12"/>
      <c r="I382" s="10"/>
      <c r="J382" s="11"/>
    </row>
    <row r="383" spans="2:10" s="1" customFormat="1" ht="10.9" customHeight="1" x14ac:dyDescent="0.2">
      <c r="B383" s="8" t="s">
        <v>465</v>
      </c>
      <c r="C383" s="38" t="s">
        <v>467</v>
      </c>
      <c r="D383" s="38"/>
      <c r="E383" s="39">
        <v>77000</v>
      </c>
      <c r="F383" s="39"/>
      <c r="G383" s="9"/>
      <c r="H383" s="12"/>
      <c r="I383" s="10"/>
      <c r="J383" s="11"/>
    </row>
    <row r="384" spans="2:10" s="1" customFormat="1" ht="10.9" customHeight="1" x14ac:dyDescent="0.2">
      <c r="B384" s="8" t="s">
        <v>468</v>
      </c>
      <c r="C384" s="38" t="s">
        <v>469</v>
      </c>
      <c r="D384" s="38"/>
      <c r="E384" s="39">
        <v>1038465.01</v>
      </c>
      <c r="F384" s="39"/>
      <c r="G384" s="9"/>
      <c r="H384" s="12"/>
      <c r="I384" s="10"/>
      <c r="J384" s="11"/>
    </row>
    <row r="385" spans="2:10" s="1" customFormat="1" ht="10.9" customHeight="1" x14ac:dyDescent="0.2">
      <c r="B385" s="8" t="s">
        <v>468</v>
      </c>
      <c r="C385" s="38" t="s">
        <v>470</v>
      </c>
      <c r="D385" s="38"/>
      <c r="E385" s="39">
        <v>105000</v>
      </c>
      <c r="F385" s="39"/>
      <c r="G385" s="9"/>
      <c r="H385" s="12"/>
      <c r="I385" s="10"/>
      <c r="J385" s="11"/>
    </row>
    <row r="386" spans="2:10" s="1" customFormat="1" ht="10.9" customHeight="1" x14ac:dyDescent="0.2">
      <c r="B386" s="8" t="s">
        <v>471</v>
      </c>
      <c r="C386" s="38" t="s">
        <v>472</v>
      </c>
      <c r="D386" s="38"/>
      <c r="E386" s="39">
        <v>851924.91</v>
      </c>
      <c r="F386" s="39"/>
      <c r="G386" s="9"/>
      <c r="H386" s="12"/>
      <c r="I386" s="10"/>
      <c r="J386" s="11"/>
    </row>
    <row r="387" spans="2:10" s="1" customFormat="1" ht="10.9" customHeight="1" x14ac:dyDescent="0.2">
      <c r="B387" s="8" t="s">
        <v>471</v>
      </c>
      <c r="C387" s="38" t="s">
        <v>473</v>
      </c>
      <c r="D387" s="38"/>
      <c r="E387" s="39">
        <v>490000</v>
      </c>
      <c r="F387" s="39"/>
      <c r="G387" s="9"/>
      <c r="H387" s="12"/>
      <c r="I387" s="10"/>
      <c r="J387" s="11"/>
    </row>
    <row r="388" spans="2:10" s="1" customFormat="1" ht="10.9" customHeight="1" x14ac:dyDescent="0.2">
      <c r="B388" s="8" t="s">
        <v>474</v>
      </c>
      <c r="C388" s="38" t="s">
        <v>475</v>
      </c>
      <c r="D388" s="38"/>
      <c r="E388" s="39">
        <v>1067608.3600000001</v>
      </c>
      <c r="F388" s="39"/>
      <c r="G388" s="9"/>
      <c r="H388" s="12"/>
      <c r="I388" s="10"/>
      <c r="J388" s="11"/>
    </row>
    <row r="389" spans="2:10" s="1" customFormat="1" ht="10.9" customHeight="1" x14ac:dyDescent="0.2">
      <c r="B389" s="8" t="s">
        <v>474</v>
      </c>
      <c r="C389" s="38" t="s">
        <v>476</v>
      </c>
      <c r="D389" s="38"/>
      <c r="E389" s="39">
        <v>2280910</v>
      </c>
      <c r="F389" s="39"/>
      <c r="G389" s="9"/>
      <c r="H389" s="12"/>
      <c r="I389" s="10"/>
      <c r="J389" s="11"/>
    </row>
    <row r="390" spans="2:10" s="1" customFormat="1" ht="10.9" customHeight="1" x14ac:dyDescent="0.2">
      <c r="B390" s="8" t="s">
        <v>477</v>
      </c>
      <c r="C390" s="38" t="s">
        <v>478</v>
      </c>
      <c r="D390" s="38"/>
      <c r="E390" s="39">
        <v>336572.52</v>
      </c>
      <c r="F390" s="39"/>
      <c r="G390" s="9"/>
      <c r="H390" s="12"/>
      <c r="I390" s="10"/>
      <c r="J390" s="11"/>
    </row>
    <row r="391" spans="2:10" s="1" customFormat="1" ht="10.9" customHeight="1" x14ac:dyDescent="0.2">
      <c r="B391" s="8" t="s">
        <v>479</v>
      </c>
      <c r="C391" s="38" t="s">
        <v>480</v>
      </c>
      <c r="D391" s="38"/>
      <c r="E391" s="39">
        <v>121398.12</v>
      </c>
      <c r="F391" s="39"/>
      <c r="G391" s="9"/>
      <c r="H391" s="12"/>
      <c r="I391" s="10"/>
      <c r="J391" s="11"/>
    </row>
    <row r="392" spans="2:10" s="1" customFormat="1" ht="10.9" customHeight="1" x14ac:dyDescent="0.2">
      <c r="B392" s="8" t="s">
        <v>479</v>
      </c>
      <c r="C392" s="38" t="s">
        <v>481</v>
      </c>
      <c r="D392" s="38"/>
      <c r="E392" s="39">
        <v>7000</v>
      </c>
      <c r="F392" s="39"/>
      <c r="G392" s="9"/>
      <c r="H392" s="12"/>
      <c r="I392" s="10"/>
      <c r="J392" s="11"/>
    </row>
    <row r="393" spans="2:10" s="1" customFormat="1" ht="10.9" customHeight="1" x14ac:dyDescent="0.2">
      <c r="B393" s="8" t="s">
        <v>482</v>
      </c>
      <c r="C393" s="38" t="s">
        <v>483</v>
      </c>
      <c r="D393" s="38"/>
      <c r="E393" s="39">
        <v>475317.26</v>
      </c>
      <c r="F393" s="39"/>
      <c r="G393" s="9"/>
      <c r="H393" s="12"/>
      <c r="I393" s="10"/>
      <c r="J393" s="11"/>
    </row>
    <row r="394" spans="2:10" s="1" customFormat="1" ht="10.9" customHeight="1" x14ac:dyDescent="0.2">
      <c r="B394" s="8" t="s">
        <v>482</v>
      </c>
      <c r="C394" s="38" t="s">
        <v>484</v>
      </c>
      <c r="D394" s="38"/>
      <c r="E394" s="39">
        <v>189000</v>
      </c>
      <c r="F394" s="39"/>
      <c r="G394" s="9"/>
      <c r="H394" s="12"/>
      <c r="I394" s="10"/>
      <c r="J394" s="11"/>
    </row>
    <row r="395" spans="2:10" s="1" customFormat="1" ht="10.9" customHeight="1" x14ac:dyDescent="0.2">
      <c r="B395" s="8" t="s">
        <v>485</v>
      </c>
      <c r="C395" s="38" t="s">
        <v>486</v>
      </c>
      <c r="D395" s="38"/>
      <c r="E395" s="39">
        <v>992567.07</v>
      </c>
      <c r="F395" s="39"/>
      <c r="G395" s="9"/>
      <c r="H395" s="12"/>
      <c r="I395" s="10"/>
      <c r="J395" s="11"/>
    </row>
    <row r="396" spans="2:10" s="1" customFormat="1" ht="10.9" customHeight="1" x14ac:dyDescent="0.2">
      <c r="B396" s="8" t="s">
        <v>487</v>
      </c>
      <c r="C396" s="38" t="s">
        <v>488</v>
      </c>
      <c r="D396" s="38"/>
      <c r="E396" s="39">
        <v>1196405.49</v>
      </c>
      <c r="F396" s="39"/>
      <c r="G396" s="9"/>
      <c r="H396" s="12"/>
      <c r="I396" s="10"/>
      <c r="J396" s="11"/>
    </row>
    <row r="397" spans="2:10" s="1" customFormat="1" ht="10.9" customHeight="1" x14ac:dyDescent="0.2">
      <c r="B397" s="8" t="s">
        <v>487</v>
      </c>
      <c r="C397" s="38" t="s">
        <v>489</v>
      </c>
      <c r="D397" s="38"/>
      <c r="E397" s="39">
        <v>581000</v>
      </c>
      <c r="F397" s="39"/>
      <c r="G397" s="9"/>
      <c r="H397" s="12"/>
      <c r="I397" s="10"/>
      <c r="J397" s="11"/>
    </row>
    <row r="398" spans="2:10" s="1" customFormat="1" ht="10.9" customHeight="1" x14ac:dyDescent="0.2">
      <c r="B398" s="8" t="s">
        <v>490</v>
      </c>
      <c r="C398" s="38" t="s">
        <v>491</v>
      </c>
      <c r="D398" s="38"/>
      <c r="E398" s="39">
        <v>994368.62</v>
      </c>
      <c r="F398" s="39"/>
      <c r="G398" s="9"/>
      <c r="H398" s="12"/>
      <c r="I398" s="10"/>
      <c r="J398" s="11"/>
    </row>
    <row r="399" spans="2:10" s="1" customFormat="1" ht="10.9" customHeight="1" x14ac:dyDescent="0.2">
      <c r="B399" s="8" t="s">
        <v>490</v>
      </c>
      <c r="C399" s="38" t="s">
        <v>492</v>
      </c>
      <c r="D399" s="38"/>
      <c r="E399" s="39">
        <v>168000</v>
      </c>
      <c r="F399" s="39"/>
      <c r="G399" s="9"/>
      <c r="H399" s="12"/>
      <c r="I399" s="10"/>
      <c r="J399" s="11"/>
    </row>
    <row r="400" spans="2:10" s="1" customFormat="1" ht="10.9" customHeight="1" x14ac:dyDescent="0.2">
      <c r="B400" s="8" t="s">
        <v>493</v>
      </c>
      <c r="C400" s="38" t="s">
        <v>494</v>
      </c>
      <c r="D400" s="38"/>
      <c r="E400" s="39">
        <v>1116535.45</v>
      </c>
      <c r="F400" s="39"/>
      <c r="G400" s="9"/>
      <c r="H400" s="12"/>
      <c r="I400" s="10"/>
      <c r="J400" s="11"/>
    </row>
    <row r="401" spans="2:10" s="1" customFormat="1" ht="10.9" customHeight="1" x14ac:dyDescent="0.2">
      <c r="B401" s="8" t="s">
        <v>493</v>
      </c>
      <c r="C401" s="38" t="s">
        <v>495</v>
      </c>
      <c r="D401" s="38"/>
      <c r="E401" s="39">
        <v>49000</v>
      </c>
      <c r="F401" s="39"/>
      <c r="G401" s="9"/>
      <c r="H401" s="12"/>
      <c r="I401" s="10"/>
      <c r="J401" s="11"/>
    </row>
    <row r="402" spans="2:10" s="1" customFormat="1" ht="10.9" customHeight="1" x14ac:dyDescent="0.2">
      <c r="B402" s="8" t="s">
        <v>496</v>
      </c>
      <c r="C402" s="38" t="s">
        <v>497</v>
      </c>
      <c r="D402" s="38"/>
      <c r="E402" s="39">
        <v>442522.4</v>
      </c>
      <c r="F402" s="39"/>
      <c r="G402" s="9"/>
      <c r="H402" s="12"/>
      <c r="I402" s="10"/>
      <c r="J402" s="11"/>
    </row>
    <row r="403" spans="2:10" s="1" customFormat="1" ht="10.9" customHeight="1" x14ac:dyDescent="0.2">
      <c r="B403" s="8" t="s">
        <v>496</v>
      </c>
      <c r="C403" s="38" t="s">
        <v>498</v>
      </c>
      <c r="D403" s="38"/>
      <c r="E403" s="39">
        <v>28000</v>
      </c>
      <c r="F403" s="39"/>
      <c r="G403" s="9"/>
      <c r="H403" s="12"/>
      <c r="I403" s="10"/>
      <c r="J403" s="11"/>
    </row>
    <row r="404" spans="2:10" s="1" customFormat="1" ht="10.9" customHeight="1" x14ac:dyDescent="0.2">
      <c r="B404" s="8" t="s">
        <v>499</v>
      </c>
      <c r="C404" s="38" t="s">
        <v>500</v>
      </c>
      <c r="D404" s="38"/>
      <c r="E404" s="39">
        <v>349522.18</v>
      </c>
      <c r="F404" s="39"/>
      <c r="G404" s="9"/>
      <c r="H404" s="12"/>
      <c r="I404" s="10"/>
      <c r="J404" s="11"/>
    </row>
    <row r="405" spans="2:10" s="1" customFormat="1" ht="10.9" customHeight="1" x14ac:dyDescent="0.2">
      <c r="B405" s="8" t="s">
        <v>501</v>
      </c>
      <c r="C405" s="38" t="s">
        <v>502</v>
      </c>
      <c r="D405" s="38"/>
      <c r="E405" s="39">
        <v>603667.46</v>
      </c>
      <c r="F405" s="39"/>
      <c r="G405" s="9"/>
      <c r="H405" s="12"/>
      <c r="I405" s="10"/>
      <c r="J405" s="11"/>
    </row>
    <row r="406" spans="2:10" s="1" customFormat="1" ht="10.9" customHeight="1" x14ac:dyDescent="0.2">
      <c r="B406" s="8" t="s">
        <v>503</v>
      </c>
      <c r="C406" s="38" t="s">
        <v>504</v>
      </c>
      <c r="D406" s="38"/>
      <c r="E406" s="39">
        <v>1002077.33</v>
      </c>
      <c r="F406" s="39"/>
      <c r="G406" s="9"/>
      <c r="H406" s="12"/>
      <c r="I406" s="10"/>
      <c r="J406" s="11"/>
    </row>
    <row r="407" spans="2:10" s="1" customFormat="1" ht="10.9" customHeight="1" x14ac:dyDescent="0.2">
      <c r="B407" s="8" t="s">
        <v>503</v>
      </c>
      <c r="C407" s="38" t="s">
        <v>505</v>
      </c>
      <c r="D407" s="38"/>
      <c r="E407" s="39">
        <v>91000</v>
      </c>
      <c r="F407" s="39"/>
      <c r="G407" s="9"/>
      <c r="H407" s="12"/>
      <c r="I407" s="10"/>
      <c r="J407" s="11"/>
    </row>
    <row r="408" spans="2:10" s="1" customFormat="1" ht="10.9" customHeight="1" x14ac:dyDescent="0.2">
      <c r="B408" s="8" t="s">
        <v>506</v>
      </c>
      <c r="C408" s="38" t="s">
        <v>507</v>
      </c>
      <c r="D408" s="38"/>
      <c r="E408" s="39">
        <v>1096771.77</v>
      </c>
      <c r="F408" s="39"/>
      <c r="G408" s="9"/>
      <c r="H408" s="12"/>
      <c r="I408" s="10"/>
      <c r="J408" s="11"/>
    </row>
    <row r="409" spans="2:10" s="1" customFormat="1" ht="10.9" customHeight="1" x14ac:dyDescent="0.2">
      <c r="B409" s="8" t="s">
        <v>506</v>
      </c>
      <c r="C409" s="38" t="s">
        <v>508</v>
      </c>
      <c r="D409" s="38"/>
      <c r="E409" s="39">
        <v>7000</v>
      </c>
      <c r="F409" s="39"/>
      <c r="G409" s="9"/>
      <c r="H409" s="12"/>
      <c r="I409" s="10"/>
      <c r="J409" s="11"/>
    </row>
    <row r="410" spans="2:10" s="1" customFormat="1" ht="10.9" customHeight="1" x14ac:dyDescent="0.2">
      <c r="B410" s="8" t="s">
        <v>509</v>
      </c>
      <c r="C410" s="38" t="s">
        <v>510</v>
      </c>
      <c r="D410" s="38"/>
      <c r="E410" s="9"/>
      <c r="F410" s="10"/>
      <c r="G410" s="39">
        <v>2394880.4700000002</v>
      </c>
      <c r="H410" s="39"/>
      <c r="I410" s="39"/>
      <c r="J410" s="10"/>
    </row>
    <row r="411" spans="2:10" s="1" customFormat="1" ht="10.9" customHeight="1" x14ac:dyDescent="0.2">
      <c r="B411" s="8" t="s">
        <v>509</v>
      </c>
      <c r="C411" s="38" t="s">
        <v>511</v>
      </c>
      <c r="D411" s="38"/>
      <c r="E411" s="39">
        <v>1578537.1</v>
      </c>
      <c r="F411" s="39"/>
      <c r="G411" s="9"/>
      <c r="H411" s="12"/>
      <c r="I411" s="10"/>
      <c r="J411" s="11"/>
    </row>
    <row r="412" spans="2:10" s="1" customFormat="1" ht="10.9" customHeight="1" x14ac:dyDescent="0.2">
      <c r="B412" s="8" t="s">
        <v>509</v>
      </c>
      <c r="C412" s="38" t="s">
        <v>512</v>
      </c>
      <c r="D412" s="38"/>
      <c r="E412" s="39">
        <v>28000</v>
      </c>
      <c r="F412" s="39"/>
      <c r="G412" s="9"/>
      <c r="H412" s="12"/>
      <c r="I412" s="10"/>
      <c r="J412" s="11"/>
    </row>
    <row r="413" spans="2:10" s="1" customFormat="1" ht="10.9" customHeight="1" x14ac:dyDescent="0.2">
      <c r="B413" s="8" t="s">
        <v>513</v>
      </c>
      <c r="C413" s="38" t="s">
        <v>514</v>
      </c>
      <c r="D413" s="38"/>
      <c r="E413" s="9"/>
      <c r="F413" s="10"/>
      <c r="G413" s="39">
        <v>2001587.64</v>
      </c>
      <c r="H413" s="39"/>
      <c r="I413" s="39"/>
      <c r="J413" s="10"/>
    </row>
    <row r="414" spans="2:10" s="1" customFormat="1" ht="10.9" customHeight="1" x14ac:dyDescent="0.2">
      <c r="B414" s="8" t="s">
        <v>513</v>
      </c>
      <c r="C414" s="38" t="s">
        <v>515</v>
      </c>
      <c r="D414" s="38"/>
      <c r="E414" s="9"/>
      <c r="F414" s="10"/>
      <c r="G414" s="39">
        <v>441556.72</v>
      </c>
      <c r="H414" s="39"/>
      <c r="I414" s="39"/>
      <c r="J414" s="10"/>
    </row>
    <row r="415" spans="2:10" s="1" customFormat="1" ht="10.9" customHeight="1" x14ac:dyDescent="0.2">
      <c r="B415" s="8" t="s">
        <v>513</v>
      </c>
      <c r="C415" s="38" t="s">
        <v>516</v>
      </c>
      <c r="D415" s="38"/>
      <c r="E415" s="9"/>
      <c r="F415" s="10"/>
      <c r="G415" s="39">
        <v>998412.36</v>
      </c>
      <c r="H415" s="39"/>
      <c r="I415" s="39"/>
      <c r="J415" s="10"/>
    </row>
    <row r="416" spans="2:10" s="1" customFormat="1" ht="10.9" customHeight="1" x14ac:dyDescent="0.2">
      <c r="B416" s="8" t="s">
        <v>513</v>
      </c>
      <c r="C416" s="38" t="s">
        <v>517</v>
      </c>
      <c r="D416" s="38"/>
      <c r="E416" s="39">
        <v>1039245.25</v>
      </c>
      <c r="F416" s="39"/>
      <c r="G416" s="9"/>
      <c r="H416" s="12"/>
      <c r="I416" s="10"/>
      <c r="J416" s="11"/>
    </row>
    <row r="417" spans="2:10" s="1" customFormat="1" ht="10.9" customHeight="1" x14ac:dyDescent="0.2">
      <c r="B417" s="8" t="s">
        <v>513</v>
      </c>
      <c r="C417" s="38" t="s">
        <v>518</v>
      </c>
      <c r="D417" s="38"/>
      <c r="E417" s="39">
        <v>140000</v>
      </c>
      <c r="F417" s="39"/>
      <c r="G417" s="9"/>
      <c r="H417" s="12"/>
      <c r="I417" s="10"/>
      <c r="J417" s="11"/>
    </row>
    <row r="418" spans="2:10" s="1" customFormat="1" ht="10.9" customHeight="1" x14ac:dyDescent="0.2">
      <c r="B418" s="8" t="s">
        <v>519</v>
      </c>
      <c r="C418" s="38" t="s">
        <v>520</v>
      </c>
      <c r="D418" s="38"/>
      <c r="E418" s="39">
        <v>171502.25</v>
      </c>
      <c r="F418" s="39"/>
      <c r="G418" s="9"/>
      <c r="H418" s="12"/>
      <c r="I418" s="10"/>
      <c r="J418" s="11"/>
    </row>
    <row r="419" spans="2:10" s="1" customFormat="1" ht="10.9" customHeight="1" x14ac:dyDescent="0.2">
      <c r="B419" s="8" t="s">
        <v>521</v>
      </c>
      <c r="C419" s="38" t="s">
        <v>522</v>
      </c>
      <c r="D419" s="38"/>
      <c r="E419" s="39">
        <v>206126.38</v>
      </c>
      <c r="F419" s="39"/>
      <c r="G419" s="9"/>
      <c r="H419" s="12"/>
      <c r="I419" s="10"/>
      <c r="J419" s="11"/>
    </row>
    <row r="420" spans="2:10" s="1" customFormat="1" ht="10.9" customHeight="1" x14ac:dyDescent="0.2">
      <c r="B420" s="8" t="s">
        <v>521</v>
      </c>
      <c r="C420" s="38" t="s">
        <v>523</v>
      </c>
      <c r="D420" s="38"/>
      <c r="E420" s="39">
        <v>14000</v>
      </c>
      <c r="F420" s="39"/>
      <c r="G420" s="9"/>
      <c r="H420" s="12"/>
      <c r="I420" s="10"/>
      <c r="J420" s="11"/>
    </row>
    <row r="421" spans="2:10" s="1" customFormat="1" ht="10.9" customHeight="1" x14ac:dyDescent="0.2">
      <c r="B421" s="8" t="s">
        <v>524</v>
      </c>
      <c r="C421" s="38" t="s">
        <v>525</v>
      </c>
      <c r="D421" s="38"/>
      <c r="E421" s="9"/>
      <c r="F421" s="10"/>
      <c r="G421" s="39">
        <v>122680.41</v>
      </c>
      <c r="H421" s="39"/>
      <c r="I421" s="39"/>
      <c r="J421" s="10"/>
    </row>
    <row r="422" spans="2:10" s="1" customFormat="1" ht="10.9" customHeight="1" x14ac:dyDescent="0.2">
      <c r="B422" s="8" t="s">
        <v>524</v>
      </c>
      <c r="C422" s="38" t="s">
        <v>526</v>
      </c>
      <c r="D422" s="38"/>
      <c r="E422" s="9"/>
      <c r="F422" s="10"/>
      <c r="G422" s="39">
        <v>402613.84</v>
      </c>
      <c r="H422" s="39"/>
      <c r="I422" s="39"/>
      <c r="J422" s="10"/>
    </row>
    <row r="423" spans="2:10" s="1" customFormat="1" ht="10.9" customHeight="1" x14ac:dyDescent="0.2">
      <c r="B423" s="8" t="s">
        <v>524</v>
      </c>
      <c r="C423" s="38" t="s">
        <v>527</v>
      </c>
      <c r="D423" s="38"/>
      <c r="E423" s="39">
        <v>800080.21</v>
      </c>
      <c r="F423" s="39"/>
      <c r="G423" s="9"/>
      <c r="H423" s="12"/>
      <c r="I423" s="10"/>
      <c r="J423" s="11"/>
    </row>
    <row r="424" spans="2:10" s="1" customFormat="1" ht="10.9" customHeight="1" x14ac:dyDescent="0.2">
      <c r="B424" s="8" t="s">
        <v>524</v>
      </c>
      <c r="C424" s="38" t="s">
        <v>528</v>
      </c>
      <c r="D424" s="38"/>
      <c r="E424" s="39">
        <v>392000</v>
      </c>
      <c r="F424" s="39"/>
      <c r="G424" s="9"/>
      <c r="H424" s="12"/>
      <c r="I424" s="10"/>
      <c r="J424" s="11"/>
    </row>
    <row r="425" spans="2:10" s="1" customFormat="1" ht="10.9" customHeight="1" x14ac:dyDescent="0.2">
      <c r="B425" s="8" t="s">
        <v>529</v>
      </c>
      <c r="C425" s="38" t="s">
        <v>530</v>
      </c>
      <c r="D425" s="38"/>
      <c r="E425" s="39">
        <v>1895342.13</v>
      </c>
      <c r="F425" s="39"/>
      <c r="G425" s="9"/>
      <c r="H425" s="12"/>
      <c r="I425" s="10"/>
      <c r="J425" s="11"/>
    </row>
    <row r="426" spans="2:10" s="1" customFormat="1" ht="10.9" customHeight="1" x14ac:dyDescent="0.2">
      <c r="B426" s="8" t="s">
        <v>529</v>
      </c>
      <c r="C426" s="38" t="s">
        <v>531</v>
      </c>
      <c r="D426" s="38"/>
      <c r="E426" s="39">
        <v>412763.96</v>
      </c>
      <c r="F426" s="39"/>
      <c r="G426" s="9"/>
      <c r="H426" s="12"/>
      <c r="I426" s="10"/>
      <c r="J426" s="11"/>
    </row>
    <row r="427" spans="2:10" s="1" customFormat="1" ht="10.9" customHeight="1" x14ac:dyDescent="0.2">
      <c r="B427" s="8" t="s">
        <v>532</v>
      </c>
      <c r="C427" s="38" t="s">
        <v>533</v>
      </c>
      <c r="D427" s="38"/>
      <c r="E427" s="39">
        <v>1295795.75</v>
      </c>
      <c r="F427" s="39"/>
      <c r="G427" s="9"/>
      <c r="H427" s="12"/>
      <c r="I427" s="10"/>
      <c r="J427" s="11"/>
    </row>
    <row r="428" spans="2:10" s="1" customFormat="1" ht="10.9" customHeight="1" x14ac:dyDescent="0.2">
      <c r="B428" s="8" t="s">
        <v>532</v>
      </c>
      <c r="C428" s="38" t="s">
        <v>534</v>
      </c>
      <c r="D428" s="38"/>
      <c r="E428" s="39">
        <v>164600</v>
      </c>
      <c r="F428" s="39"/>
      <c r="G428" s="9"/>
      <c r="H428" s="12"/>
      <c r="I428" s="10"/>
      <c r="J428" s="11"/>
    </row>
    <row r="429" spans="2:10" s="1" customFormat="1" ht="10.9" customHeight="1" x14ac:dyDescent="0.2">
      <c r="B429" s="8" t="s">
        <v>535</v>
      </c>
      <c r="C429" s="38" t="s">
        <v>536</v>
      </c>
      <c r="D429" s="38"/>
      <c r="E429" s="9"/>
      <c r="F429" s="10"/>
      <c r="G429" s="39">
        <v>300000</v>
      </c>
      <c r="H429" s="39"/>
      <c r="I429" s="39"/>
      <c r="J429" s="10"/>
    </row>
    <row r="430" spans="2:10" s="1" customFormat="1" ht="10.9" customHeight="1" x14ac:dyDescent="0.2">
      <c r="B430" s="8" t="s">
        <v>535</v>
      </c>
      <c r="C430" s="38" t="s">
        <v>537</v>
      </c>
      <c r="D430" s="38"/>
      <c r="E430" s="39">
        <v>631690.64</v>
      </c>
      <c r="F430" s="39"/>
      <c r="G430" s="9"/>
      <c r="H430" s="12"/>
      <c r="I430" s="10"/>
      <c r="J430" s="11"/>
    </row>
    <row r="431" spans="2:10" s="1" customFormat="1" ht="10.9" customHeight="1" x14ac:dyDescent="0.2">
      <c r="B431" s="8" t="s">
        <v>535</v>
      </c>
      <c r="C431" s="38" t="s">
        <v>538</v>
      </c>
      <c r="D431" s="38"/>
      <c r="E431" s="39">
        <v>336000</v>
      </c>
      <c r="F431" s="39"/>
      <c r="G431" s="9"/>
      <c r="H431" s="12"/>
      <c r="I431" s="10"/>
      <c r="J431" s="11"/>
    </row>
    <row r="432" spans="2:10" s="1" customFormat="1" ht="10.9" customHeight="1" x14ac:dyDescent="0.2">
      <c r="B432" s="8" t="s">
        <v>539</v>
      </c>
      <c r="C432" s="38" t="s">
        <v>540</v>
      </c>
      <c r="D432" s="38"/>
      <c r="E432" s="39">
        <v>805188.56</v>
      </c>
      <c r="F432" s="39"/>
      <c r="G432" s="9"/>
      <c r="H432" s="12"/>
      <c r="I432" s="10"/>
      <c r="J432" s="11"/>
    </row>
    <row r="433" spans="2:10" s="1" customFormat="1" ht="10.9" customHeight="1" x14ac:dyDescent="0.2">
      <c r="B433" s="8" t="s">
        <v>541</v>
      </c>
      <c r="C433" s="38" t="s">
        <v>542</v>
      </c>
      <c r="D433" s="38"/>
      <c r="E433" s="39">
        <v>295047.77</v>
      </c>
      <c r="F433" s="39"/>
      <c r="G433" s="9"/>
      <c r="H433" s="12"/>
      <c r="I433" s="10"/>
      <c r="J433" s="11"/>
    </row>
    <row r="434" spans="2:10" s="1" customFormat="1" ht="10.9" customHeight="1" x14ac:dyDescent="0.2">
      <c r="B434" s="8" t="s">
        <v>543</v>
      </c>
      <c r="C434" s="38" t="s">
        <v>544</v>
      </c>
      <c r="D434" s="38"/>
      <c r="E434" s="39">
        <v>127387.77</v>
      </c>
      <c r="F434" s="39"/>
      <c r="G434" s="9"/>
      <c r="H434" s="12"/>
      <c r="I434" s="10"/>
      <c r="J434" s="11"/>
    </row>
    <row r="435" spans="2:10" s="1" customFormat="1" ht="10.9" customHeight="1" x14ac:dyDescent="0.2">
      <c r="B435" s="8" t="s">
        <v>545</v>
      </c>
      <c r="C435" s="38" t="s">
        <v>546</v>
      </c>
      <c r="D435" s="38"/>
      <c r="E435" s="39">
        <v>753797.41</v>
      </c>
      <c r="F435" s="39"/>
      <c r="G435" s="9"/>
      <c r="H435" s="12"/>
      <c r="I435" s="10"/>
      <c r="J435" s="11"/>
    </row>
    <row r="436" spans="2:10" s="1" customFormat="1" ht="10.9" customHeight="1" x14ac:dyDescent="0.2">
      <c r="B436" s="8" t="s">
        <v>545</v>
      </c>
      <c r="C436" s="38" t="s">
        <v>547</v>
      </c>
      <c r="D436" s="38"/>
      <c r="E436" s="39">
        <v>9691</v>
      </c>
      <c r="F436" s="39"/>
      <c r="G436" s="9"/>
      <c r="H436" s="12"/>
      <c r="I436" s="10"/>
      <c r="J436" s="11"/>
    </row>
    <row r="437" spans="2:10" s="1" customFormat="1" ht="10.9" customHeight="1" x14ac:dyDescent="0.2">
      <c r="B437" s="8" t="s">
        <v>548</v>
      </c>
      <c r="C437" s="38" t="s">
        <v>549</v>
      </c>
      <c r="D437" s="38"/>
      <c r="E437" s="39">
        <v>862816.47</v>
      </c>
      <c r="F437" s="39"/>
      <c r="G437" s="9"/>
      <c r="H437" s="12"/>
      <c r="I437" s="10"/>
      <c r="J437" s="11"/>
    </row>
    <row r="438" spans="2:10" s="1" customFormat="1" ht="10.9" customHeight="1" x14ac:dyDescent="0.2">
      <c r="B438" s="8" t="s">
        <v>548</v>
      </c>
      <c r="C438" s="38" t="s">
        <v>550</v>
      </c>
      <c r="D438" s="38"/>
      <c r="E438" s="39">
        <v>16596</v>
      </c>
      <c r="F438" s="39"/>
      <c r="G438" s="9"/>
      <c r="H438" s="12"/>
      <c r="I438" s="10"/>
      <c r="J438" s="11"/>
    </row>
    <row r="439" spans="2:10" s="1" customFormat="1" ht="10.9" customHeight="1" x14ac:dyDescent="0.2">
      <c r="B439" s="8" t="s">
        <v>551</v>
      </c>
      <c r="C439" s="38" t="s">
        <v>552</v>
      </c>
      <c r="D439" s="38"/>
      <c r="E439" s="39">
        <v>828543.1</v>
      </c>
      <c r="F439" s="39"/>
      <c r="G439" s="9"/>
      <c r="H439" s="12"/>
      <c r="I439" s="10"/>
      <c r="J439" s="11"/>
    </row>
    <row r="440" spans="2:10" s="1" customFormat="1" ht="10.9" customHeight="1" x14ac:dyDescent="0.2">
      <c r="B440" s="8" t="s">
        <v>551</v>
      </c>
      <c r="C440" s="38" t="s">
        <v>553</v>
      </c>
      <c r="D440" s="38"/>
      <c r="E440" s="39">
        <v>56000</v>
      </c>
      <c r="F440" s="39"/>
      <c r="G440" s="9"/>
      <c r="H440" s="12"/>
      <c r="I440" s="10"/>
      <c r="J440" s="11"/>
    </row>
    <row r="441" spans="2:10" s="1" customFormat="1" ht="10.9" customHeight="1" x14ac:dyDescent="0.2">
      <c r="B441" s="8" t="s">
        <v>554</v>
      </c>
      <c r="C441" s="38" t="s">
        <v>555</v>
      </c>
      <c r="D441" s="38"/>
      <c r="E441" s="9"/>
      <c r="F441" s="10"/>
      <c r="G441" s="39">
        <v>1998732.72</v>
      </c>
      <c r="H441" s="39"/>
      <c r="I441" s="39"/>
      <c r="J441" s="10"/>
    </row>
    <row r="442" spans="2:10" s="1" customFormat="1" ht="10.9" customHeight="1" x14ac:dyDescent="0.2">
      <c r="B442" s="8" t="s">
        <v>554</v>
      </c>
      <c r="C442" s="38" t="s">
        <v>556</v>
      </c>
      <c r="D442" s="38"/>
      <c r="E442" s="9"/>
      <c r="F442" s="10"/>
      <c r="G442" s="39">
        <v>1301267.28</v>
      </c>
      <c r="H442" s="39"/>
      <c r="I442" s="39"/>
      <c r="J442" s="10"/>
    </row>
    <row r="443" spans="2:10" s="1" customFormat="1" ht="10.9" customHeight="1" x14ac:dyDescent="0.2">
      <c r="B443" s="8" t="s">
        <v>554</v>
      </c>
      <c r="C443" s="38" t="s">
        <v>557</v>
      </c>
      <c r="D443" s="38"/>
      <c r="E443" s="39">
        <v>889542.99</v>
      </c>
      <c r="F443" s="39"/>
      <c r="G443" s="9"/>
      <c r="H443" s="12"/>
      <c r="I443" s="10"/>
      <c r="J443" s="11"/>
    </row>
    <row r="444" spans="2:10" s="1" customFormat="1" ht="10.9" customHeight="1" x14ac:dyDescent="0.2">
      <c r="B444" s="8" t="s">
        <v>558</v>
      </c>
      <c r="C444" s="38" t="s">
        <v>559</v>
      </c>
      <c r="D444" s="38"/>
      <c r="E444" s="39">
        <v>1015078.86</v>
      </c>
      <c r="F444" s="39"/>
      <c r="G444" s="9"/>
      <c r="H444" s="12"/>
      <c r="I444" s="10"/>
      <c r="J444" s="11"/>
    </row>
    <row r="445" spans="2:10" s="1" customFormat="1" ht="10.9" customHeight="1" x14ac:dyDescent="0.2">
      <c r="B445" s="8" t="s">
        <v>560</v>
      </c>
      <c r="C445" s="38" t="s">
        <v>561</v>
      </c>
      <c r="D445" s="38"/>
      <c r="E445" s="39">
        <v>187073.25</v>
      </c>
      <c r="F445" s="39"/>
      <c r="G445" s="9"/>
      <c r="H445" s="12"/>
      <c r="I445" s="10"/>
      <c r="J445" s="11"/>
    </row>
    <row r="446" spans="2:10" s="1" customFormat="1" ht="10.9" customHeight="1" x14ac:dyDescent="0.2">
      <c r="B446" s="8" t="s">
        <v>562</v>
      </c>
      <c r="C446" s="38" t="s">
        <v>563</v>
      </c>
      <c r="D446" s="38"/>
      <c r="E446" s="39">
        <v>494359.31</v>
      </c>
      <c r="F446" s="39"/>
      <c r="G446" s="9"/>
      <c r="H446" s="12"/>
      <c r="I446" s="10"/>
      <c r="J446" s="11"/>
    </row>
    <row r="447" spans="2:10" s="1" customFormat="1" ht="10.9" customHeight="1" x14ac:dyDescent="0.2">
      <c r="B447" s="8" t="s">
        <v>564</v>
      </c>
      <c r="C447" s="38" t="s">
        <v>565</v>
      </c>
      <c r="D447" s="38"/>
      <c r="E447" s="39">
        <v>498206.08</v>
      </c>
      <c r="F447" s="39"/>
      <c r="G447" s="9"/>
      <c r="H447" s="12"/>
      <c r="I447" s="10"/>
      <c r="J447" s="11"/>
    </row>
    <row r="448" spans="2:10" s="1" customFormat="1" ht="10.9" customHeight="1" x14ac:dyDescent="0.2">
      <c r="B448" s="8" t="s">
        <v>566</v>
      </c>
      <c r="C448" s="38" t="s">
        <v>567</v>
      </c>
      <c r="D448" s="38"/>
      <c r="E448" s="39">
        <v>1193152.8500000001</v>
      </c>
      <c r="F448" s="39"/>
      <c r="G448" s="9"/>
      <c r="H448" s="12"/>
      <c r="I448" s="10"/>
      <c r="J448" s="11"/>
    </row>
    <row r="449" spans="2:10" s="1" customFormat="1" ht="10.9" customHeight="1" x14ac:dyDescent="0.2">
      <c r="B449" s="8" t="s">
        <v>566</v>
      </c>
      <c r="C449" s="38" t="s">
        <v>568</v>
      </c>
      <c r="D449" s="38"/>
      <c r="E449" s="39">
        <v>14000</v>
      </c>
      <c r="F449" s="39"/>
      <c r="G449" s="9"/>
      <c r="H449" s="12"/>
      <c r="I449" s="10"/>
      <c r="J449" s="11"/>
    </row>
    <row r="450" spans="2:10" s="1" customFormat="1" ht="10.9" customHeight="1" x14ac:dyDescent="0.2">
      <c r="B450" s="8" t="s">
        <v>569</v>
      </c>
      <c r="C450" s="38" t="s">
        <v>570</v>
      </c>
      <c r="D450" s="38"/>
      <c r="E450" s="39">
        <v>699260.03</v>
      </c>
      <c r="F450" s="39"/>
      <c r="G450" s="9"/>
      <c r="H450" s="12"/>
      <c r="I450" s="10"/>
      <c r="J450" s="11"/>
    </row>
    <row r="451" spans="2:10" s="1" customFormat="1" ht="10.9" customHeight="1" x14ac:dyDescent="0.2">
      <c r="B451" s="8" t="s">
        <v>571</v>
      </c>
      <c r="C451" s="38" t="s">
        <v>572</v>
      </c>
      <c r="D451" s="38"/>
      <c r="E451" s="39">
        <v>999920.28</v>
      </c>
      <c r="F451" s="39"/>
      <c r="G451" s="9"/>
      <c r="H451" s="12"/>
      <c r="I451" s="10"/>
      <c r="J451" s="11"/>
    </row>
    <row r="452" spans="2:10" s="1" customFormat="1" ht="10.9" customHeight="1" x14ac:dyDescent="0.2">
      <c r="B452" s="8" t="s">
        <v>571</v>
      </c>
      <c r="C452" s="38" t="s">
        <v>573</v>
      </c>
      <c r="D452" s="38"/>
      <c r="E452" s="39">
        <v>14000</v>
      </c>
      <c r="F452" s="39"/>
      <c r="G452" s="9"/>
      <c r="H452" s="12"/>
      <c r="I452" s="10"/>
      <c r="J452" s="11"/>
    </row>
    <row r="453" spans="2:10" s="1" customFormat="1" ht="10.9" customHeight="1" x14ac:dyDescent="0.2">
      <c r="B453" s="8" t="s">
        <v>574</v>
      </c>
      <c r="C453" s="38" t="s">
        <v>575</v>
      </c>
      <c r="D453" s="38"/>
      <c r="E453" s="39">
        <v>923896.54</v>
      </c>
      <c r="F453" s="39"/>
      <c r="G453" s="9"/>
      <c r="H453" s="12"/>
      <c r="I453" s="10"/>
      <c r="J453" s="11"/>
    </row>
    <row r="454" spans="2:10" s="1" customFormat="1" ht="10.9" customHeight="1" x14ac:dyDescent="0.2">
      <c r="B454" s="8" t="s">
        <v>576</v>
      </c>
      <c r="C454" s="38" t="s">
        <v>577</v>
      </c>
      <c r="D454" s="38"/>
      <c r="E454" s="39">
        <v>537999.01</v>
      </c>
      <c r="F454" s="39"/>
      <c r="G454" s="9"/>
      <c r="H454" s="12"/>
      <c r="I454" s="10"/>
      <c r="J454" s="11"/>
    </row>
    <row r="455" spans="2:10" s="1" customFormat="1" ht="10.9" customHeight="1" x14ac:dyDescent="0.2">
      <c r="B455" s="8" t="s">
        <v>578</v>
      </c>
      <c r="C455" s="38" t="s">
        <v>579</v>
      </c>
      <c r="D455" s="38"/>
      <c r="E455" s="39">
        <v>270903.19</v>
      </c>
      <c r="F455" s="39"/>
      <c r="G455" s="9"/>
      <c r="H455" s="12"/>
      <c r="I455" s="10"/>
      <c r="J455" s="11"/>
    </row>
    <row r="456" spans="2:10" s="1" customFormat="1" ht="10.9" customHeight="1" x14ac:dyDescent="0.2">
      <c r="B456" s="8" t="s">
        <v>580</v>
      </c>
      <c r="C456" s="38" t="s">
        <v>581</v>
      </c>
      <c r="D456" s="38"/>
      <c r="E456" s="39">
        <v>1116018.1100000001</v>
      </c>
      <c r="F456" s="39"/>
      <c r="G456" s="9"/>
      <c r="H456" s="12"/>
      <c r="I456" s="10"/>
      <c r="J456" s="11"/>
    </row>
    <row r="457" spans="2:10" s="1" customFormat="1" ht="10.9" customHeight="1" x14ac:dyDescent="0.2">
      <c r="B457" s="8" t="s">
        <v>582</v>
      </c>
      <c r="C457" s="38" t="s">
        <v>583</v>
      </c>
      <c r="D457" s="38"/>
      <c r="E457" s="39">
        <v>1222607.03</v>
      </c>
      <c r="F457" s="39"/>
      <c r="G457" s="9"/>
      <c r="H457" s="12"/>
      <c r="I457" s="10"/>
      <c r="J457" s="11"/>
    </row>
    <row r="458" spans="2:10" s="1" customFormat="1" ht="10.9" customHeight="1" x14ac:dyDescent="0.2">
      <c r="B458" s="8" t="s">
        <v>582</v>
      </c>
      <c r="C458" s="38" t="s">
        <v>584</v>
      </c>
      <c r="D458" s="38"/>
      <c r="E458" s="39">
        <v>42000</v>
      </c>
      <c r="F458" s="39"/>
      <c r="G458" s="9"/>
      <c r="H458" s="12"/>
      <c r="I458" s="10"/>
      <c r="J458" s="11"/>
    </row>
    <row r="459" spans="2:10" s="1" customFormat="1" ht="10.9" customHeight="1" x14ac:dyDescent="0.2">
      <c r="B459" s="8" t="s">
        <v>585</v>
      </c>
      <c r="C459" s="38" t="s">
        <v>586</v>
      </c>
      <c r="D459" s="38"/>
      <c r="E459" s="39">
        <v>754901.28</v>
      </c>
      <c r="F459" s="39"/>
      <c r="G459" s="9"/>
      <c r="H459" s="12"/>
      <c r="I459" s="10"/>
      <c r="J459" s="11"/>
    </row>
    <row r="460" spans="2:10" s="1" customFormat="1" ht="10.9" customHeight="1" x14ac:dyDescent="0.2">
      <c r="B460" s="8" t="s">
        <v>585</v>
      </c>
      <c r="C460" s="38" t="s">
        <v>587</v>
      </c>
      <c r="D460" s="38"/>
      <c r="E460" s="39">
        <v>49680</v>
      </c>
      <c r="F460" s="39"/>
      <c r="G460" s="9"/>
      <c r="H460" s="12"/>
      <c r="I460" s="10"/>
      <c r="J460" s="11"/>
    </row>
    <row r="461" spans="2:10" s="1" customFormat="1" ht="10.9" customHeight="1" x14ac:dyDescent="0.2">
      <c r="B461" s="8" t="s">
        <v>588</v>
      </c>
      <c r="C461" s="38" t="s">
        <v>589</v>
      </c>
      <c r="D461" s="38"/>
      <c r="E461" s="39">
        <v>1156124.8400000001</v>
      </c>
      <c r="F461" s="39"/>
      <c r="G461" s="9"/>
      <c r="H461" s="12"/>
      <c r="I461" s="10"/>
      <c r="J461" s="11"/>
    </row>
    <row r="462" spans="2:10" s="1" customFormat="1" ht="10.9" customHeight="1" x14ac:dyDescent="0.2">
      <c r="B462" s="8" t="s">
        <v>588</v>
      </c>
      <c r="C462" s="38" t="s">
        <v>590</v>
      </c>
      <c r="D462" s="38"/>
      <c r="E462" s="39">
        <v>21000</v>
      </c>
      <c r="F462" s="39"/>
      <c r="G462" s="9"/>
      <c r="H462" s="12"/>
      <c r="I462" s="10"/>
      <c r="J462" s="11"/>
    </row>
    <row r="463" spans="2:10" s="1" customFormat="1" ht="10.9" customHeight="1" x14ac:dyDescent="0.2">
      <c r="B463" s="8" t="s">
        <v>591</v>
      </c>
      <c r="C463" s="38" t="s">
        <v>592</v>
      </c>
      <c r="D463" s="38"/>
      <c r="E463" s="39">
        <v>327098.62</v>
      </c>
      <c r="F463" s="39"/>
      <c r="G463" s="9"/>
      <c r="H463" s="12"/>
      <c r="I463" s="10"/>
      <c r="J463" s="11"/>
    </row>
    <row r="464" spans="2:10" s="1" customFormat="1" ht="10.9" customHeight="1" x14ac:dyDescent="0.2">
      <c r="B464" s="8" t="s">
        <v>591</v>
      </c>
      <c r="C464" s="38" t="s">
        <v>593</v>
      </c>
      <c r="D464" s="38"/>
      <c r="E464" s="39">
        <v>21000</v>
      </c>
      <c r="F464" s="39"/>
      <c r="G464" s="9"/>
      <c r="H464" s="12"/>
      <c r="I464" s="10"/>
      <c r="J464" s="11"/>
    </row>
    <row r="465" spans="2:10" s="1" customFormat="1" ht="10.9" customHeight="1" x14ac:dyDescent="0.2">
      <c r="B465" s="8" t="s">
        <v>594</v>
      </c>
      <c r="C465" s="38" t="s">
        <v>595</v>
      </c>
      <c r="D465" s="38"/>
      <c r="E465" s="39">
        <v>175452.74</v>
      </c>
      <c r="F465" s="39"/>
      <c r="G465" s="9"/>
      <c r="H465" s="12"/>
      <c r="I465" s="10"/>
      <c r="J465" s="11"/>
    </row>
    <row r="466" spans="2:10" s="1" customFormat="1" ht="10.9" customHeight="1" x14ac:dyDescent="0.2">
      <c r="B466" s="8" t="s">
        <v>596</v>
      </c>
      <c r="C466" s="38" t="s">
        <v>597</v>
      </c>
      <c r="D466" s="38"/>
      <c r="E466" s="39">
        <v>223761.87</v>
      </c>
      <c r="F466" s="39"/>
      <c r="G466" s="9"/>
      <c r="H466" s="12"/>
      <c r="I466" s="10"/>
      <c r="J466" s="11"/>
    </row>
    <row r="467" spans="2:10" s="1" customFormat="1" ht="10.9" customHeight="1" x14ac:dyDescent="0.2">
      <c r="B467" s="8" t="s">
        <v>596</v>
      </c>
      <c r="C467" s="38" t="s">
        <v>598</v>
      </c>
      <c r="D467" s="38"/>
      <c r="E467" s="39">
        <v>2304</v>
      </c>
      <c r="F467" s="39"/>
      <c r="G467" s="9"/>
      <c r="H467" s="12"/>
      <c r="I467" s="10"/>
      <c r="J467" s="11"/>
    </row>
    <row r="468" spans="2:10" s="1" customFormat="1" ht="10.9" customHeight="1" x14ac:dyDescent="0.2">
      <c r="B468" s="8" t="s">
        <v>599</v>
      </c>
      <c r="C468" s="38" t="s">
        <v>600</v>
      </c>
      <c r="D468" s="38"/>
      <c r="E468" s="39">
        <v>504458.34</v>
      </c>
      <c r="F468" s="39"/>
      <c r="G468" s="9"/>
      <c r="H468" s="12"/>
      <c r="I468" s="10"/>
      <c r="J468" s="11"/>
    </row>
    <row r="469" spans="2:10" s="1" customFormat="1" ht="10.9" customHeight="1" x14ac:dyDescent="0.2">
      <c r="B469" s="8" t="s">
        <v>599</v>
      </c>
      <c r="C469" s="38" t="s">
        <v>601</v>
      </c>
      <c r="D469" s="38"/>
      <c r="E469" s="39">
        <v>192456</v>
      </c>
      <c r="F469" s="39"/>
      <c r="G469" s="9"/>
      <c r="H469" s="12"/>
      <c r="I469" s="10"/>
      <c r="J469" s="11"/>
    </row>
    <row r="470" spans="2:10" s="1" customFormat="1" ht="10.9" customHeight="1" x14ac:dyDescent="0.2">
      <c r="B470" s="8" t="s">
        <v>602</v>
      </c>
      <c r="C470" s="38" t="s">
        <v>603</v>
      </c>
      <c r="D470" s="38"/>
      <c r="E470" s="39">
        <v>2039873.42</v>
      </c>
      <c r="F470" s="39"/>
      <c r="G470" s="9"/>
      <c r="H470" s="12"/>
      <c r="I470" s="10"/>
      <c r="J470" s="11"/>
    </row>
    <row r="471" spans="2:10" s="1" customFormat="1" ht="10.9" customHeight="1" x14ac:dyDescent="0.2">
      <c r="B471" s="8" t="s">
        <v>602</v>
      </c>
      <c r="C471" s="38" t="s">
        <v>604</v>
      </c>
      <c r="D471" s="38"/>
      <c r="E471" s="39">
        <v>56768</v>
      </c>
      <c r="F471" s="39"/>
      <c r="G471" s="9"/>
      <c r="H471" s="12"/>
      <c r="I471" s="10"/>
      <c r="J471" s="11"/>
    </row>
    <row r="472" spans="2:10" s="1" customFormat="1" ht="10.9" customHeight="1" x14ac:dyDescent="0.2">
      <c r="B472" s="8" t="s">
        <v>605</v>
      </c>
      <c r="C472" s="38" t="s">
        <v>606</v>
      </c>
      <c r="D472" s="38"/>
      <c r="E472" s="39">
        <v>901832.73</v>
      </c>
      <c r="F472" s="39"/>
      <c r="G472" s="9"/>
      <c r="H472" s="12"/>
      <c r="I472" s="10"/>
      <c r="J472" s="11"/>
    </row>
    <row r="473" spans="2:10" s="1" customFormat="1" ht="10.9" customHeight="1" x14ac:dyDescent="0.2">
      <c r="B473" s="8" t="s">
        <v>605</v>
      </c>
      <c r="C473" s="38" t="s">
        <v>607</v>
      </c>
      <c r="D473" s="38"/>
      <c r="E473" s="39">
        <v>24250</v>
      </c>
      <c r="F473" s="39"/>
      <c r="G473" s="9"/>
      <c r="H473" s="12"/>
      <c r="I473" s="10"/>
      <c r="J473" s="11"/>
    </row>
    <row r="474" spans="2:10" s="1" customFormat="1" ht="10.9" customHeight="1" x14ac:dyDescent="0.2">
      <c r="B474" s="8" t="s">
        <v>605</v>
      </c>
      <c r="C474" s="38" t="s">
        <v>608</v>
      </c>
      <c r="D474" s="38"/>
      <c r="E474" s="39">
        <v>1280897.22</v>
      </c>
      <c r="F474" s="39"/>
      <c r="G474" s="9"/>
      <c r="H474" s="12"/>
      <c r="I474" s="10"/>
      <c r="J474" s="11"/>
    </row>
    <row r="475" spans="2:10" s="1" customFormat="1" ht="10.9" customHeight="1" x14ac:dyDescent="0.2">
      <c r="B475" s="8" t="s">
        <v>609</v>
      </c>
      <c r="C475" s="38" t="s">
        <v>610</v>
      </c>
      <c r="D475" s="38"/>
      <c r="E475" s="39">
        <v>1118178.49</v>
      </c>
      <c r="F475" s="39"/>
      <c r="G475" s="9"/>
      <c r="H475" s="12"/>
      <c r="I475" s="10"/>
      <c r="J475" s="11"/>
    </row>
    <row r="476" spans="2:10" s="1" customFormat="1" ht="10.9" customHeight="1" x14ac:dyDescent="0.2">
      <c r="B476" s="8" t="s">
        <v>609</v>
      </c>
      <c r="C476" s="38" t="s">
        <v>611</v>
      </c>
      <c r="D476" s="38"/>
      <c r="E476" s="39">
        <v>36717.96</v>
      </c>
      <c r="F476" s="39"/>
      <c r="G476" s="9"/>
      <c r="H476" s="12"/>
      <c r="I476" s="10"/>
      <c r="J476" s="11"/>
    </row>
    <row r="477" spans="2:10" s="1" customFormat="1" ht="10.9" customHeight="1" x14ac:dyDescent="0.2">
      <c r="B477" s="8" t="s">
        <v>609</v>
      </c>
      <c r="C477" s="38" t="s">
        <v>612</v>
      </c>
      <c r="D477" s="38"/>
      <c r="E477" s="39">
        <v>1210433.05</v>
      </c>
      <c r="F477" s="39"/>
      <c r="G477" s="9"/>
      <c r="H477" s="12"/>
      <c r="I477" s="10"/>
      <c r="J477" s="11"/>
    </row>
    <row r="478" spans="2:10" s="1" customFormat="1" ht="10.9" customHeight="1" x14ac:dyDescent="0.2">
      <c r="B478" s="8" t="s">
        <v>613</v>
      </c>
      <c r="C478" s="38" t="s">
        <v>614</v>
      </c>
      <c r="D478" s="38"/>
      <c r="E478" s="39">
        <v>1350462.76</v>
      </c>
      <c r="F478" s="39"/>
      <c r="G478" s="9"/>
      <c r="H478" s="12"/>
      <c r="I478" s="10"/>
      <c r="J478" s="11"/>
    </row>
    <row r="479" spans="2:10" s="1" customFormat="1" ht="10.9" customHeight="1" x14ac:dyDescent="0.2">
      <c r="B479" s="8" t="s">
        <v>615</v>
      </c>
      <c r="C479" s="38" t="s">
        <v>616</v>
      </c>
      <c r="D479" s="38"/>
      <c r="E479" s="9"/>
      <c r="F479" s="10"/>
      <c r="G479" s="39">
        <v>1501674.53</v>
      </c>
      <c r="H479" s="39"/>
      <c r="I479" s="39"/>
      <c r="J479" s="10"/>
    </row>
    <row r="480" spans="2:10" s="1" customFormat="1" ht="10.9" customHeight="1" x14ac:dyDescent="0.2">
      <c r="B480" s="8" t="s">
        <v>615</v>
      </c>
      <c r="C480" s="38" t="s">
        <v>617</v>
      </c>
      <c r="D480" s="38"/>
      <c r="E480" s="9"/>
      <c r="F480" s="10"/>
      <c r="G480" s="39">
        <v>1498325.47</v>
      </c>
      <c r="H480" s="39"/>
      <c r="I480" s="39"/>
      <c r="J480" s="10"/>
    </row>
    <row r="481" spans="2:10" s="1" customFormat="1" ht="10.9" customHeight="1" x14ac:dyDescent="0.2">
      <c r="B481" s="8" t="s">
        <v>618</v>
      </c>
      <c r="C481" s="38" t="s">
        <v>619</v>
      </c>
      <c r="D481" s="38"/>
      <c r="E481" s="9"/>
      <c r="F481" s="10"/>
      <c r="G481" s="39">
        <v>1300268.42</v>
      </c>
      <c r="H481" s="39"/>
      <c r="I481" s="39"/>
      <c r="J481" s="10"/>
    </row>
    <row r="482" spans="2:10" s="1" customFormat="1" ht="10.9" customHeight="1" x14ac:dyDescent="0.2">
      <c r="B482" s="8" t="s">
        <v>618</v>
      </c>
      <c r="C482" s="38" t="s">
        <v>620</v>
      </c>
      <c r="D482" s="38"/>
      <c r="E482" s="9"/>
      <c r="F482" s="10"/>
      <c r="G482" s="39">
        <v>555992.44999999995</v>
      </c>
      <c r="H482" s="39"/>
      <c r="I482" s="39"/>
      <c r="J482" s="10"/>
    </row>
    <row r="483" spans="2:10" s="1" customFormat="1" ht="10.9" customHeight="1" x14ac:dyDescent="0.2">
      <c r="B483" s="8" t="s">
        <v>621</v>
      </c>
      <c r="C483" s="38" t="s">
        <v>622</v>
      </c>
      <c r="D483" s="38"/>
      <c r="E483" s="9"/>
      <c r="F483" s="10"/>
      <c r="G483" s="39">
        <v>503451</v>
      </c>
      <c r="H483" s="39"/>
      <c r="I483" s="39"/>
      <c r="J483" s="10"/>
    </row>
    <row r="484" spans="2:10" s="1" customFormat="1" ht="10.9" customHeight="1" x14ac:dyDescent="0.2">
      <c r="B484" s="8" t="s">
        <v>621</v>
      </c>
      <c r="C484" s="38" t="s">
        <v>623</v>
      </c>
      <c r="D484" s="38"/>
      <c r="E484" s="39">
        <v>853824.45</v>
      </c>
      <c r="F484" s="39"/>
      <c r="G484" s="9"/>
      <c r="H484" s="12"/>
      <c r="I484" s="10"/>
      <c r="J484" s="11"/>
    </row>
    <row r="485" spans="2:10" s="1" customFormat="1" ht="10.9" customHeight="1" x14ac:dyDescent="0.2">
      <c r="B485" s="8" t="s">
        <v>621</v>
      </c>
      <c r="C485" s="38" t="s">
        <v>624</v>
      </c>
      <c r="D485" s="38"/>
      <c r="E485" s="39">
        <v>112000</v>
      </c>
      <c r="F485" s="39"/>
      <c r="G485" s="9"/>
      <c r="H485" s="12"/>
      <c r="I485" s="10"/>
      <c r="J485" s="11"/>
    </row>
    <row r="486" spans="2:10" s="1" customFormat="1" ht="10.9" customHeight="1" x14ac:dyDescent="0.2">
      <c r="B486" s="8" t="s">
        <v>621</v>
      </c>
      <c r="C486" s="38" t="s">
        <v>625</v>
      </c>
      <c r="D486" s="38"/>
      <c r="E486" s="39">
        <v>1258172.04</v>
      </c>
      <c r="F486" s="39"/>
      <c r="G486" s="9"/>
      <c r="H486" s="12"/>
      <c r="I486" s="10"/>
      <c r="J486" s="11"/>
    </row>
    <row r="487" spans="2:10" s="1" customFormat="1" ht="10.9" customHeight="1" x14ac:dyDescent="0.2">
      <c r="B487" s="8" t="s">
        <v>626</v>
      </c>
      <c r="C487" s="38" t="s">
        <v>627</v>
      </c>
      <c r="D487" s="38"/>
      <c r="E487" s="39">
        <v>1102822.1000000001</v>
      </c>
      <c r="F487" s="39"/>
      <c r="G487" s="9"/>
      <c r="H487" s="12"/>
      <c r="I487" s="10"/>
      <c r="J487" s="11"/>
    </row>
    <row r="488" spans="2:10" s="1" customFormat="1" ht="10.9" customHeight="1" x14ac:dyDescent="0.2">
      <c r="B488" s="8" t="s">
        <v>626</v>
      </c>
      <c r="C488" s="38" t="s">
        <v>628</v>
      </c>
      <c r="D488" s="38"/>
      <c r="E488" s="39">
        <v>181650</v>
      </c>
      <c r="F488" s="39"/>
      <c r="G488" s="9"/>
      <c r="H488" s="12"/>
      <c r="I488" s="10"/>
      <c r="J488" s="11"/>
    </row>
    <row r="489" spans="2:10" s="1" customFormat="1" ht="10.9" customHeight="1" x14ac:dyDescent="0.2">
      <c r="B489" s="8" t="s">
        <v>629</v>
      </c>
      <c r="C489" s="38" t="s">
        <v>630</v>
      </c>
      <c r="D489" s="38"/>
      <c r="E489" s="39">
        <v>273342.71000000002</v>
      </c>
      <c r="F489" s="39"/>
      <c r="G489" s="9"/>
      <c r="H489" s="12"/>
      <c r="I489" s="10"/>
      <c r="J489" s="11"/>
    </row>
    <row r="490" spans="2:10" s="1" customFormat="1" ht="10.9" customHeight="1" x14ac:dyDescent="0.2">
      <c r="B490" s="8" t="s">
        <v>629</v>
      </c>
      <c r="C490" s="38" t="s">
        <v>631</v>
      </c>
      <c r="D490" s="38"/>
      <c r="E490" s="39">
        <v>1078434.53</v>
      </c>
      <c r="F490" s="39"/>
      <c r="G490" s="9"/>
      <c r="H490" s="12"/>
      <c r="I490" s="10"/>
      <c r="J490" s="11"/>
    </row>
    <row r="491" spans="2:10" s="1" customFormat="1" ht="10.9" customHeight="1" x14ac:dyDescent="0.2">
      <c r="B491" s="8" t="s">
        <v>632</v>
      </c>
      <c r="C491" s="38" t="s">
        <v>633</v>
      </c>
      <c r="D491" s="38"/>
      <c r="E491" s="39">
        <v>216786.36</v>
      </c>
      <c r="F491" s="39"/>
      <c r="G491" s="9"/>
      <c r="H491" s="12"/>
      <c r="I491" s="10"/>
      <c r="J491" s="11"/>
    </row>
    <row r="492" spans="2:10" s="1" customFormat="1" ht="10.9" customHeight="1" x14ac:dyDescent="0.2">
      <c r="B492" s="8" t="s">
        <v>634</v>
      </c>
      <c r="C492" s="38" t="s">
        <v>635</v>
      </c>
      <c r="D492" s="38"/>
      <c r="E492" s="9"/>
      <c r="F492" s="10"/>
      <c r="G492" s="39">
        <v>1306287.6399999999</v>
      </c>
      <c r="H492" s="39"/>
      <c r="I492" s="39"/>
      <c r="J492" s="10"/>
    </row>
    <row r="493" spans="2:10" s="1" customFormat="1" ht="10.9" customHeight="1" x14ac:dyDescent="0.2">
      <c r="B493" s="8" t="s">
        <v>634</v>
      </c>
      <c r="C493" s="38" t="s">
        <v>636</v>
      </c>
      <c r="D493" s="38"/>
      <c r="E493" s="39">
        <v>713273.4</v>
      </c>
      <c r="F493" s="39"/>
      <c r="G493" s="9"/>
      <c r="H493" s="12"/>
      <c r="I493" s="10"/>
      <c r="J493" s="11"/>
    </row>
    <row r="494" spans="2:10" s="1" customFormat="1" ht="10.9" customHeight="1" x14ac:dyDescent="0.2">
      <c r="B494" s="8" t="s">
        <v>637</v>
      </c>
      <c r="C494" s="38" t="s">
        <v>638</v>
      </c>
      <c r="D494" s="38"/>
      <c r="E494" s="39">
        <v>789044.75</v>
      </c>
      <c r="F494" s="39"/>
      <c r="G494" s="9"/>
      <c r="H494" s="12"/>
      <c r="I494" s="10"/>
      <c r="J494" s="11"/>
    </row>
    <row r="495" spans="2:10" s="1" customFormat="1" ht="10.9" customHeight="1" x14ac:dyDescent="0.2">
      <c r="B495" s="8" t="s">
        <v>639</v>
      </c>
      <c r="C495" s="38" t="s">
        <v>640</v>
      </c>
      <c r="D495" s="38"/>
      <c r="E495" s="9"/>
      <c r="F495" s="10"/>
      <c r="G495" s="39">
        <v>1013452.33</v>
      </c>
      <c r="H495" s="39"/>
      <c r="I495" s="39"/>
      <c r="J495" s="10"/>
    </row>
    <row r="496" spans="2:10" s="1" customFormat="1" ht="10.9" customHeight="1" x14ac:dyDescent="0.2">
      <c r="B496" s="8" t="s">
        <v>639</v>
      </c>
      <c r="C496" s="38" t="s">
        <v>641</v>
      </c>
      <c r="D496" s="38"/>
      <c r="E496" s="39">
        <v>1747263.87</v>
      </c>
      <c r="F496" s="39"/>
      <c r="G496" s="9"/>
      <c r="H496" s="12"/>
      <c r="I496" s="10"/>
      <c r="J496" s="11"/>
    </row>
    <row r="497" spans="2:10" s="1" customFormat="1" ht="10.9" customHeight="1" x14ac:dyDescent="0.2">
      <c r="B497" s="8" t="s">
        <v>639</v>
      </c>
      <c r="C497" s="38" t="s">
        <v>642</v>
      </c>
      <c r="D497" s="38"/>
      <c r="E497" s="39">
        <v>112000</v>
      </c>
      <c r="F497" s="39"/>
      <c r="G497" s="9"/>
      <c r="H497" s="12"/>
      <c r="I497" s="10"/>
      <c r="J497" s="11"/>
    </row>
    <row r="498" spans="2:10" s="1" customFormat="1" ht="10.9" customHeight="1" x14ac:dyDescent="0.2">
      <c r="B498" s="8" t="s">
        <v>643</v>
      </c>
      <c r="C498" s="38" t="s">
        <v>644</v>
      </c>
      <c r="D498" s="38"/>
      <c r="E498" s="39">
        <v>1369553.68</v>
      </c>
      <c r="F498" s="39"/>
      <c r="G498" s="9"/>
      <c r="H498" s="12"/>
      <c r="I498" s="10"/>
      <c r="J498" s="11"/>
    </row>
    <row r="499" spans="2:10" s="1" customFormat="1" ht="10.9" customHeight="1" x14ac:dyDescent="0.2">
      <c r="B499" s="8" t="s">
        <v>645</v>
      </c>
      <c r="C499" s="38" t="s">
        <v>646</v>
      </c>
      <c r="D499" s="38"/>
      <c r="E499" s="39">
        <v>1164272.58</v>
      </c>
      <c r="F499" s="39"/>
      <c r="G499" s="9"/>
      <c r="H499" s="12"/>
      <c r="I499" s="10"/>
      <c r="J499" s="11"/>
    </row>
    <row r="500" spans="2:10" s="1" customFormat="1" ht="10.9" customHeight="1" x14ac:dyDescent="0.2">
      <c r="B500" s="8" t="s">
        <v>647</v>
      </c>
      <c r="C500" s="38" t="s">
        <v>648</v>
      </c>
      <c r="D500" s="38"/>
      <c r="E500" s="39">
        <v>167926.52</v>
      </c>
      <c r="F500" s="39"/>
      <c r="G500" s="9"/>
      <c r="H500" s="12"/>
      <c r="I500" s="10"/>
      <c r="J500" s="11"/>
    </row>
    <row r="501" spans="2:10" s="1" customFormat="1" ht="10.9" customHeight="1" x14ac:dyDescent="0.2">
      <c r="B501" s="8" t="s">
        <v>649</v>
      </c>
      <c r="C501" s="38" t="s">
        <v>650</v>
      </c>
      <c r="D501" s="38"/>
      <c r="E501" s="39">
        <v>347345.6</v>
      </c>
      <c r="F501" s="39"/>
      <c r="G501" s="9"/>
      <c r="H501" s="12"/>
      <c r="I501" s="10"/>
      <c r="J501" s="11"/>
    </row>
    <row r="502" spans="2:10" s="1" customFormat="1" ht="10.9" customHeight="1" x14ac:dyDescent="0.2">
      <c r="B502" s="8" t="s">
        <v>651</v>
      </c>
      <c r="C502" s="38" t="s">
        <v>652</v>
      </c>
      <c r="D502" s="38"/>
      <c r="E502" s="39">
        <v>538520.36</v>
      </c>
      <c r="F502" s="39"/>
      <c r="G502" s="9"/>
      <c r="H502" s="12"/>
      <c r="I502" s="10"/>
      <c r="J502" s="11"/>
    </row>
    <row r="503" spans="2:10" s="1" customFormat="1" ht="10.9" customHeight="1" x14ac:dyDescent="0.2">
      <c r="B503" s="8" t="s">
        <v>651</v>
      </c>
      <c r="C503" s="38" t="s">
        <v>653</v>
      </c>
      <c r="D503" s="38"/>
      <c r="E503" s="39">
        <v>14000</v>
      </c>
      <c r="F503" s="39"/>
      <c r="G503" s="9"/>
      <c r="H503" s="12"/>
      <c r="I503" s="10"/>
      <c r="J503" s="11"/>
    </row>
    <row r="504" spans="2:10" s="1" customFormat="1" ht="10.9" customHeight="1" x14ac:dyDescent="0.2">
      <c r="B504" s="8" t="s">
        <v>654</v>
      </c>
      <c r="C504" s="38" t="s">
        <v>655</v>
      </c>
      <c r="D504" s="38"/>
      <c r="E504" s="39">
        <v>774287.89</v>
      </c>
      <c r="F504" s="39"/>
      <c r="G504" s="9"/>
      <c r="H504" s="12"/>
      <c r="I504" s="10"/>
      <c r="J504" s="11"/>
    </row>
    <row r="505" spans="2:10" s="1" customFormat="1" ht="10.9" customHeight="1" x14ac:dyDescent="0.2">
      <c r="B505" s="8" t="s">
        <v>656</v>
      </c>
      <c r="C505" s="38" t="s">
        <v>657</v>
      </c>
      <c r="D505" s="38"/>
      <c r="E505" s="39">
        <v>559238.53</v>
      </c>
      <c r="F505" s="39"/>
      <c r="G505" s="9"/>
      <c r="H505" s="12"/>
      <c r="I505" s="10"/>
      <c r="J505" s="11"/>
    </row>
    <row r="506" spans="2:10" s="1" customFormat="1" ht="10.9" customHeight="1" x14ac:dyDescent="0.2">
      <c r="B506" s="8" t="s">
        <v>658</v>
      </c>
      <c r="C506" s="38" t="s">
        <v>659</v>
      </c>
      <c r="D506" s="38"/>
      <c r="E506" s="39">
        <v>956922.6</v>
      </c>
      <c r="F506" s="39"/>
      <c r="G506" s="9"/>
      <c r="H506" s="12"/>
      <c r="I506" s="10"/>
      <c r="J506" s="11"/>
    </row>
    <row r="507" spans="2:10" s="1" customFormat="1" ht="10.9" customHeight="1" x14ac:dyDescent="0.2">
      <c r="B507" s="8" t="s">
        <v>660</v>
      </c>
      <c r="C507" s="38" t="s">
        <v>661</v>
      </c>
      <c r="D507" s="38"/>
      <c r="E507" s="9"/>
      <c r="F507" s="10"/>
      <c r="G507" s="39">
        <v>4262020.0199999996</v>
      </c>
      <c r="H507" s="39"/>
      <c r="I507" s="39"/>
      <c r="J507" s="10"/>
    </row>
    <row r="508" spans="2:10" s="1" customFormat="1" ht="10.9" customHeight="1" x14ac:dyDescent="0.2">
      <c r="B508" s="8" t="s">
        <v>660</v>
      </c>
      <c r="C508" s="38" t="s">
        <v>662</v>
      </c>
      <c r="D508" s="38"/>
      <c r="E508" s="9"/>
      <c r="F508" s="10"/>
      <c r="G508" s="39">
        <v>2944199.93</v>
      </c>
      <c r="H508" s="39"/>
      <c r="I508" s="39"/>
      <c r="J508" s="10"/>
    </row>
    <row r="509" spans="2:10" s="1" customFormat="1" ht="10.9" customHeight="1" x14ac:dyDescent="0.2">
      <c r="B509" s="8" t="s">
        <v>660</v>
      </c>
      <c r="C509" s="38" t="s">
        <v>663</v>
      </c>
      <c r="D509" s="38"/>
      <c r="E509" s="9"/>
      <c r="F509" s="10"/>
      <c r="G509" s="39">
        <v>1887406.82</v>
      </c>
      <c r="H509" s="39"/>
      <c r="I509" s="39"/>
      <c r="J509" s="10"/>
    </row>
    <row r="510" spans="2:10" s="1" customFormat="1" ht="10.9" customHeight="1" x14ac:dyDescent="0.2">
      <c r="B510" s="8" t="s">
        <v>660</v>
      </c>
      <c r="C510" s="38" t="s">
        <v>664</v>
      </c>
      <c r="D510" s="38"/>
      <c r="E510" s="39">
        <v>890988.99</v>
      </c>
      <c r="F510" s="39"/>
      <c r="G510" s="9"/>
      <c r="H510" s="12"/>
      <c r="I510" s="10"/>
      <c r="J510" s="11"/>
    </row>
    <row r="511" spans="2:10" s="1" customFormat="1" ht="10.9" customHeight="1" x14ac:dyDescent="0.2">
      <c r="B511" s="8" t="s">
        <v>660</v>
      </c>
      <c r="C511" s="38" t="s">
        <v>665</v>
      </c>
      <c r="D511" s="38"/>
      <c r="E511" s="39">
        <v>62517.98</v>
      </c>
      <c r="F511" s="39"/>
      <c r="G511" s="9"/>
      <c r="H511" s="12"/>
      <c r="I511" s="10"/>
      <c r="J511" s="11"/>
    </row>
    <row r="512" spans="2:10" s="1" customFormat="1" ht="10.9" customHeight="1" x14ac:dyDescent="0.2">
      <c r="B512" s="8" t="s">
        <v>660</v>
      </c>
      <c r="C512" s="38" t="s">
        <v>666</v>
      </c>
      <c r="D512" s="38"/>
      <c r="E512" s="39">
        <v>1239810.3</v>
      </c>
      <c r="F512" s="39"/>
      <c r="G512" s="9"/>
      <c r="H512" s="12"/>
      <c r="I512" s="10"/>
      <c r="J512" s="11"/>
    </row>
    <row r="513" spans="2:10" s="1" customFormat="1" ht="10.9" customHeight="1" x14ac:dyDescent="0.2">
      <c r="B513" s="8" t="s">
        <v>667</v>
      </c>
      <c r="C513" s="38" t="s">
        <v>668</v>
      </c>
      <c r="D513" s="38"/>
      <c r="E513" s="39">
        <v>104938.75</v>
      </c>
      <c r="F513" s="39"/>
      <c r="G513" s="9"/>
      <c r="H513" s="12"/>
      <c r="I513" s="10"/>
      <c r="J513" s="11"/>
    </row>
    <row r="514" spans="2:10" s="1" customFormat="1" ht="10.9" customHeight="1" x14ac:dyDescent="0.2">
      <c r="B514" s="8" t="s">
        <v>669</v>
      </c>
      <c r="C514" s="38" t="s">
        <v>670</v>
      </c>
      <c r="D514" s="38"/>
      <c r="E514" s="39">
        <v>221186.88</v>
      </c>
      <c r="F514" s="39"/>
      <c r="G514" s="9"/>
      <c r="H514" s="12"/>
      <c r="I514" s="10"/>
      <c r="J514" s="11"/>
    </row>
    <row r="515" spans="2:10" s="1" customFormat="1" ht="10.9" customHeight="1" x14ac:dyDescent="0.2">
      <c r="B515" s="8" t="s">
        <v>671</v>
      </c>
      <c r="C515" s="38" t="s">
        <v>672</v>
      </c>
      <c r="D515" s="38"/>
      <c r="E515" s="9"/>
      <c r="F515" s="10"/>
      <c r="G515" s="39">
        <v>3401648.64</v>
      </c>
      <c r="H515" s="39"/>
      <c r="I515" s="39"/>
      <c r="J515" s="10"/>
    </row>
    <row r="516" spans="2:10" s="1" customFormat="1" ht="10.9" customHeight="1" x14ac:dyDescent="0.2">
      <c r="B516" s="8" t="s">
        <v>671</v>
      </c>
      <c r="C516" s="38" t="s">
        <v>673</v>
      </c>
      <c r="D516" s="38"/>
      <c r="E516" s="9"/>
      <c r="F516" s="10"/>
      <c r="G516" s="39">
        <v>1398351.36</v>
      </c>
      <c r="H516" s="39"/>
      <c r="I516" s="39"/>
      <c r="J516" s="10"/>
    </row>
    <row r="517" spans="2:10" s="1" customFormat="1" ht="10.9" customHeight="1" x14ac:dyDescent="0.2">
      <c r="B517" s="8" t="s">
        <v>671</v>
      </c>
      <c r="C517" s="38" t="s">
        <v>674</v>
      </c>
      <c r="D517" s="38"/>
      <c r="E517" s="39">
        <v>545972</v>
      </c>
      <c r="F517" s="39"/>
      <c r="G517" s="9"/>
      <c r="H517" s="12"/>
      <c r="I517" s="10"/>
      <c r="J517" s="11"/>
    </row>
    <row r="518" spans="2:10" s="1" customFormat="1" ht="10.9" customHeight="1" x14ac:dyDescent="0.2">
      <c r="B518" s="8" t="s">
        <v>675</v>
      </c>
      <c r="C518" s="38" t="s">
        <v>676</v>
      </c>
      <c r="D518" s="38"/>
      <c r="E518" s="9"/>
      <c r="F518" s="10"/>
      <c r="G518" s="39">
        <v>1357761.53</v>
      </c>
      <c r="H518" s="39"/>
      <c r="I518" s="39"/>
      <c r="J518" s="10"/>
    </row>
    <row r="519" spans="2:10" s="1" customFormat="1" ht="10.9" customHeight="1" x14ac:dyDescent="0.2">
      <c r="B519" s="8" t="s">
        <v>675</v>
      </c>
      <c r="C519" s="38" t="s">
        <v>677</v>
      </c>
      <c r="D519" s="38"/>
      <c r="E519" s="39">
        <v>694072.28</v>
      </c>
      <c r="F519" s="39"/>
      <c r="G519" s="9"/>
      <c r="H519" s="12"/>
      <c r="I519" s="10"/>
      <c r="J519" s="11"/>
    </row>
    <row r="520" spans="2:10" s="1" customFormat="1" ht="10.9" customHeight="1" x14ac:dyDescent="0.2">
      <c r="B520" s="8" t="s">
        <v>678</v>
      </c>
      <c r="C520" s="38" t="s">
        <v>679</v>
      </c>
      <c r="D520" s="38"/>
      <c r="E520" s="9"/>
      <c r="F520" s="10"/>
      <c r="G520" s="39">
        <v>3502638.47</v>
      </c>
      <c r="H520" s="39"/>
      <c r="I520" s="39"/>
      <c r="J520" s="10"/>
    </row>
    <row r="521" spans="2:10" s="1" customFormat="1" ht="10.9" customHeight="1" x14ac:dyDescent="0.2">
      <c r="B521" s="8" t="s">
        <v>678</v>
      </c>
      <c r="C521" s="38" t="s">
        <v>680</v>
      </c>
      <c r="D521" s="38"/>
      <c r="E521" s="9"/>
      <c r="F521" s="10"/>
      <c r="G521" s="39">
        <v>2000000</v>
      </c>
      <c r="H521" s="39"/>
      <c r="I521" s="39"/>
      <c r="J521" s="10"/>
    </row>
    <row r="522" spans="2:10" s="1" customFormat="1" ht="10.9" customHeight="1" x14ac:dyDescent="0.2">
      <c r="B522" s="8" t="s">
        <v>678</v>
      </c>
      <c r="C522" s="38" t="s">
        <v>681</v>
      </c>
      <c r="D522" s="38"/>
      <c r="E522" s="39">
        <v>1052513.94</v>
      </c>
      <c r="F522" s="39"/>
      <c r="G522" s="9"/>
      <c r="H522" s="12"/>
      <c r="I522" s="10"/>
      <c r="J522" s="11"/>
    </row>
    <row r="523" spans="2:10" s="1" customFormat="1" ht="10.9" customHeight="1" x14ac:dyDescent="0.2">
      <c r="B523" s="8" t="s">
        <v>682</v>
      </c>
      <c r="C523" s="38" t="s">
        <v>683</v>
      </c>
      <c r="D523" s="38"/>
      <c r="E523" s="39">
        <v>323808.03000000003</v>
      </c>
      <c r="F523" s="39"/>
      <c r="G523" s="9"/>
      <c r="H523" s="12"/>
      <c r="I523" s="10"/>
      <c r="J523" s="11"/>
    </row>
    <row r="524" spans="2:10" s="1" customFormat="1" ht="10.9" customHeight="1" x14ac:dyDescent="0.2">
      <c r="B524" s="8" t="s">
        <v>684</v>
      </c>
      <c r="C524" s="38" t="s">
        <v>685</v>
      </c>
      <c r="D524" s="38"/>
      <c r="E524" s="9"/>
      <c r="F524" s="10"/>
      <c r="G524" s="39">
        <v>2203618.54</v>
      </c>
      <c r="H524" s="39"/>
      <c r="I524" s="39"/>
      <c r="J524" s="10"/>
    </row>
    <row r="525" spans="2:10" s="1" customFormat="1" ht="10.9" customHeight="1" x14ac:dyDescent="0.2">
      <c r="B525" s="8" t="s">
        <v>684</v>
      </c>
      <c r="C525" s="38" t="s">
        <v>686</v>
      </c>
      <c r="D525" s="38"/>
      <c r="E525" s="9"/>
      <c r="F525" s="10"/>
      <c r="G525" s="39">
        <v>796381.46</v>
      </c>
      <c r="H525" s="39"/>
      <c r="I525" s="39"/>
      <c r="J525" s="10"/>
    </row>
    <row r="526" spans="2:10" s="1" customFormat="1" ht="10.9" customHeight="1" x14ac:dyDescent="0.2">
      <c r="B526" s="8" t="s">
        <v>684</v>
      </c>
      <c r="C526" s="38" t="s">
        <v>687</v>
      </c>
      <c r="D526" s="38"/>
      <c r="E526" s="39">
        <v>635452.91</v>
      </c>
      <c r="F526" s="39"/>
      <c r="G526" s="9"/>
      <c r="H526" s="12"/>
      <c r="I526" s="10"/>
      <c r="J526" s="11"/>
    </row>
    <row r="527" spans="2:10" s="1" customFormat="1" ht="10.9" customHeight="1" x14ac:dyDescent="0.2">
      <c r="B527" s="8" t="s">
        <v>688</v>
      </c>
      <c r="C527" s="38" t="s">
        <v>689</v>
      </c>
      <c r="D527" s="38"/>
      <c r="E527" s="39">
        <v>172370.36</v>
      </c>
      <c r="F527" s="39"/>
      <c r="G527" s="9"/>
      <c r="H527" s="12"/>
      <c r="I527" s="10"/>
      <c r="J527" s="11"/>
    </row>
    <row r="528" spans="2:10" s="1" customFormat="1" ht="10.9" customHeight="1" x14ac:dyDescent="0.2">
      <c r="B528" s="8" t="s">
        <v>690</v>
      </c>
      <c r="C528" s="38" t="s">
        <v>691</v>
      </c>
      <c r="D528" s="38"/>
      <c r="E528" s="39">
        <v>152589.72</v>
      </c>
      <c r="F528" s="39"/>
      <c r="G528" s="9"/>
      <c r="H528" s="12"/>
      <c r="I528" s="10"/>
      <c r="J528" s="11"/>
    </row>
    <row r="529" spans="2:10" s="1" customFormat="1" ht="10.9" customHeight="1" x14ac:dyDescent="0.2">
      <c r="B529" s="8" t="s">
        <v>692</v>
      </c>
      <c r="C529" s="38" t="s">
        <v>693</v>
      </c>
      <c r="D529" s="38"/>
      <c r="E529" s="39">
        <v>306389.67</v>
      </c>
      <c r="F529" s="39"/>
      <c r="G529" s="9"/>
      <c r="H529" s="12"/>
      <c r="I529" s="10"/>
      <c r="J529" s="11"/>
    </row>
    <row r="530" spans="2:10" s="1" customFormat="1" ht="10.9" customHeight="1" x14ac:dyDescent="0.2">
      <c r="B530" s="8" t="s">
        <v>694</v>
      </c>
      <c r="C530" s="38" t="s">
        <v>695</v>
      </c>
      <c r="D530" s="38"/>
      <c r="E530" s="39">
        <v>1210088.5</v>
      </c>
      <c r="F530" s="39"/>
      <c r="G530" s="9"/>
      <c r="H530" s="12"/>
      <c r="I530" s="10"/>
      <c r="J530" s="11"/>
    </row>
    <row r="531" spans="2:10" s="1" customFormat="1" ht="10.9" customHeight="1" x14ac:dyDescent="0.2">
      <c r="B531" s="8" t="s">
        <v>696</v>
      </c>
      <c r="C531" s="38" t="s">
        <v>697</v>
      </c>
      <c r="D531" s="38"/>
      <c r="E531" s="39">
        <v>573298.81999999995</v>
      </c>
      <c r="F531" s="39"/>
      <c r="G531" s="9"/>
      <c r="H531" s="12"/>
      <c r="I531" s="10"/>
      <c r="J531" s="11"/>
    </row>
    <row r="532" spans="2:10" s="1" customFormat="1" ht="10.9" customHeight="1" x14ac:dyDescent="0.2">
      <c r="B532" s="8" t="s">
        <v>698</v>
      </c>
      <c r="C532" s="38" t="s">
        <v>699</v>
      </c>
      <c r="D532" s="38"/>
      <c r="E532" s="39">
        <v>540526.06999999995</v>
      </c>
      <c r="F532" s="39"/>
      <c r="G532" s="9"/>
      <c r="H532" s="12"/>
      <c r="I532" s="10"/>
      <c r="J532" s="11"/>
    </row>
    <row r="533" spans="2:10" s="1" customFormat="1" ht="10.9" customHeight="1" x14ac:dyDescent="0.2">
      <c r="B533" s="8" t="s">
        <v>700</v>
      </c>
      <c r="C533" s="38" t="s">
        <v>701</v>
      </c>
      <c r="D533" s="38"/>
      <c r="E533" s="39">
        <v>695411.34</v>
      </c>
      <c r="F533" s="39"/>
      <c r="G533" s="9"/>
      <c r="H533" s="12"/>
      <c r="I533" s="10"/>
      <c r="J533" s="11"/>
    </row>
    <row r="534" spans="2:10" s="1" customFormat="1" ht="10.9" customHeight="1" x14ac:dyDescent="0.2">
      <c r="B534" s="8" t="s">
        <v>702</v>
      </c>
      <c r="C534" s="38" t="s">
        <v>703</v>
      </c>
      <c r="D534" s="38"/>
      <c r="E534" s="39">
        <v>398916.35</v>
      </c>
      <c r="F534" s="39"/>
      <c r="G534" s="9"/>
      <c r="H534" s="12"/>
      <c r="I534" s="10"/>
      <c r="J534" s="11"/>
    </row>
    <row r="535" spans="2:10" s="1" customFormat="1" ht="10.9" customHeight="1" x14ac:dyDescent="0.2">
      <c r="B535" s="8" t="s">
        <v>704</v>
      </c>
      <c r="C535" s="38" t="s">
        <v>705</v>
      </c>
      <c r="D535" s="38"/>
      <c r="E535" s="39">
        <v>1071681.93</v>
      </c>
      <c r="F535" s="39"/>
      <c r="G535" s="9"/>
      <c r="H535" s="12"/>
      <c r="I535" s="10"/>
      <c r="J535" s="11"/>
    </row>
    <row r="536" spans="2:10" s="1" customFormat="1" ht="10.9" customHeight="1" x14ac:dyDescent="0.2">
      <c r="B536" s="8" t="s">
        <v>706</v>
      </c>
      <c r="C536" s="38" t="s">
        <v>707</v>
      </c>
      <c r="D536" s="38"/>
      <c r="E536" s="39">
        <v>391472.89</v>
      </c>
      <c r="F536" s="39"/>
      <c r="G536" s="9"/>
      <c r="H536" s="12"/>
      <c r="I536" s="10"/>
      <c r="J536" s="11"/>
    </row>
    <row r="537" spans="2:10" s="1" customFormat="1" ht="10.9" customHeight="1" x14ac:dyDescent="0.2">
      <c r="B537" s="8" t="s">
        <v>708</v>
      </c>
      <c r="C537" s="38" t="s">
        <v>709</v>
      </c>
      <c r="D537" s="38"/>
      <c r="E537" s="39">
        <v>345825.42</v>
      </c>
      <c r="F537" s="39"/>
      <c r="G537" s="9"/>
      <c r="H537" s="12"/>
      <c r="I537" s="10"/>
      <c r="J537" s="11"/>
    </row>
    <row r="538" spans="2:10" s="1" customFormat="1" ht="10.9" customHeight="1" x14ac:dyDescent="0.2">
      <c r="B538" s="8" t="s">
        <v>710</v>
      </c>
      <c r="C538" s="38" t="s">
        <v>711</v>
      </c>
      <c r="D538" s="38"/>
      <c r="E538" s="39">
        <v>359028.02</v>
      </c>
      <c r="F538" s="39"/>
      <c r="G538" s="9"/>
      <c r="H538" s="12"/>
      <c r="I538" s="10"/>
      <c r="J538" s="11"/>
    </row>
    <row r="539" spans="2:10" s="1" customFormat="1" ht="10.9" customHeight="1" x14ac:dyDescent="0.2">
      <c r="B539" s="8" t="s">
        <v>712</v>
      </c>
      <c r="C539" s="38" t="s">
        <v>713</v>
      </c>
      <c r="D539" s="38"/>
      <c r="E539" s="39">
        <v>624582.89</v>
      </c>
      <c r="F539" s="39"/>
      <c r="G539" s="9"/>
      <c r="H539" s="12"/>
      <c r="I539" s="10"/>
      <c r="J539" s="11"/>
    </row>
    <row r="540" spans="2:10" s="1" customFormat="1" ht="10.9" customHeight="1" x14ac:dyDescent="0.2">
      <c r="B540" s="8" t="s">
        <v>714</v>
      </c>
      <c r="C540" s="38" t="s">
        <v>715</v>
      </c>
      <c r="D540" s="38"/>
      <c r="E540" s="39">
        <v>609063.43999999994</v>
      </c>
      <c r="F540" s="39"/>
      <c r="G540" s="9"/>
      <c r="H540" s="12"/>
      <c r="I540" s="10"/>
      <c r="J540" s="11"/>
    </row>
    <row r="541" spans="2:10" s="1" customFormat="1" ht="10.9" customHeight="1" x14ac:dyDescent="0.2">
      <c r="B541" s="8" t="s">
        <v>716</v>
      </c>
      <c r="C541" s="38" t="s">
        <v>717</v>
      </c>
      <c r="D541" s="38"/>
      <c r="E541" s="39">
        <v>108926.3</v>
      </c>
      <c r="F541" s="39"/>
      <c r="G541" s="9"/>
      <c r="H541" s="12"/>
      <c r="I541" s="10"/>
      <c r="J541" s="11"/>
    </row>
    <row r="542" spans="2:10" s="1" customFormat="1" ht="10.9" customHeight="1" x14ac:dyDescent="0.2">
      <c r="B542" s="8" t="s">
        <v>718</v>
      </c>
      <c r="C542" s="38" t="s">
        <v>719</v>
      </c>
      <c r="D542" s="38"/>
      <c r="E542" s="39">
        <v>62888.45</v>
      </c>
      <c r="F542" s="39"/>
      <c r="G542" s="9"/>
      <c r="H542" s="12"/>
      <c r="I542" s="10"/>
      <c r="J542" s="11"/>
    </row>
    <row r="543" spans="2:10" s="1" customFormat="1" ht="10.9" customHeight="1" x14ac:dyDescent="0.2">
      <c r="B543" s="8" t="s">
        <v>720</v>
      </c>
      <c r="C543" s="38" t="s">
        <v>721</v>
      </c>
      <c r="D543" s="38"/>
      <c r="E543" s="39">
        <v>531938.48</v>
      </c>
      <c r="F543" s="39"/>
      <c r="G543" s="9"/>
      <c r="H543" s="12"/>
      <c r="I543" s="10"/>
      <c r="J543" s="11"/>
    </row>
    <row r="544" spans="2:10" s="1" customFormat="1" ht="10.9" customHeight="1" x14ac:dyDescent="0.2">
      <c r="B544" s="8" t="s">
        <v>722</v>
      </c>
      <c r="C544" s="38" t="s">
        <v>723</v>
      </c>
      <c r="D544" s="38"/>
      <c r="E544" s="39">
        <v>426362.93</v>
      </c>
      <c r="F544" s="39"/>
      <c r="G544" s="9"/>
      <c r="H544" s="12"/>
      <c r="I544" s="10"/>
      <c r="J544" s="11"/>
    </row>
    <row r="545" spans="2:10" s="1" customFormat="1" ht="10.9" customHeight="1" x14ac:dyDescent="0.2">
      <c r="B545" s="8" t="s">
        <v>724</v>
      </c>
      <c r="C545" s="38" t="s">
        <v>725</v>
      </c>
      <c r="D545" s="38"/>
      <c r="E545" s="39">
        <v>599082.16</v>
      </c>
      <c r="F545" s="39"/>
      <c r="G545" s="9"/>
      <c r="H545" s="12"/>
      <c r="I545" s="10"/>
      <c r="J545" s="11"/>
    </row>
    <row r="546" spans="2:10" s="1" customFormat="1" ht="10.9" customHeight="1" x14ac:dyDescent="0.2">
      <c r="B546" s="8" t="s">
        <v>726</v>
      </c>
      <c r="C546" s="38" t="s">
        <v>727</v>
      </c>
      <c r="D546" s="38"/>
      <c r="E546" s="39">
        <v>262691.03999999998</v>
      </c>
      <c r="F546" s="39"/>
      <c r="G546" s="9"/>
      <c r="H546" s="12"/>
      <c r="I546" s="10"/>
      <c r="J546" s="11"/>
    </row>
    <row r="547" spans="2:10" s="1" customFormat="1" ht="10.9" customHeight="1" x14ac:dyDescent="0.2">
      <c r="B547" s="8" t="s">
        <v>728</v>
      </c>
      <c r="C547" s="38" t="s">
        <v>729</v>
      </c>
      <c r="D547" s="38"/>
      <c r="E547" s="39">
        <v>691841.17</v>
      </c>
      <c r="F547" s="39"/>
      <c r="G547" s="9"/>
      <c r="H547" s="12"/>
      <c r="I547" s="10"/>
      <c r="J547" s="11"/>
    </row>
    <row r="548" spans="2:10" s="1" customFormat="1" ht="10.9" customHeight="1" x14ac:dyDescent="0.2">
      <c r="B548" s="8" t="s">
        <v>730</v>
      </c>
      <c r="C548" s="38" t="s">
        <v>731</v>
      </c>
      <c r="D548" s="38"/>
      <c r="E548" s="39">
        <v>163191.34</v>
      </c>
      <c r="F548" s="39"/>
      <c r="G548" s="9"/>
      <c r="H548" s="12"/>
      <c r="I548" s="10"/>
      <c r="J548" s="11"/>
    </row>
    <row r="549" spans="2:10" s="1" customFormat="1" ht="10.9" customHeight="1" x14ac:dyDescent="0.2">
      <c r="B549" s="8" t="s">
        <v>732</v>
      </c>
      <c r="C549" s="38" t="s">
        <v>733</v>
      </c>
      <c r="D549" s="38"/>
      <c r="E549" s="39">
        <v>113827.66</v>
      </c>
      <c r="F549" s="39"/>
      <c r="G549" s="9"/>
      <c r="H549" s="12"/>
      <c r="I549" s="10"/>
      <c r="J549" s="11"/>
    </row>
    <row r="550" spans="2:10" s="1" customFormat="1" ht="10.9" customHeight="1" x14ac:dyDescent="0.2">
      <c r="B550" s="8" t="s">
        <v>734</v>
      </c>
      <c r="C550" s="38" t="s">
        <v>735</v>
      </c>
      <c r="D550" s="38"/>
      <c r="E550" s="39">
        <v>57603.1</v>
      </c>
      <c r="F550" s="39"/>
      <c r="G550" s="9"/>
      <c r="H550" s="12"/>
      <c r="I550" s="10"/>
      <c r="J550" s="11"/>
    </row>
    <row r="551" spans="2:10" s="1" customFormat="1" ht="10.9" customHeight="1" x14ac:dyDescent="0.2">
      <c r="B551" s="8" t="s">
        <v>736</v>
      </c>
      <c r="C551" s="38" t="s">
        <v>737</v>
      </c>
      <c r="D551" s="38"/>
      <c r="E551" s="39">
        <v>198646.61</v>
      </c>
      <c r="F551" s="39"/>
      <c r="G551" s="9"/>
      <c r="H551" s="12"/>
      <c r="I551" s="10"/>
      <c r="J551" s="11"/>
    </row>
    <row r="552" spans="2:10" s="1" customFormat="1" ht="10.9" customHeight="1" x14ac:dyDescent="0.2">
      <c r="B552" s="8" t="s">
        <v>736</v>
      </c>
      <c r="C552" s="38" t="s">
        <v>738</v>
      </c>
      <c r="D552" s="38"/>
      <c r="E552" s="39">
        <v>56000</v>
      </c>
      <c r="F552" s="39"/>
      <c r="G552" s="9"/>
      <c r="H552" s="12"/>
      <c r="I552" s="10"/>
      <c r="J552" s="11"/>
    </row>
    <row r="553" spans="2:10" s="1" customFormat="1" ht="10.9" customHeight="1" x14ac:dyDescent="0.2">
      <c r="B553" s="8" t="s">
        <v>739</v>
      </c>
      <c r="C553" s="38" t="s">
        <v>740</v>
      </c>
      <c r="D553" s="38"/>
      <c r="E553" s="39">
        <v>215801.9</v>
      </c>
      <c r="F553" s="39"/>
      <c r="G553" s="9"/>
      <c r="H553" s="12"/>
      <c r="I553" s="10"/>
      <c r="J553" s="11"/>
    </row>
    <row r="554" spans="2:10" s="1" customFormat="1" ht="10.9" customHeight="1" x14ac:dyDescent="0.2">
      <c r="B554" s="8" t="s">
        <v>739</v>
      </c>
      <c r="C554" s="38" t="s">
        <v>741</v>
      </c>
      <c r="D554" s="38"/>
      <c r="E554" s="39">
        <v>2000</v>
      </c>
      <c r="F554" s="39"/>
      <c r="G554" s="9"/>
      <c r="H554" s="12"/>
      <c r="I554" s="10"/>
      <c r="J554" s="11"/>
    </row>
    <row r="555" spans="2:10" s="1" customFormat="1" ht="10.9" customHeight="1" x14ac:dyDescent="0.2">
      <c r="B555" s="8" t="s">
        <v>742</v>
      </c>
      <c r="C555" s="38" t="s">
        <v>743</v>
      </c>
      <c r="D555" s="38"/>
      <c r="E555" s="39">
        <v>632690.16</v>
      </c>
      <c r="F555" s="39"/>
      <c r="G555" s="9"/>
      <c r="H555" s="12"/>
      <c r="I555" s="10"/>
      <c r="J555" s="11"/>
    </row>
    <row r="556" spans="2:10" s="1" customFormat="1" ht="10.9" customHeight="1" x14ac:dyDescent="0.2">
      <c r="B556" s="8" t="s">
        <v>742</v>
      </c>
      <c r="C556" s="38" t="s">
        <v>744</v>
      </c>
      <c r="D556" s="38"/>
      <c r="E556" s="39">
        <v>1200</v>
      </c>
      <c r="F556" s="39"/>
      <c r="G556" s="9"/>
      <c r="H556" s="12"/>
      <c r="I556" s="10"/>
      <c r="J556" s="11"/>
    </row>
    <row r="557" spans="2:10" s="1" customFormat="1" ht="10.9" customHeight="1" x14ac:dyDescent="0.2">
      <c r="B557" s="8" t="s">
        <v>745</v>
      </c>
      <c r="C557" s="38" t="s">
        <v>746</v>
      </c>
      <c r="D557" s="38"/>
      <c r="E557" s="39">
        <v>550139.18000000005</v>
      </c>
      <c r="F557" s="39"/>
      <c r="G557" s="9"/>
      <c r="H557" s="12"/>
      <c r="I557" s="10"/>
      <c r="J557" s="11"/>
    </row>
    <row r="558" spans="2:10" s="1" customFormat="1" ht="10.9" customHeight="1" x14ac:dyDescent="0.2">
      <c r="B558" s="8" t="s">
        <v>747</v>
      </c>
      <c r="C558" s="38" t="s">
        <v>748</v>
      </c>
      <c r="D558" s="38"/>
      <c r="E558" s="39">
        <v>170989.84</v>
      </c>
      <c r="F558" s="39"/>
      <c r="G558" s="9"/>
      <c r="H558" s="12"/>
      <c r="I558" s="10"/>
      <c r="J558" s="11"/>
    </row>
    <row r="559" spans="2:10" s="1" customFormat="1" ht="10.9" customHeight="1" x14ac:dyDescent="0.2">
      <c r="B559" s="8" t="s">
        <v>749</v>
      </c>
      <c r="C559" s="38" t="s">
        <v>750</v>
      </c>
      <c r="D559" s="38"/>
      <c r="E559" s="39">
        <v>27374.6</v>
      </c>
      <c r="F559" s="39"/>
      <c r="G559" s="9"/>
      <c r="H559" s="12"/>
      <c r="I559" s="10"/>
      <c r="J559" s="11"/>
    </row>
    <row r="560" spans="2:10" s="1" customFormat="1" ht="10.9" customHeight="1" x14ac:dyDescent="0.2">
      <c r="B560" s="8" t="s">
        <v>751</v>
      </c>
      <c r="C560" s="38" t="s">
        <v>752</v>
      </c>
      <c r="D560" s="38"/>
      <c r="E560" s="39">
        <v>70727.740000000005</v>
      </c>
      <c r="F560" s="39"/>
      <c r="G560" s="9"/>
      <c r="H560" s="12"/>
      <c r="I560" s="10"/>
      <c r="J560" s="11"/>
    </row>
    <row r="561" spans="2:10" s="1" customFormat="1" ht="10.9" customHeight="1" x14ac:dyDescent="0.2">
      <c r="B561" s="8" t="s">
        <v>753</v>
      </c>
      <c r="C561" s="38" t="s">
        <v>754</v>
      </c>
      <c r="D561" s="38"/>
      <c r="E561" s="39">
        <v>183869.08</v>
      </c>
      <c r="F561" s="39"/>
      <c r="G561" s="9"/>
      <c r="H561" s="12"/>
      <c r="I561" s="10"/>
      <c r="J561" s="11"/>
    </row>
    <row r="562" spans="2:10" s="1" customFormat="1" ht="10.9" customHeight="1" x14ac:dyDescent="0.2">
      <c r="B562" s="8" t="s">
        <v>755</v>
      </c>
      <c r="C562" s="38" t="s">
        <v>756</v>
      </c>
      <c r="D562" s="38"/>
      <c r="E562" s="39">
        <v>348181.35</v>
      </c>
      <c r="F562" s="39"/>
      <c r="G562" s="9"/>
      <c r="H562" s="12"/>
      <c r="I562" s="10"/>
      <c r="J562" s="11"/>
    </row>
    <row r="563" spans="2:10" s="1" customFormat="1" ht="10.9" customHeight="1" x14ac:dyDescent="0.2">
      <c r="B563" s="8" t="s">
        <v>757</v>
      </c>
      <c r="C563" s="38" t="s">
        <v>758</v>
      </c>
      <c r="D563" s="38"/>
      <c r="E563" s="9"/>
      <c r="F563" s="10"/>
      <c r="G563" s="39">
        <v>1000000</v>
      </c>
      <c r="H563" s="39"/>
      <c r="I563" s="39"/>
      <c r="J563" s="10"/>
    </row>
    <row r="564" spans="2:10" s="1" customFormat="1" ht="10.9" customHeight="1" x14ac:dyDescent="0.2">
      <c r="B564" s="8" t="s">
        <v>757</v>
      </c>
      <c r="C564" s="38" t="s">
        <v>759</v>
      </c>
      <c r="D564" s="38"/>
      <c r="E564" s="9"/>
      <c r="F564" s="10"/>
      <c r="G564" s="39">
        <v>1500000</v>
      </c>
      <c r="H564" s="39"/>
      <c r="I564" s="39"/>
      <c r="J564" s="10"/>
    </row>
    <row r="565" spans="2:10" s="1" customFormat="1" ht="10.9" customHeight="1" x14ac:dyDescent="0.2">
      <c r="B565" s="8" t="s">
        <v>757</v>
      </c>
      <c r="C565" s="38" t="s">
        <v>760</v>
      </c>
      <c r="D565" s="38"/>
      <c r="E565" s="39">
        <v>521400.42</v>
      </c>
      <c r="F565" s="39"/>
      <c r="G565" s="9"/>
      <c r="H565" s="12"/>
      <c r="I565" s="10"/>
      <c r="J565" s="11"/>
    </row>
    <row r="566" spans="2:10" s="1" customFormat="1" ht="10.9" customHeight="1" x14ac:dyDescent="0.2">
      <c r="B566" s="8" t="s">
        <v>761</v>
      </c>
      <c r="C566" s="38" t="s">
        <v>762</v>
      </c>
      <c r="D566" s="38"/>
      <c r="E566" s="39">
        <v>199550.98</v>
      </c>
      <c r="F566" s="39"/>
      <c r="G566" s="9"/>
      <c r="H566" s="12"/>
      <c r="I566" s="10"/>
      <c r="J566" s="11"/>
    </row>
    <row r="567" spans="2:10" s="1" customFormat="1" ht="10.9" customHeight="1" x14ac:dyDescent="0.2">
      <c r="B567" s="8" t="s">
        <v>763</v>
      </c>
      <c r="C567" s="38" t="s">
        <v>764</v>
      </c>
      <c r="D567" s="38"/>
      <c r="E567" s="39">
        <v>40665.82</v>
      </c>
      <c r="F567" s="39"/>
      <c r="G567" s="9"/>
      <c r="H567" s="12"/>
      <c r="I567" s="10"/>
      <c r="J567" s="11"/>
    </row>
    <row r="568" spans="2:10" s="1" customFormat="1" ht="10.9" customHeight="1" x14ac:dyDescent="0.2">
      <c r="B568" s="8" t="s">
        <v>765</v>
      </c>
      <c r="C568" s="38" t="s">
        <v>766</v>
      </c>
      <c r="D568" s="38"/>
      <c r="E568" s="39">
        <v>171011.81</v>
      </c>
      <c r="F568" s="39"/>
      <c r="G568" s="9"/>
      <c r="H568" s="12"/>
      <c r="I568" s="10"/>
      <c r="J568" s="11"/>
    </row>
    <row r="569" spans="2:10" s="1" customFormat="1" ht="10.9" customHeight="1" x14ac:dyDescent="0.2">
      <c r="B569" s="8" t="s">
        <v>767</v>
      </c>
      <c r="C569" s="38" t="s">
        <v>768</v>
      </c>
      <c r="D569" s="38"/>
      <c r="E569" s="39">
        <v>212844.2</v>
      </c>
      <c r="F569" s="39"/>
      <c r="G569" s="9"/>
      <c r="H569" s="12"/>
      <c r="I569" s="10"/>
      <c r="J569" s="11"/>
    </row>
    <row r="570" spans="2:10" s="1" customFormat="1" ht="10.9" customHeight="1" x14ac:dyDescent="0.2">
      <c r="B570" s="8" t="s">
        <v>769</v>
      </c>
      <c r="C570" s="38" t="s">
        <v>770</v>
      </c>
      <c r="D570" s="38"/>
      <c r="E570" s="39">
        <v>288377.17</v>
      </c>
      <c r="F570" s="39"/>
      <c r="G570" s="9"/>
      <c r="H570" s="12"/>
      <c r="I570" s="10"/>
      <c r="J570" s="11"/>
    </row>
    <row r="571" spans="2:10" s="1" customFormat="1" ht="10.9" customHeight="1" x14ac:dyDescent="0.2">
      <c r="B571" s="8" t="s">
        <v>769</v>
      </c>
      <c r="C571" s="38" t="s">
        <v>771</v>
      </c>
      <c r="D571" s="38"/>
      <c r="E571" s="40">
        <v>400</v>
      </c>
      <c r="F571" s="40"/>
      <c r="G571" s="9"/>
      <c r="H571" s="12"/>
      <c r="I571" s="10"/>
      <c r="J571" s="13"/>
    </row>
    <row r="572" spans="2:10" s="1" customFormat="1" ht="10.9" customHeight="1" x14ac:dyDescent="0.2">
      <c r="B572" s="8" t="s">
        <v>772</v>
      </c>
      <c r="C572" s="38" t="s">
        <v>773</v>
      </c>
      <c r="D572" s="38"/>
      <c r="E572" s="39">
        <v>135448.35999999999</v>
      </c>
      <c r="F572" s="39"/>
      <c r="G572" s="9"/>
      <c r="H572" s="12"/>
      <c r="I572" s="10"/>
      <c r="J572" s="11"/>
    </row>
    <row r="573" spans="2:10" s="1" customFormat="1" ht="10.9" customHeight="1" x14ac:dyDescent="0.2">
      <c r="B573" s="8" t="s">
        <v>774</v>
      </c>
      <c r="C573" s="38" t="s">
        <v>775</v>
      </c>
      <c r="D573" s="38"/>
      <c r="E573" s="39">
        <v>255716.95</v>
      </c>
      <c r="F573" s="39"/>
      <c r="G573" s="9"/>
      <c r="H573" s="12"/>
      <c r="I573" s="10"/>
      <c r="J573" s="11"/>
    </row>
    <row r="574" spans="2:10" s="1" customFormat="1" ht="10.9" customHeight="1" x14ac:dyDescent="0.2">
      <c r="B574" s="8" t="s">
        <v>776</v>
      </c>
      <c r="C574" s="38" t="s">
        <v>777</v>
      </c>
      <c r="D574" s="38"/>
      <c r="E574" s="39">
        <v>258529.72</v>
      </c>
      <c r="F574" s="39"/>
      <c r="G574" s="9"/>
      <c r="H574" s="12"/>
      <c r="I574" s="10"/>
      <c r="J574" s="11"/>
    </row>
    <row r="575" spans="2:10" s="1" customFormat="1" ht="10.9" customHeight="1" x14ac:dyDescent="0.2">
      <c r="B575" s="8" t="s">
        <v>778</v>
      </c>
      <c r="C575" s="38" t="s">
        <v>779</v>
      </c>
      <c r="D575" s="38"/>
      <c r="E575" s="39">
        <v>247192.09</v>
      </c>
      <c r="F575" s="39"/>
      <c r="G575" s="9"/>
      <c r="H575" s="12"/>
      <c r="I575" s="10"/>
      <c r="J575" s="11"/>
    </row>
    <row r="576" spans="2:10" s="1" customFormat="1" ht="10.9" customHeight="1" x14ac:dyDescent="0.2">
      <c r="B576" s="8" t="s">
        <v>780</v>
      </c>
      <c r="C576" s="38" t="s">
        <v>781</v>
      </c>
      <c r="D576" s="38"/>
      <c r="E576" s="39">
        <v>96229.8</v>
      </c>
      <c r="F576" s="39"/>
      <c r="G576" s="9"/>
      <c r="H576" s="12"/>
      <c r="I576" s="10"/>
      <c r="J576" s="11"/>
    </row>
    <row r="577" spans="2:10" s="1" customFormat="1" ht="10.9" customHeight="1" x14ac:dyDescent="0.2">
      <c r="B577" s="8" t="s">
        <v>782</v>
      </c>
      <c r="C577" s="38" t="s">
        <v>783</v>
      </c>
      <c r="D577" s="38"/>
      <c r="E577" s="39">
        <v>255398.03</v>
      </c>
      <c r="F577" s="39"/>
      <c r="G577" s="9"/>
      <c r="H577" s="12"/>
      <c r="I577" s="10"/>
      <c r="J577" s="11"/>
    </row>
    <row r="578" spans="2:10" s="1" customFormat="1" ht="10.9" customHeight="1" x14ac:dyDescent="0.2">
      <c r="B578" s="8" t="s">
        <v>784</v>
      </c>
      <c r="C578" s="38" t="s">
        <v>785</v>
      </c>
      <c r="D578" s="38"/>
      <c r="E578" s="39">
        <v>386835</v>
      </c>
      <c r="F578" s="39"/>
      <c r="G578" s="9"/>
      <c r="H578" s="12"/>
      <c r="I578" s="10"/>
      <c r="J578" s="11"/>
    </row>
    <row r="579" spans="2:10" s="1" customFormat="1" ht="10.9" customHeight="1" x14ac:dyDescent="0.2">
      <c r="B579" s="8" t="s">
        <v>786</v>
      </c>
      <c r="C579" s="38" t="s">
        <v>787</v>
      </c>
      <c r="D579" s="38"/>
      <c r="E579" s="39">
        <v>160344.07</v>
      </c>
      <c r="F579" s="39"/>
      <c r="G579" s="9"/>
      <c r="H579" s="12"/>
      <c r="I579" s="10"/>
      <c r="J579" s="11"/>
    </row>
    <row r="580" spans="2:10" s="1" customFormat="1" ht="10.9" customHeight="1" x14ac:dyDescent="0.2">
      <c r="B580" s="8" t="s">
        <v>788</v>
      </c>
      <c r="C580" s="38" t="s">
        <v>789</v>
      </c>
      <c r="D580" s="38"/>
      <c r="E580" s="39">
        <v>173266.75</v>
      </c>
      <c r="F580" s="39"/>
      <c r="G580" s="9"/>
      <c r="H580" s="12"/>
      <c r="I580" s="10"/>
      <c r="J580" s="11"/>
    </row>
    <row r="581" spans="2:10" s="1" customFormat="1" ht="10.9" customHeight="1" x14ac:dyDescent="0.2">
      <c r="B581" s="8" t="s">
        <v>790</v>
      </c>
      <c r="C581" s="38" t="s">
        <v>791</v>
      </c>
      <c r="D581" s="38"/>
      <c r="E581" s="9"/>
      <c r="F581" s="10"/>
      <c r="G581" s="39">
        <v>173198.26</v>
      </c>
      <c r="H581" s="39"/>
      <c r="I581" s="39"/>
      <c r="J581" s="10"/>
    </row>
    <row r="582" spans="2:10" s="1" customFormat="1" ht="10.9" customHeight="1" x14ac:dyDescent="0.2">
      <c r="B582" s="8" t="s">
        <v>790</v>
      </c>
      <c r="C582" s="38" t="s">
        <v>792</v>
      </c>
      <c r="D582" s="38"/>
      <c r="E582" s="39">
        <v>148453.97</v>
      </c>
      <c r="F582" s="39"/>
      <c r="G582" s="9"/>
      <c r="H582" s="12"/>
      <c r="I582" s="10"/>
      <c r="J582" s="11"/>
    </row>
    <row r="583" spans="2:10" s="1" customFormat="1" ht="10.9" customHeight="1" x14ac:dyDescent="0.2">
      <c r="B583" s="8" t="s">
        <v>790</v>
      </c>
      <c r="C583" s="38" t="s">
        <v>793</v>
      </c>
      <c r="D583" s="38"/>
      <c r="E583" s="39">
        <v>56000</v>
      </c>
      <c r="F583" s="39"/>
      <c r="G583" s="9"/>
      <c r="H583" s="12"/>
      <c r="I583" s="10"/>
      <c r="J583" s="11"/>
    </row>
    <row r="584" spans="2:10" s="1" customFormat="1" ht="10.9" customHeight="1" x14ac:dyDescent="0.2">
      <c r="B584" s="8" t="s">
        <v>794</v>
      </c>
      <c r="C584" s="38" t="s">
        <v>795</v>
      </c>
      <c r="D584" s="38"/>
      <c r="E584" s="39">
        <v>136313.49</v>
      </c>
      <c r="F584" s="39"/>
      <c r="G584" s="9"/>
      <c r="H584" s="12"/>
      <c r="I584" s="10"/>
      <c r="J584" s="11"/>
    </row>
    <row r="585" spans="2:10" s="1" customFormat="1" ht="10.9" customHeight="1" x14ac:dyDescent="0.2">
      <c r="B585" s="8" t="s">
        <v>796</v>
      </c>
      <c r="C585" s="38" t="s">
        <v>797</v>
      </c>
      <c r="D585" s="38"/>
      <c r="E585" s="39">
        <v>68623.91</v>
      </c>
      <c r="F585" s="39"/>
      <c r="G585" s="9"/>
      <c r="H585" s="12"/>
      <c r="I585" s="10"/>
      <c r="J585" s="11"/>
    </row>
    <row r="586" spans="2:10" s="1" customFormat="1" ht="10.9" customHeight="1" x14ac:dyDescent="0.2">
      <c r="B586" s="8" t="s">
        <v>798</v>
      </c>
      <c r="C586" s="38" t="s">
        <v>799</v>
      </c>
      <c r="D586" s="38"/>
      <c r="E586" s="39">
        <v>295417.03000000003</v>
      </c>
      <c r="F586" s="39"/>
      <c r="G586" s="9"/>
      <c r="H586" s="12"/>
      <c r="I586" s="10"/>
      <c r="J586" s="11"/>
    </row>
    <row r="587" spans="2:10" s="1" customFormat="1" ht="10.9" customHeight="1" x14ac:dyDescent="0.2">
      <c r="B587" s="8" t="s">
        <v>800</v>
      </c>
      <c r="C587" s="38" t="s">
        <v>801</v>
      </c>
      <c r="D587" s="38"/>
      <c r="E587" s="39">
        <v>414573.51</v>
      </c>
      <c r="F587" s="39"/>
      <c r="G587" s="9"/>
      <c r="H587" s="12"/>
      <c r="I587" s="10"/>
      <c r="J587" s="11"/>
    </row>
    <row r="588" spans="2:10" s="1" customFormat="1" ht="10.9" customHeight="1" x14ac:dyDescent="0.2">
      <c r="B588" s="8" t="s">
        <v>800</v>
      </c>
      <c r="C588" s="38" t="s">
        <v>802</v>
      </c>
      <c r="D588" s="38"/>
      <c r="E588" s="40">
        <v>855</v>
      </c>
      <c r="F588" s="40"/>
      <c r="G588" s="9"/>
      <c r="H588" s="12"/>
      <c r="I588" s="10"/>
      <c r="J588" s="13"/>
    </row>
    <row r="589" spans="2:10" s="1" customFormat="1" ht="10.9" customHeight="1" x14ac:dyDescent="0.2">
      <c r="B589" s="8" t="s">
        <v>803</v>
      </c>
      <c r="C589" s="38" t="s">
        <v>804</v>
      </c>
      <c r="D589" s="38"/>
      <c r="E589" s="39">
        <v>261614.59</v>
      </c>
      <c r="F589" s="39"/>
      <c r="G589" s="9"/>
      <c r="H589" s="12"/>
      <c r="I589" s="10"/>
      <c r="J589" s="11"/>
    </row>
    <row r="590" spans="2:10" s="1" customFormat="1" ht="10.9" customHeight="1" x14ac:dyDescent="0.2">
      <c r="B590" s="8" t="s">
        <v>805</v>
      </c>
      <c r="C590" s="38" t="s">
        <v>806</v>
      </c>
      <c r="D590" s="38"/>
      <c r="E590" s="9"/>
      <c r="F590" s="10"/>
      <c r="G590" s="39">
        <v>2001568.37</v>
      </c>
      <c r="H590" s="39"/>
      <c r="I590" s="39"/>
      <c r="J590" s="10"/>
    </row>
    <row r="591" spans="2:10" s="1" customFormat="1" ht="10.9" customHeight="1" x14ac:dyDescent="0.2">
      <c r="B591" s="8" t="s">
        <v>805</v>
      </c>
      <c r="C591" s="38" t="s">
        <v>807</v>
      </c>
      <c r="D591" s="38"/>
      <c r="E591" s="9"/>
      <c r="F591" s="10"/>
      <c r="G591" s="39">
        <v>998431.63</v>
      </c>
      <c r="H591" s="39"/>
      <c r="I591" s="39"/>
      <c r="J591" s="10"/>
    </row>
    <row r="592" spans="2:10" s="1" customFormat="1" ht="10.9" customHeight="1" x14ac:dyDescent="0.2">
      <c r="B592" s="8" t="s">
        <v>805</v>
      </c>
      <c r="C592" s="38" t="s">
        <v>808</v>
      </c>
      <c r="D592" s="38"/>
      <c r="E592" s="39">
        <v>2312</v>
      </c>
      <c r="F592" s="39"/>
      <c r="G592" s="9"/>
      <c r="H592" s="12"/>
      <c r="I592" s="10"/>
      <c r="J592" s="11"/>
    </row>
    <row r="593" spans="2:10" s="1" customFormat="1" ht="10.9" customHeight="1" x14ac:dyDescent="0.2">
      <c r="B593" s="8" t="s">
        <v>805</v>
      </c>
      <c r="C593" s="38" t="s">
        <v>809</v>
      </c>
      <c r="D593" s="38"/>
      <c r="E593" s="39">
        <v>271455.65999999997</v>
      </c>
      <c r="F593" s="39"/>
      <c r="G593" s="9"/>
      <c r="H593" s="12"/>
      <c r="I593" s="10"/>
      <c r="J593" s="11"/>
    </row>
    <row r="594" spans="2:10" s="1" customFormat="1" ht="10.9" customHeight="1" x14ac:dyDescent="0.2">
      <c r="B594" s="8" t="s">
        <v>805</v>
      </c>
      <c r="C594" s="38" t="s">
        <v>810</v>
      </c>
      <c r="D594" s="38"/>
      <c r="E594" s="39">
        <v>1287</v>
      </c>
      <c r="F594" s="39"/>
      <c r="G594" s="9"/>
      <c r="H594" s="12"/>
      <c r="I594" s="10"/>
      <c r="J594" s="11"/>
    </row>
    <row r="595" spans="2:10" s="1" customFormat="1" ht="10.9" customHeight="1" x14ac:dyDescent="0.2">
      <c r="B595" s="8" t="s">
        <v>811</v>
      </c>
      <c r="C595" s="38" t="s">
        <v>812</v>
      </c>
      <c r="D595" s="38"/>
      <c r="E595" s="39">
        <v>316330.99</v>
      </c>
      <c r="F595" s="39"/>
      <c r="G595" s="9"/>
      <c r="H595" s="12"/>
      <c r="I595" s="10"/>
      <c r="J595" s="11"/>
    </row>
    <row r="596" spans="2:10" s="1" customFormat="1" ht="10.9" customHeight="1" x14ac:dyDescent="0.2">
      <c r="B596" s="8" t="s">
        <v>811</v>
      </c>
      <c r="C596" s="38" t="s">
        <v>813</v>
      </c>
      <c r="D596" s="38"/>
      <c r="E596" s="39">
        <v>22565.51</v>
      </c>
      <c r="F596" s="39"/>
      <c r="G596" s="9"/>
      <c r="H596" s="12"/>
      <c r="I596" s="10"/>
      <c r="J596" s="11"/>
    </row>
    <row r="597" spans="2:10" s="1" customFormat="1" ht="10.9" customHeight="1" x14ac:dyDescent="0.2">
      <c r="B597" s="8" t="s">
        <v>814</v>
      </c>
      <c r="C597" s="38" t="s">
        <v>815</v>
      </c>
      <c r="D597" s="38"/>
      <c r="E597" s="39">
        <v>8252.0499999999993</v>
      </c>
      <c r="F597" s="39"/>
      <c r="G597" s="9"/>
      <c r="H597" s="12"/>
      <c r="I597" s="10"/>
      <c r="J597" s="11"/>
    </row>
    <row r="598" spans="2:10" s="1" customFormat="1" ht="10.9" customHeight="1" x14ac:dyDescent="0.2">
      <c r="B598" s="8" t="s">
        <v>814</v>
      </c>
      <c r="C598" s="38" t="s">
        <v>816</v>
      </c>
      <c r="D598" s="38"/>
      <c r="E598" s="39">
        <v>154248.87</v>
      </c>
      <c r="F598" s="39"/>
      <c r="G598" s="9"/>
      <c r="H598" s="12"/>
      <c r="I598" s="10"/>
      <c r="J598" s="11"/>
    </row>
    <row r="599" spans="2:10" s="1" customFormat="1" ht="10.9" customHeight="1" x14ac:dyDescent="0.2">
      <c r="B599" s="8" t="s">
        <v>817</v>
      </c>
      <c r="C599" s="38" t="s">
        <v>818</v>
      </c>
      <c r="D599" s="38"/>
      <c r="E599" s="39">
        <v>82037.87</v>
      </c>
      <c r="F599" s="39"/>
      <c r="G599" s="9"/>
      <c r="H599" s="12"/>
      <c r="I599" s="10"/>
      <c r="J599" s="11"/>
    </row>
    <row r="600" spans="2:10" s="1" customFormat="1" ht="10.9" customHeight="1" x14ac:dyDescent="0.2">
      <c r="B600" s="8" t="s">
        <v>819</v>
      </c>
      <c r="C600" s="38" t="s">
        <v>820</v>
      </c>
      <c r="D600" s="38"/>
      <c r="E600" s="9"/>
      <c r="F600" s="10"/>
      <c r="G600" s="39">
        <v>1000000</v>
      </c>
      <c r="H600" s="39"/>
      <c r="I600" s="39"/>
      <c r="J600" s="10"/>
    </row>
    <row r="601" spans="2:10" s="1" customFormat="1" ht="10.9" customHeight="1" x14ac:dyDescent="0.2">
      <c r="B601" s="8" t="s">
        <v>819</v>
      </c>
      <c r="C601" s="38" t="s">
        <v>821</v>
      </c>
      <c r="D601" s="38"/>
      <c r="E601" s="39">
        <v>105208</v>
      </c>
      <c r="F601" s="39"/>
      <c r="G601" s="9"/>
      <c r="H601" s="12"/>
      <c r="I601" s="10"/>
      <c r="J601" s="11"/>
    </row>
    <row r="602" spans="2:10" s="1" customFormat="1" ht="10.9" customHeight="1" x14ac:dyDescent="0.2">
      <c r="B602" s="8" t="s">
        <v>822</v>
      </c>
      <c r="C602" s="38" t="s">
        <v>823</v>
      </c>
      <c r="D602" s="38"/>
      <c r="E602" s="9"/>
      <c r="F602" s="10"/>
      <c r="G602" s="39">
        <v>1104782.3600000001</v>
      </c>
      <c r="H602" s="39"/>
      <c r="I602" s="39"/>
      <c r="J602" s="10"/>
    </row>
    <row r="603" spans="2:10" s="1" customFormat="1" ht="10.9" customHeight="1" x14ac:dyDescent="0.2">
      <c r="B603" s="8" t="s">
        <v>822</v>
      </c>
      <c r="C603" s="38" t="s">
        <v>824</v>
      </c>
      <c r="D603" s="38"/>
      <c r="E603" s="9"/>
      <c r="F603" s="10"/>
      <c r="G603" s="39">
        <v>895217.64</v>
      </c>
      <c r="H603" s="39"/>
      <c r="I603" s="39"/>
      <c r="J603" s="10"/>
    </row>
    <row r="604" spans="2:10" s="1" customFormat="1" ht="10.9" customHeight="1" x14ac:dyDescent="0.2">
      <c r="B604" s="8" t="s">
        <v>822</v>
      </c>
      <c r="C604" s="38" t="s">
        <v>825</v>
      </c>
      <c r="D604" s="38"/>
      <c r="E604" s="39">
        <v>329561.90000000002</v>
      </c>
      <c r="F604" s="39"/>
      <c r="G604" s="9"/>
      <c r="H604" s="12"/>
      <c r="I604" s="10"/>
      <c r="J604" s="11"/>
    </row>
    <row r="605" spans="2:10" s="1" customFormat="1" ht="10.9" customHeight="1" x14ac:dyDescent="0.2">
      <c r="B605" s="8" t="s">
        <v>822</v>
      </c>
      <c r="C605" s="38" t="s">
        <v>826</v>
      </c>
      <c r="D605" s="38"/>
      <c r="E605" s="39">
        <v>1960.2</v>
      </c>
      <c r="F605" s="39"/>
      <c r="G605" s="9"/>
      <c r="H605" s="12"/>
      <c r="I605" s="10"/>
      <c r="J605" s="11"/>
    </row>
    <row r="606" spans="2:10" s="1" customFormat="1" ht="10.9" customHeight="1" x14ac:dyDescent="0.2">
      <c r="B606" s="8" t="s">
        <v>827</v>
      </c>
      <c r="C606" s="38" t="s">
        <v>828</v>
      </c>
      <c r="D606" s="38"/>
      <c r="E606" s="39">
        <v>220996.44</v>
      </c>
      <c r="F606" s="39"/>
      <c r="G606" s="9"/>
      <c r="H606" s="12"/>
      <c r="I606" s="10"/>
      <c r="J606" s="11"/>
    </row>
    <row r="607" spans="2:10" s="1" customFormat="1" ht="10.9" customHeight="1" x14ac:dyDescent="0.2">
      <c r="B607" s="8" t="s">
        <v>829</v>
      </c>
      <c r="C607" s="38" t="s">
        <v>830</v>
      </c>
      <c r="D607" s="38"/>
      <c r="E607" s="9"/>
      <c r="F607" s="10"/>
      <c r="G607" s="39">
        <v>1498624.37</v>
      </c>
      <c r="H607" s="39"/>
      <c r="I607" s="39"/>
      <c r="J607" s="10"/>
    </row>
    <row r="608" spans="2:10" s="1" customFormat="1" ht="10.9" customHeight="1" x14ac:dyDescent="0.2">
      <c r="B608" s="8" t="s">
        <v>829</v>
      </c>
      <c r="C608" s="38" t="s">
        <v>831</v>
      </c>
      <c r="D608" s="38"/>
      <c r="E608" s="9"/>
      <c r="F608" s="10"/>
      <c r="G608" s="39">
        <v>501375.63</v>
      </c>
      <c r="H608" s="39"/>
      <c r="I608" s="39"/>
      <c r="J608" s="10"/>
    </row>
    <row r="609" spans="2:10" s="1" customFormat="1" ht="10.9" customHeight="1" x14ac:dyDescent="0.2">
      <c r="B609" s="8" t="s">
        <v>829</v>
      </c>
      <c r="C609" s="38" t="s">
        <v>832</v>
      </c>
      <c r="D609" s="38"/>
      <c r="E609" s="39">
        <v>181387.81</v>
      </c>
      <c r="F609" s="39"/>
      <c r="G609" s="9"/>
      <c r="H609" s="12"/>
      <c r="I609" s="10"/>
      <c r="J609" s="11"/>
    </row>
    <row r="610" spans="2:10" s="1" customFormat="1" ht="10.9" customHeight="1" x14ac:dyDescent="0.2">
      <c r="B610" s="8" t="s">
        <v>829</v>
      </c>
      <c r="C610" s="38" t="s">
        <v>833</v>
      </c>
      <c r="D610" s="38"/>
      <c r="E610" s="40">
        <v>400</v>
      </c>
      <c r="F610" s="40"/>
      <c r="G610" s="9"/>
      <c r="H610" s="12"/>
      <c r="I610" s="10"/>
      <c r="J610" s="13"/>
    </row>
    <row r="611" spans="2:10" s="1" customFormat="1" ht="10.9" customHeight="1" x14ac:dyDescent="0.2">
      <c r="B611" s="8" t="s">
        <v>834</v>
      </c>
      <c r="C611" s="38" t="s">
        <v>835</v>
      </c>
      <c r="D611" s="38"/>
      <c r="E611" s="9"/>
      <c r="F611" s="10"/>
      <c r="G611" s="39">
        <v>308604.73</v>
      </c>
      <c r="H611" s="39"/>
      <c r="I611" s="39"/>
      <c r="J611" s="10"/>
    </row>
    <row r="612" spans="2:10" s="1" customFormat="1" ht="10.9" customHeight="1" x14ac:dyDescent="0.2">
      <c r="B612" s="8" t="s">
        <v>834</v>
      </c>
      <c r="C612" s="38" t="s">
        <v>836</v>
      </c>
      <c r="D612" s="38"/>
      <c r="E612" s="9"/>
      <c r="F612" s="10"/>
      <c r="G612" s="39">
        <v>443646.56</v>
      </c>
      <c r="H612" s="39"/>
      <c r="I612" s="39"/>
      <c r="J612" s="10"/>
    </row>
    <row r="613" spans="2:10" s="1" customFormat="1" ht="10.9" customHeight="1" x14ac:dyDescent="0.2">
      <c r="B613" s="8" t="s">
        <v>834</v>
      </c>
      <c r="C613" s="38" t="s">
        <v>837</v>
      </c>
      <c r="D613" s="38"/>
      <c r="E613" s="39">
        <v>299279.71999999997</v>
      </c>
      <c r="F613" s="39"/>
      <c r="G613" s="9"/>
      <c r="H613" s="12"/>
      <c r="I613" s="10"/>
      <c r="J613" s="11"/>
    </row>
    <row r="614" spans="2:10" s="1" customFormat="1" ht="10.9" customHeight="1" x14ac:dyDescent="0.2">
      <c r="B614" s="8" t="s">
        <v>838</v>
      </c>
      <c r="C614" s="38" t="s">
        <v>839</v>
      </c>
      <c r="D614" s="38"/>
      <c r="E614" s="39">
        <v>112983.8</v>
      </c>
      <c r="F614" s="39"/>
      <c r="G614" s="9"/>
      <c r="H614" s="12"/>
      <c r="I614" s="10"/>
      <c r="J614" s="11"/>
    </row>
    <row r="615" spans="2:10" s="1" customFormat="1" ht="10.9" customHeight="1" x14ac:dyDescent="0.2">
      <c r="B615" s="8" t="s">
        <v>838</v>
      </c>
      <c r="C615" s="38" t="s">
        <v>840</v>
      </c>
      <c r="D615" s="38"/>
      <c r="E615" s="39">
        <v>10125.52</v>
      </c>
      <c r="F615" s="39"/>
      <c r="G615" s="9"/>
      <c r="H615" s="12"/>
      <c r="I615" s="10"/>
      <c r="J615" s="11"/>
    </row>
    <row r="616" spans="2:10" s="1" customFormat="1" ht="10.9" customHeight="1" x14ac:dyDescent="0.2">
      <c r="B616" s="8" t="s">
        <v>841</v>
      </c>
      <c r="C616" s="38" t="s">
        <v>842</v>
      </c>
      <c r="D616" s="38"/>
      <c r="E616" s="39">
        <v>86300.67</v>
      </c>
      <c r="F616" s="39"/>
      <c r="G616" s="9"/>
      <c r="H616" s="12"/>
      <c r="I616" s="10"/>
      <c r="J616" s="11"/>
    </row>
    <row r="617" spans="2:10" s="1" customFormat="1" ht="10.9" customHeight="1" x14ac:dyDescent="0.2">
      <c r="B617" s="8" t="s">
        <v>843</v>
      </c>
      <c r="C617" s="38" t="s">
        <v>844</v>
      </c>
      <c r="D617" s="38"/>
      <c r="E617" s="39">
        <v>97654.64</v>
      </c>
      <c r="F617" s="39"/>
      <c r="G617" s="9"/>
      <c r="H617" s="12"/>
      <c r="I617" s="10"/>
      <c r="J617" s="11"/>
    </row>
    <row r="618" spans="2:10" s="1" customFormat="1" ht="10.9" customHeight="1" x14ac:dyDescent="0.2">
      <c r="B618" s="8" t="s">
        <v>843</v>
      </c>
      <c r="C618" s="38" t="s">
        <v>845</v>
      </c>
      <c r="D618" s="38"/>
      <c r="E618" s="39">
        <v>6712.2</v>
      </c>
      <c r="F618" s="39"/>
      <c r="G618" s="9"/>
      <c r="H618" s="12"/>
      <c r="I618" s="10"/>
      <c r="J618" s="11"/>
    </row>
    <row r="619" spans="2:10" s="1" customFormat="1" ht="10.9" customHeight="1" x14ac:dyDescent="0.2">
      <c r="B619" s="8" t="s">
        <v>846</v>
      </c>
      <c r="C619" s="38" t="s">
        <v>847</v>
      </c>
      <c r="D619" s="38"/>
      <c r="E619" s="39">
        <v>134648.13</v>
      </c>
      <c r="F619" s="39"/>
      <c r="G619" s="9"/>
      <c r="H619" s="12"/>
      <c r="I619" s="10"/>
      <c r="J619" s="11"/>
    </row>
    <row r="620" spans="2:10" s="1" customFormat="1" ht="10.9" customHeight="1" x14ac:dyDescent="0.2">
      <c r="B620" s="8" t="s">
        <v>846</v>
      </c>
      <c r="C620" s="38" t="s">
        <v>848</v>
      </c>
      <c r="D620" s="38"/>
      <c r="E620" s="39">
        <v>314269.37</v>
      </c>
      <c r="F620" s="39"/>
      <c r="G620" s="9"/>
      <c r="H620" s="12"/>
      <c r="I620" s="10"/>
      <c r="J620" s="11"/>
    </row>
    <row r="621" spans="2:10" s="1" customFormat="1" ht="10.9" customHeight="1" x14ac:dyDescent="0.2">
      <c r="B621" s="8" t="s">
        <v>849</v>
      </c>
      <c r="C621" s="38" t="s">
        <v>850</v>
      </c>
      <c r="D621" s="38"/>
      <c r="E621" s="39">
        <v>93205.37</v>
      </c>
      <c r="F621" s="39"/>
      <c r="G621" s="9"/>
      <c r="H621" s="12"/>
      <c r="I621" s="10"/>
      <c r="J621" s="11"/>
    </row>
    <row r="622" spans="2:10" s="1" customFormat="1" ht="10.9" customHeight="1" x14ac:dyDescent="0.2">
      <c r="B622" s="8" t="s">
        <v>849</v>
      </c>
      <c r="C622" s="38" t="s">
        <v>851</v>
      </c>
      <c r="D622" s="38"/>
      <c r="E622" s="39">
        <v>3448.51</v>
      </c>
      <c r="F622" s="39"/>
      <c r="G622" s="9"/>
      <c r="H622" s="12"/>
      <c r="I622" s="10"/>
      <c r="J622" s="11"/>
    </row>
    <row r="623" spans="2:10" s="1" customFormat="1" ht="10.9" customHeight="1" x14ac:dyDescent="0.2">
      <c r="B623" s="8" t="s">
        <v>849</v>
      </c>
      <c r="C623" s="38" t="s">
        <v>852</v>
      </c>
      <c r="D623" s="38"/>
      <c r="E623" s="39">
        <v>82429.78</v>
      </c>
      <c r="F623" s="39"/>
      <c r="G623" s="9"/>
      <c r="H623" s="12"/>
      <c r="I623" s="10"/>
      <c r="J623" s="11"/>
    </row>
    <row r="624" spans="2:10" s="1" customFormat="1" ht="10.9" customHeight="1" x14ac:dyDescent="0.2">
      <c r="B624" s="8" t="s">
        <v>853</v>
      </c>
      <c r="C624" s="38" t="s">
        <v>854</v>
      </c>
      <c r="D624" s="38"/>
      <c r="E624" s="40">
        <v>388.08</v>
      </c>
      <c r="F624" s="40"/>
      <c r="G624" s="9"/>
      <c r="H624" s="12"/>
      <c r="I624" s="10"/>
      <c r="J624" s="13"/>
    </row>
    <row r="625" spans="2:10" s="1" customFormat="1" ht="10.9" customHeight="1" x14ac:dyDescent="0.2">
      <c r="B625" s="8" t="s">
        <v>853</v>
      </c>
      <c r="C625" s="38" t="s">
        <v>855</v>
      </c>
      <c r="D625" s="38"/>
      <c r="E625" s="39">
        <v>147372.72</v>
      </c>
      <c r="F625" s="39"/>
      <c r="G625" s="9"/>
      <c r="H625" s="12"/>
      <c r="I625" s="10"/>
      <c r="J625" s="11"/>
    </row>
    <row r="626" spans="2:10" s="1" customFormat="1" ht="10.9" customHeight="1" x14ac:dyDescent="0.2">
      <c r="B626" s="8" t="s">
        <v>853</v>
      </c>
      <c r="C626" s="38" t="s">
        <v>856</v>
      </c>
      <c r="D626" s="38"/>
      <c r="E626" s="39">
        <v>311726.15000000002</v>
      </c>
      <c r="F626" s="39"/>
      <c r="G626" s="9"/>
      <c r="H626" s="12"/>
      <c r="I626" s="10"/>
      <c r="J626" s="11"/>
    </row>
    <row r="627" spans="2:10" s="1" customFormat="1" ht="10.9" customHeight="1" x14ac:dyDescent="0.2">
      <c r="B627" s="8" t="s">
        <v>857</v>
      </c>
      <c r="C627" s="38" t="s">
        <v>858</v>
      </c>
      <c r="D627" s="38"/>
      <c r="E627" s="39">
        <v>155720.13</v>
      </c>
      <c r="F627" s="39"/>
      <c r="G627" s="9"/>
      <c r="H627" s="12"/>
      <c r="I627" s="10"/>
      <c r="J627" s="11"/>
    </row>
    <row r="628" spans="2:10" s="1" customFormat="1" ht="10.9" customHeight="1" x14ac:dyDescent="0.2">
      <c r="B628" s="8" t="s">
        <v>857</v>
      </c>
      <c r="C628" s="38" t="s">
        <v>859</v>
      </c>
      <c r="D628" s="38"/>
      <c r="E628" s="39">
        <v>36216.32</v>
      </c>
      <c r="F628" s="39"/>
      <c r="G628" s="9"/>
      <c r="H628" s="12"/>
      <c r="I628" s="10"/>
      <c r="J628" s="11"/>
    </row>
    <row r="629" spans="2:10" s="1" customFormat="1" ht="10.9" customHeight="1" x14ac:dyDescent="0.2">
      <c r="B629" s="8" t="s">
        <v>857</v>
      </c>
      <c r="C629" s="38" t="s">
        <v>860</v>
      </c>
      <c r="D629" s="38"/>
      <c r="E629" s="39">
        <v>3224.05</v>
      </c>
      <c r="F629" s="39"/>
      <c r="G629" s="9"/>
      <c r="H629" s="12"/>
      <c r="I629" s="10"/>
      <c r="J629" s="11"/>
    </row>
    <row r="630" spans="2:10" s="1" customFormat="1" ht="10.9" customHeight="1" x14ac:dyDescent="0.2">
      <c r="B630" s="8" t="s">
        <v>857</v>
      </c>
      <c r="C630" s="38" t="s">
        <v>861</v>
      </c>
      <c r="D630" s="38"/>
      <c r="E630" s="39">
        <v>134745.51999999999</v>
      </c>
      <c r="F630" s="39"/>
      <c r="G630" s="9"/>
      <c r="H630" s="12"/>
      <c r="I630" s="10"/>
      <c r="J630" s="11"/>
    </row>
    <row r="631" spans="2:10" s="1" customFormat="1" ht="10.9" customHeight="1" x14ac:dyDescent="0.2">
      <c r="B631" s="8" t="s">
        <v>857</v>
      </c>
      <c r="C631" s="38" t="s">
        <v>862</v>
      </c>
      <c r="D631" s="38"/>
      <c r="E631" s="39">
        <v>14000</v>
      </c>
      <c r="F631" s="39"/>
      <c r="G631" s="9"/>
      <c r="H631" s="12"/>
      <c r="I631" s="10"/>
      <c r="J631" s="11"/>
    </row>
    <row r="632" spans="2:10" s="1" customFormat="1" ht="10.9" customHeight="1" x14ac:dyDescent="0.2">
      <c r="B632" s="8" t="s">
        <v>857</v>
      </c>
      <c r="C632" s="38" t="s">
        <v>863</v>
      </c>
      <c r="D632" s="38"/>
      <c r="E632" s="39">
        <v>14000</v>
      </c>
      <c r="F632" s="39"/>
      <c r="G632" s="9"/>
      <c r="H632" s="12"/>
      <c r="I632" s="10"/>
      <c r="J632" s="11"/>
    </row>
    <row r="633" spans="2:10" s="1" customFormat="1" ht="10.9" customHeight="1" x14ac:dyDescent="0.2">
      <c r="B633" s="8" t="s">
        <v>864</v>
      </c>
      <c r="C633" s="38" t="s">
        <v>865</v>
      </c>
      <c r="D633" s="38"/>
      <c r="E633" s="39">
        <v>188638.74</v>
      </c>
      <c r="F633" s="39"/>
      <c r="G633" s="9"/>
      <c r="H633" s="12"/>
      <c r="I633" s="10"/>
      <c r="J633" s="11"/>
    </row>
    <row r="634" spans="2:10" s="1" customFormat="1" ht="10.9" customHeight="1" x14ac:dyDescent="0.2">
      <c r="B634" s="8" t="s">
        <v>866</v>
      </c>
      <c r="C634" s="38" t="s">
        <v>867</v>
      </c>
      <c r="D634" s="38"/>
      <c r="E634" s="39">
        <v>71998.490000000005</v>
      </c>
      <c r="F634" s="39"/>
      <c r="G634" s="9"/>
      <c r="H634" s="12"/>
      <c r="I634" s="10"/>
      <c r="J634" s="11"/>
    </row>
    <row r="635" spans="2:10" s="1" customFormat="1" ht="10.9" customHeight="1" x14ac:dyDescent="0.2">
      <c r="B635" s="8" t="s">
        <v>868</v>
      </c>
      <c r="C635" s="38" t="s">
        <v>869</v>
      </c>
      <c r="D635" s="38"/>
      <c r="E635" s="39">
        <v>96864.48</v>
      </c>
      <c r="F635" s="39"/>
      <c r="G635" s="9"/>
      <c r="H635" s="12"/>
      <c r="I635" s="10"/>
      <c r="J635" s="11"/>
    </row>
    <row r="636" spans="2:10" s="1" customFormat="1" ht="10.9" customHeight="1" x14ac:dyDescent="0.2">
      <c r="B636" s="8" t="s">
        <v>870</v>
      </c>
      <c r="C636" s="38" t="s">
        <v>871</v>
      </c>
      <c r="D636" s="38"/>
      <c r="E636" s="39">
        <v>21996.81</v>
      </c>
      <c r="F636" s="39"/>
      <c r="G636" s="9"/>
      <c r="H636" s="12"/>
      <c r="I636" s="10"/>
      <c r="J636" s="11"/>
    </row>
    <row r="637" spans="2:10" s="1" customFormat="1" ht="10.9" customHeight="1" x14ac:dyDescent="0.2">
      <c r="B637" s="8" t="s">
        <v>870</v>
      </c>
      <c r="C637" s="38" t="s">
        <v>872</v>
      </c>
      <c r="D637" s="38"/>
      <c r="E637" s="39">
        <v>49000</v>
      </c>
      <c r="F637" s="39"/>
      <c r="G637" s="9"/>
      <c r="H637" s="12"/>
      <c r="I637" s="10"/>
      <c r="J637" s="11"/>
    </row>
    <row r="638" spans="2:10" s="1" customFormat="1" ht="10.9" customHeight="1" x14ac:dyDescent="0.2">
      <c r="B638" s="8" t="s">
        <v>870</v>
      </c>
      <c r="C638" s="38" t="s">
        <v>873</v>
      </c>
      <c r="D638" s="38"/>
      <c r="E638" s="39">
        <v>7000</v>
      </c>
      <c r="F638" s="39"/>
      <c r="G638" s="9"/>
      <c r="H638" s="12"/>
      <c r="I638" s="10"/>
      <c r="J638" s="11"/>
    </row>
    <row r="639" spans="2:10" s="1" customFormat="1" ht="10.9" customHeight="1" x14ac:dyDescent="0.2">
      <c r="B639" s="8" t="s">
        <v>870</v>
      </c>
      <c r="C639" s="38" t="s">
        <v>874</v>
      </c>
      <c r="D639" s="38"/>
      <c r="E639" s="39">
        <v>91070.9</v>
      </c>
      <c r="F639" s="39"/>
      <c r="G639" s="9"/>
      <c r="H639" s="12"/>
      <c r="I639" s="10"/>
      <c r="J639" s="11"/>
    </row>
    <row r="640" spans="2:10" s="1" customFormat="1" ht="10.9" customHeight="1" x14ac:dyDescent="0.2">
      <c r="B640" s="8" t="s">
        <v>870</v>
      </c>
      <c r="C640" s="38" t="s">
        <v>875</v>
      </c>
      <c r="D640" s="38"/>
      <c r="E640" s="39">
        <v>172392.73</v>
      </c>
      <c r="F640" s="39"/>
      <c r="G640" s="9"/>
      <c r="H640" s="12"/>
      <c r="I640" s="10"/>
      <c r="J640" s="11"/>
    </row>
    <row r="641" spans="2:10" s="1" customFormat="1" ht="10.9" customHeight="1" x14ac:dyDescent="0.2">
      <c r="B641" s="8" t="s">
        <v>876</v>
      </c>
      <c r="C641" s="38" t="s">
        <v>877</v>
      </c>
      <c r="D641" s="38"/>
      <c r="E641" s="39">
        <v>67772.02</v>
      </c>
      <c r="F641" s="39"/>
      <c r="G641" s="9"/>
      <c r="H641" s="12"/>
      <c r="I641" s="10"/>
      <c r="J641" s="11"/>
    </row>
    <row r="642" spans="2:10" s="1" customFormat="1" ht="10.9" customHeight="1" x14ac:dyDescent="0.2">
      <c r="B642" s="8" t="s">
        <v>876</v>
      </c>
      <c r="C642" s="38" t="s">
        <v>878</v>
      </c>
      <c r="D642" s="38"/>
      <c r="E642" s="39">
        <v>94037.73</v>
      </c>
      <c r="F642" s="39"/>
      <c r="G642" s="9"/>
      <c r="H642" s="12"/>
      <c r="I642" s="10"/>
      <c r="J642" s="11"/>
    </row>
    <row r="643" spans="2:10" s="1" customFormat="1" ht="10.9" customHeight="1" x14ac:dyDescent="0.2">
      <c r="B643" s="8" t="s">
        <v>879</v>
      </c>
      <c r="C643" s="38" t="s">
        <v>880</v>
      </c>
      <c r="D643" s="38"/>
      <c r="E643" s="39">
        <v>24039653.600000001</v>
      </c>
      <c r="F643" s="39"/>
      <c r="G643" s="9"/>
      <c r="H643" s="12"/>
      <c r="I643" s="10"/>
      <c r="J643" s="11"/>
    </row>
    <row r="644" spans="2:10" s="1" customFormat="1" ht="10.9" customHeight="1" x14ac:dyDescent="0.2">
      <c r="B644" s="8" t="s">
        <v>881</v>
      </c>
      <c r="C644" s="38" t="s">
        <v>882</v>
      </c>
      <c r="D644" s="38"/>
      <c r="E644" s="39">
        <v>300238.28000000003</v>
      </c>
      <c r="F644" s="39"/>
      <c r="G644" s="9"/>
      <c r="H644" s="12"/>
      <c r="I644" s="10"/>
      <c r="J644" s="11"/>
    </row>
    <row r="645" spans="2:10" s="1" customFormat="1" ht="10.9" customHeight="1" x14ac:dyDescent="0.2">
      <c r="B645" s="8" t="s">
        <v>881</v>
      </c>
      <c r="C645" s="38" t="s">
        <v>883</v>
      </c>
      <c r="D645" s="38"/>
      <c r="E645" s="39">
        <v>67320.61</v>
      </c>
      <c r="F645" s="39"/>
      <c r="G645" s="9"/>
      <c r="H645" s="12"/>
      <c r="I645" s="10"/>
      <c r="J645" s="11"/>
    </row>
    <row r="646" spans="2:10" s="1" customFormat="1" ht="10.9" customHeight="1" x14ac:dyDescent="0.2">
      <c r="B646" s="8" t="s">
        <v>884</v>
      </c>
      <c r="C646" s="38" t="s">
        <v>885</v>
      </c>
      <c r="D646" s="38"/>
      <c r="E646" s="39">
        <v>2208.7399999999998</v>
      </c>
      <c r="F646" s="39"/>
      <c r="G646" s="9"/>
      <c r="H646" s="12"/>
      <c r="I646" s="10"/>
      <c r="J646" s="11"/>
    </row>
    <row r="647" spans="2:10" s="1" customFormat="1" ht="10.9" customHeight="1" x14ac:dyDescent="0.2">
      <c r="B647" s="8" t="s">
        <v>886</v>
      </c>
      <c r="C647" s="38" t="s">
        <v>887</v>
      </c>
      <c r="D647" s="38"/>
      <c r="E647" s="39">
        <v>3249370</v>
      </c>
      <c r="F647" s="39"/>
      <c r="G647" s="9"/>
      <c r="H647" s="12"/>
      <c r="I647" s="10"/>
      <c r="J647" s="11"/>
    </row>
    <row r="648" spans="2:10" s="1" customFormat="1" ht="10.9" customHeight="1" x14ac:dyDescent="0.2">
      <c r="B648" s="8" t="s">
        <v>886</v>
      </c>
      <c r="C648" s="38" t="s">
        <v>888</v>
      </c>
      <c r="D648" s="38"/>
      <c r="E648" s="39">
        <v>51059.17</v>
      </c>
      <c r="F648" s="39"/>
      <c r="G648" s="9"/>
      <c r="H648" s="12"/>
      <c r="I648" s="10"/>
      <c r="J648" s="11"/>
    </row>
    <row r="649" spans="2:10" s="1" customFormat="1" ht="10.9" customHeight="1" x14ac:dyDescent="0.2">
      <c r="B649" s="8" t="s">
        <v>889</v>
      </c>
      <c r="C649" s="38" t="s">
        <v>890</v>
      </c>
      <c r="D649" s="38"/>
      <c r="E649" s="39">
        <v>165735.85999999999</v>
      </c>
      <c r="F649" s="39"/>
      <c r="G649" s="9"/>
      <c r="H649" s="12"/>
      <c r="I649" s="10"/>
      <c r="J649" s="11"/>
    </row>
    <row r="650" spans="2:10" s="1" customFormat="1" ht="10.9" customHeight="1" x14ac:dyDescent="0.2">
      <c r="B650" s="8" t="s">
        <v>891</v>
      </c>
      <c r="C650" s="38" t="s">
        <v>892</v>
      </c>
      <c r="D650" s="38"/>
      <c r="E650" s="39">
        <v>96057.3</v>
      </c>
      <c r="F650" s="39"/>
      <c r="G650" s="9"/>
      <c r="H650" s="12"/>
      <c r="I650" s="10"/>
      <c r="J650" s="11"/>
    </row>
    <row r="651" spans="2:10" s="1" customFormat="1" ht="10.9" customHeight="1" x14ac:dyDescent="0.2">
      <c r="B651" s="8" t="s">
        <v>893</v>
      </c>
      <c r="C651" s="38" t="s">
        <v>894</v>
      </c>
      <c r="D651" s="38"/>
      <c r="E651" s="39">
        <v>3157330</v>
      </c>
      <c r="F651" s="39"/>
      <c r="G651" s="9"/>
      <c r="H651" s="12"/>
      <c r="I651" s="10"/>
      <c r="J651" s="11"/>
    </row>
    <row r="652" spans="2:10" s="1" customFormat="1" ht="10.9" customHeight="1" x14ac:dyDescent="0.2">
      <c r="B652" s="8" t="s">
        <v>893</v>
      </c>
      <c r="C652" s="38" t="s">
        <v>895</v>
      </c>
      <c r="D652" s="38"/>
      <c r="E652" s="39">
        <v>112111.29</v>
      </c>
      <c r="F652" s="39"/>
      <c r="G652" s="9"/>
      <c r="H652" s="12"/>
      <c r="I652" s="10"/>
      <c r="J652" s="11"/>
    </row>
    <row r="653" spans="2:10" s="1" customFormat="1" ht="10.9" customHeight="1" x14ac:dyDescent="0.2">
      <c r="B653" s="8" t="s">
        <v>896</v>
      </c>
      <c r="C653" s="38" t="s">
        <v>897</v>
      </c>
      <c r="D653" s="38"/>
      <c r="E653" s="39">
        <v>123535.46</v>
      </c>
      <c r="F653" s="39"/>
      <c r="G653" s="9"/>
      <c r="H653" s="12"/>
      <c r="I653" s="10"/>
      <c r="J653" s="11"/>
    </row>
    <row r="654" spans="2:10" s="1" customFormat="1" ht="10.9" customHeight="1" x14ac:dyDescent="0.2">
      <c r="B654" s="8" t="s">
        <v>898</v>
      </c>
      <c r="C654" s="38" t="s">
        <v>899</v>
      </c>
      <c r="D654" s="38"/>
      <c r="E654" s="39">
        <v>202053.32</v>
      </c>
      <c r="F654" s="39"/>
      <c r="G654" s="9"/>
      <c r="H654" s="12"/>
      <c r="I654" s="10"/>
      <c r="J654" s="11"/>
    </row>
    <row r="655" spans="2:10" s="1" customFormat="1" ht="10.9" customHeight="1" x14ac:dyDescent="0.2">
      <c r="B655" s="8" t="s">
        <v>900</v>
      </c>
      <c r="C655" s="38" t="s">
        <v>901</v>
      </c>
      <c r="D655" s="38"/>
      <c r="E655" s="39">
        <v>91210.71</v>
      </c>
      <c r="F655" s="39"/>
      <c r="G655" s="9"/>
      <c r="H655" s="12"/>
      <c r="I655" s="10"/>
      <c r="J655" s="11"/>
    </row>
    <row r="656" spans="2:10" s="1" customFormat="1" ht="10.9" customHeight="1" x14ac:dyDescent="0.2">
      <c r="B656" s="8" t="s">
        <v>902</v>
      </c>
      <c r="C656" s="38" t="s">
        <v>903</v>
      </c>
      <c r="D656" s="38"/>
      <c r="E656" s="39">
        <v>94122.76</v>
      </c>
      <c r="F656" s="39"/>
      <c r="G656" s="9"/>
      <c r="H656" s="12"/>
      <c r="I656" s="10"/>
      <c r="J656" s="11"/>
    </row>
    <row r="657" spans="2:10" s="1" customFormat="1" ht="10.9" customHeight="1" x14ac:dyDescent="0.2">
      <c r="B657" s="8" t="s">
        <v>904</v>
      </c>
      <c r="C657" s="38" t="s">
        <v>905</v>
      </c>
      <c r="D657" s="38"/>
      <c r="E657" s="39">
        <v>129799.99</v>
      </c>
      <c r="F657" s="39"/>
      <c r="G657" s="9"/>
      <c r="H657" s="12"/>
      <c r="I657" s="10"/>
      <c r="J657" s="11"/>
    </row>
    <row r="658" spans="2:10" s="1" customFormat="1" ht="10.9" customHeight="1" x14ac:dyDescent="0.2">
      <c r="B658" s="8" t="s">
        <v>906</v>
      </c>
      <c r="C658" s="38" t="s">
        <v>907</v>
      </c>
      <c r="D658" s="38"/>
      <c r="E658" s="39">
        <v>324702.55</v>
      </c>
      <c r="F658" s="39"/>
      <c r="G658" s="9"/>
      <c r="H658" s="12"/>
      <c r="I658" s="10"/>
      <c r="J658" s="11"/>
    </row>
    <row r="659" spans="2:10" s="1" customFormat="1" ht="10.9" customHeight="1" x14ac:dyDescent="0.2">
      <c r="B659" s="8" t="s">
        <v>906</v>
      </c>
      <c r="C659" s="38" t="s">
        <v>908</v>
      </c>
      <c r="D659" s="38"/>
      <c r="E659" s="39">
        <v>32046.58</v>
      </c>
      <c r="F659" s="39"/>
      <c r="G659" s="9"/>
      <c r="H659" s="12"/>
      <c r="I659" s="10"/>
      <c r="J659" s="11"/>
    </row>
    <row r="660" spans="2:10" s="1" customFormat="1" ht="10.9" customHeight="1" x14ac:dyDescent="0.2">
      <c r="B660" s="8" t="s">
        <v>906</v>
      </c>
      <c r="C660" s="38" t="s">
        <v>909</v>
      </c>
      <c r="D660" s="38"/>
      <c r="E660" s="39">
        <v>24692.68</v>
      </c>
      <c r="F660" s="39"/>
      <c r="G660" s="9"/>
      <c r="H660" s="12"/>
      <c r="I660" s="10"/>
      <c r="J660" s="11"/>
    </row>
    <row r="661" spans="2:10" s="1" customFormat="1" ht="10.9" customHeight="1" x14ac:dyDescent="0.2">
      <c r="B661" s="8" t="s">
        <v>906</v>
      </c>
      <c r="C661" s="38" t="s">
        <v>910</v>
      </c>
      <c r="D661" s="38"/>
      <c r="E661" s="39">
        <v>502144.44</v>
      </c>
      <c r="F661" s="39"/>
      <c r="G661" s="9"/>
      <c r="H661" s="12"/>
      <c r="I661" s="10"/>
      <c r="J661" s="11"/>
    </row>
    <row r="662" spans="2:10" s="1" customFormat="1" ht="10.9" customHeight="1" x14ac:dyDescent="0.2">
      <c r="B662" s="8" t="s">
        <v>906</v>
      </c>
      <c r="C662" s="38" t="s">
        <v>911</v>
      </c>
      <c r="D662" s="38"/>
      <c r="E662" s="39">
        <v>128641.69</v>
      </c>
      <c r="F662" s="39"/>
      <c r="G662" s="9"/>
      <c r="H662" s="12"/>
      <c r="I662" s="10"/>
      <c r="J662" s="11"/>
    </row>
    <row r="663" spans="2:10" s="1" customFormat="1" ht="10.9" customHeight="1" x14ac:dyDescent="0.2">
      <c r="B663" s="8" t="s">
        <v>912</v>
      </c>
      <c r="C663" s="38" t="s">
        <v>913</v>
      </c>
      <c r="D663" s="38"/>
      <c r="E663" s="9"/>
      <c r="F663" s="10"/>
      <c r="G663" s="39">
        <v>1547499.25</v>
      </c>
      <c r="H663" s="39"/>
      <c r="I663" s="39"/>
      <c r="J663" s="10"/>
    </row>
    <row r="664" spans="2:10" s="1" customFormat="1" ht="10.9" customHeight="1" x14ac:dyDescent="0.2">
      <c r="B664" s="8" t="s">
        <v>912</v>
      </c>
      <c r="C664" s="38" t="s">
        <v>914</v>
      </c>
      <c r="D664" s="38"/>
      <c r="E664" s="39">
        <v>469826.79</v>
      </c>
      <c r="F664" s="39"/>
      <c r="G664" s="9"/>
      <c r="H664" s="12"/>
      <c r="I664" s="10"/>
      <c r="J664" s="11"/>
    </row>
    <row r="665" spans="2:10" s="1" customFormat="1" ht="10.9" customHeight="1" x14ac:dyDescent="0.2">
      <c r="B665" s="8" t="s">
        <v>912</v>
      </c>
      <c r="C665" s="38" t="s">
        <v>915</v>
      </c>
      <c r="D665" s="38"/>
      <c r="E665" s="39">
        <v>50324.91</v>
      </c>
      <c r="F665" s="39"/>
      <c r="G665" s="9"/>
      <c r="H665" s="12"/>
      <c r="I665" s="10"/>
      <c r="J665" s="11"/>
    </row>
    <row r="666" spans="2:10" s="1" customFormat="1" ht="10.9" customHeight="1" x14ac:dyDescent="0.2">
      <c r="B666" s="8" t="s">
        <v>912</v>
      </c>
      <c r="C666" s="38" t="s">
        <v>916</v>
      </c>
      <c r="D666" s="38"/>
      <c r="E666" s="39">
        <v>251472.02</v>
      </c>
      <c r="F666" s="39"/>
      <c r="G666" s="9"/>
      <c r="H666" s="12"/>
      <c r="I666" s="10"/>
      <c r="J666" s="11"/>
    </row>
    <row r="667" spans="2:10" s="1" customFormat="1" ht="10.9" customHeight="1" x14ac:dyDescent="0.2">
      <c r="B667" s="8" t="s">
        <v>917</v>
      </c>
      <c r="C667" s="38" t="s">
        <v>918</v>
      </c>
      <c r="D667" s="38"/>
      <c r="E667" s="39">
        <v>45061.06</v>
      </c>
      <c r="F667" s="39"/>
      <c r="G667" s="9"/>
      <c r="H667" s="12"/>
      <c r="I667" s="10"/>
      <c r="J667" s="11"/>
    </row>
    <row r="668" spans="2:10" s="1" customFormat="1" ht="10.9" customHeight="1" x14ac:dyDescent="0.2">
      <c r="B668" s="8" t="s">
        <v>919</v>
      </c>
      <c r="C668" s="38" t="s">
        <v>920</v>
      </c>
      <c r="D668" s="38"/>
      <c r="E668" s="39">
        <v>60174.57</v>
      </c>
      <c r="F668" s="39"/>
      <c r="G668" s="9"/>
      <c r="H668" s="12"/>
      <c r="I668" s="10"/>
      <c r="J668" s="11"/>
    </row>
    <row r="669" spans="2:10" s="1" customFormat="1" ht="10.9" customHeight="1" x14ac:dyDescent="0.2">
      <c r="B669" s="8" t="s">
        <v>921</v>
      </c>
      <c r="C669" s="38" t="s">
        <v>922</v>
      </c>
      <c r="D669" s="38"/>
      <c r="E669" s="39">
        <v>41704.42</v>
      </c>
      <c r="F669" s="39"/>
      <c r="G669" s="9"/>
      <c r="H669" s="12"/>
      <c r="I669" s="10"/>
      <c r="J669" s="11"/>
    </row>
    <row r="670" spans="2:10" s="1" customFormat="1" ht="10.9" customHeight="1" x14ac:dyDescent="0.2">
      <c r="B670" s="8" t="s">
        <v>923</v>
      </c>
      <c r="C670" s="38" t="s">
        <v>924</v>
      </c>
      <c r="D670" s="38"/>
      <c r="E670" s="39">
        <v>28147.55</v>
      </c>
      <c r="F670" s="39"/>
      <c r="G670" s="9"/>
      <c r="H670" s="12"/>
      <c r="I670" s="10"/>
      <c r="J670" s="11"/>
    </row>
    <row r="671" spans="2:10" s="1" customFormat="1" ht="10.9" customHeight="1" x14ac:dyDescent="0.2">
      <c r="B671" s="8" t="s">
        <v>925</v>
      </c>
      <c r="C671" s="38" t="s">
        <v>926</v>
      </c>
      <c r="D671" s="38"/>
      <c r="E671" s="39">
        <v>3065910</v>
      </c>
      <c r="F671" s="39"/>
      <c r="G671" s="9"/>
      <c r="H671" s="12"/>
      <c r="I671" s="10"/>
      <c r="J671" s="11"/>
    </row>
    <row r="672" spans="2:10" s="1" customFormat="1" ht="10.9" customHeight="1" x14ac:dyDescent="0.2">
      <c r="B672" s="8" t="s">
        <v>925</v>
      </c>
      <c r="C672" s="38" t="s">
        <v>927</v>
      </c>
      <c r="D672" s="38"/>
      <c r="E672" s="39">
        <v>62890.96</v>
      </c>
      <c r="F672" s="39"/>
      <c r="G672" s="9"/>
      <c r="H672" s="12"/>
      <c r="I672" s="10"/>
      <c r="J672" s="11"/>
    </row>
    <row r="673" spans="2:10" s="1" customFormat="1" ht="10.9" customHeight="1" x14ac:dyDescent="0.2">
      <c r="B673" s="8" t="s">
        <v>928</v>
      </c>
      <c r="C673" s="38" t="s">
        <v>929</v>
      </c>
      <c r="D673" s="38"/>
      <c r="E673" s="39">
        <v>94126.68</v>
      </c>
      <c r="F673" s="39"/>
      <c r="G673" s="9"/>
      <c r="H673" s="12"/>
      <c r="I673" s="10"/>
      <c r="J673" s="11"/>
    </row>
    <row r="674" spans="2:10" s="1" customFormat="1" ht="10.9" customHeight="1" x14ac:dyDescent="0.2">
      <c r="B674" s="8" t="s">
        <v>930</v>
      </c>
      <c r="C674" s="38" t="s">
        <v>931</v>
      </c>
      <c r="D674" s="38"/>
      <c r="E674" s="39">
        <v>3134920</v>
      </c>
      <c r="F674" s="39"/>
      <c r="G674" s="9"/>
      <c r="H674" s="12"/>
      <c r="I674" s="10"/>
      <c r="J674" s="11"/>
    </row>
    <row r="675" spans="2:10" s="1" customFormat="1" ht="10.9" customHeight="1" x14ac:dyDescent="0.2">
      <c r="B675" s="8" t="s">
        <v>930</v>
      </c>
      <c r="C675" s="38" t="s">
        <v>932</v>
      </c>
      <c r="D675" s="38"/>
      <c r="E675" s="39">
        <v>167465.43</v>
      </c>
      <c r="F675" s="39"/>
      <c r="G675" s="9"/>
      <c r="H675" s="12"/>
      <c r="I675" s="10"/>
      <c r="J675" s="11"/>
    </row>
    <row r="676" spans="2:10" s="1" customFormat="1" ht="10.9" customHeight="1" x14ac:dyDescent="0.2">
      <c r="B676" s="8" t="s">
        <v>933</v>
      </c>
      <c r="C676" s="38" t="s">
        <v>934</v>
      </c>
      <c r="D676" s="38"/>
      <c r="E676" s="39">
        <v>88235.79</v>
      </c>
      <c r="F676" s="39"/>
      <c r="G676" s="9"/>
      <c r="H676" s="12"/>
      <c r="I676" s="10"/>
      <c r="J676" s="11"/>
    </row>
    <row r="677" spans="2:10" s="1" customFormat="1" ht="10.9" customHeight="1" x14ac:dyDescent="0.2">
      <c r="B677" s="8" t="s">
        <v>935</v>
      </c>
      <c r="C677" s="38" t="s">
        <v>936</v>
      </c>
      <c r="D677" s="38"/>
      <c r="E677" s="39">
        <v>5286.6</v>
      </c>
      <c r="F677" s="39"/>
      <c r="G677" s="9"/>
      <c r="H677" s="12"/>
      <c r="I677" s="10"/>
      <c r="J677" s="11"/>
    </row>
    <row r="678" spans="2:10" s="1" customFormat="1" ht="10.9" customHeight="1" x14ac:dyDescent="0.2">
      <c r="B678" s="8" t="s">
        <v>935</v>
      </c>
      <c r="C678" s="38" t="s">
        <v>937</v>
      </c>
      <c r="D678" s="38"/>
      <c r="E678" s="39">
        <v>312382.03999999998</v>
      </c>
      <c r="F678" s="39"/>
      <c r="G678" s="9"/>
      <c r="H678" s="12"/>
      <c r="I678" s="10"/>
      <c r="J678" s="11"/>
    </row>
    <row r="679" spans="2:10" s="1" customFormat="1" ht="10.9" customHeight="1" x14ac:dyDescent="0.2">
      <c r="B679" s="8" t="s">
        <v>938</v>
      </c>
      <c r="C679" s="38" t="s">
        <v>939</v>
      </c>
      <c r="D679" s="38"/>
      <c r="E679" s="39">
        <v>77767.28</v>
      </c>
      <c r="F679" s="39"/>
      <c r="G679" s="9"/>
      <c r="H679" s="12"/>
      <c r="I679" s="10"/>
      <c r="J679" s="11"/>
    </row>
    <row r="680" spans="2:10" s="1" customFormat="1" ht="10.9" customHeight="1" x14ac:dyDescent="0.2">
      <c r="B680" s="8" t="s">
        <v>940</v>
      </c>
      <c r="C680" s="38" t="s">
        <v>941</v>
      </c>
      <c r="D680" s="38"/>
      <c r="E680" s="40">
        <v>0.06</v>
      </c>
      <c r="F680" s="40"/>
      <c r="G680" s="9"/>
      <c r="H680" s="12"/>
      <c r="I680" s="10"/>
      <c r="J680" s="13"/>
    </row>
    <row r="681" spans="2:10" s="1" customFormat="1" ht="10.9" customHeight="1" x14ac:dyDescent="0.2">
      <c r="B681" s="8" t="s">
        <v>940</v>
      </c>
      <c r="C681" s="38" t="s">
        <v>942</v>
      </c>
      <c r="D681" s="38"/>
      <c r="E681" s="39">
        <v>127883.36</v>
      </c>
      <c r="F681" s="39"/>
      <c r="G681" s="9"/>
      <c r="H681" s="12"/>
      <c r="I681" s="10"/>
      <c r="J681" s="11"/>
    </row>
    <row r="682" spans="2:10" s="1" customFormat="1" ht="10.9" customHeight="1" x14ac:dyDescent="0.2">
      <c r="B682" s="8" t="s">
        <v>943</v>
      </c>
      <c r="C682" s="38" t="s">
        <v>944</v>
      </c>
      <c r="D682" s="38"/>
      <c r="E682" s="40">
        <v>0.06</v>
      </c>
      <c r="F682" s="40"/>
      <c r="G682" s="9"/>
      <c r="H682" s="12"/>
      <c r="I682" s="10"/>
      <c r="J682" s="13"/>
    </row>
    <row r="683" spans="2:10" s="1" customFormat="1" ht="10.9" customHeight="1" x14ac:dyDescent="0.2">
      <c r="B683" s="8" t="s">
        <v>943</v>
      </c>
      <c r="C683" s="38" t="s">
        <v>945</v>
      </c>
      <c r="D683" s="38"/>
      <c r="E683" s="39">
        <v>91207.23</v>
      </c>
      <c r="F683" s="39"/>
      <c r="G683" s="9"/>
      <c r="H683" s="12"/>
      <c r="I683" s="10"/>
      <c r="J683" s="11"/>
    </row>
    <row r="684" spans="2:10" s="1" customFormat="1" ht="10.9" customHeight="1" x14ac:dyDescent="0.2">
      <c r="B684" s="8" t="s">
        <v>946</v>
      </c>
      <c r="C684" s="38" t="s">
        <v>947</v>
      </c>
      <c r="D684" s="38"/>
      <c r="E684" s="39">
        <v>76570.5</v>
      </c>
      <c r="F684" s="39"/>
      <c r="G684" s="9"/>
      <c r="H684" s="12"/>
      <c r="I684" s="10"/>
      <c r="J684" s="11"/>
    </row>
    <row r="685" spans="2:10" s="1" customFormat="1" ht="10.9" customHeight="1" x14ac:dyDescent="0.2">
      <c r="B685" s="8" t="s">
        <v>948</v>
      </c>
      <c r="C685" s="38" t="s">
        <v>949</v>
      </c>
      <c r="D685" s="38"/>
      <c r="E685" s="39">
        <v>71924.09</v>
      </c>
      <c r="F685" s="39"/>
      <c r="G685" s="9"/>
      <c r="H685" s="12"/>
      <c r="I685" s="10"/>
      <c r="J685" s="11"/>
    </row>
    <row r="686" spans="2:10" s="1" customFormat="1" ht="10.9" customHeight="1" x14ac:dyDescent="0.2">
      <c r="B686" s="8" t="s">
        <v>950</v>
      </c>
      <c r="C686" s="38" t="s">
        <v>951</v>
      </c>
      <c r="D686" s="38"/>
      <c r="E686" s="40">
        <v>195.03</v>
      </c>
      <c r="F686" s="40"/>
      <c r="G686" s="9"/>
      <c r="H686" s="12"/>
      <c r="I686" s="10"/>
      <c r="J686" s="13"/>
    </row>
    <row r="687" spans="2:10" s="1" customFormat="1" ht="10.9" customHeight="1" x14ac:dyDescent="0.2">
      <c r="B687" s="8" t="s">
        <v>950</v>
      </c>
      <c r="C687" s="38" t="s">
        <v>952</v>
      </c>
      <c r="D687" s="38"/>
      <c r="E687" s="39">
        <v>111174.02</v>
      </c>
      <c r="F687" s="39"/>
      <c r="G687" s="9"/>
      <c r="H687" s="12"/>
      <c r="I687" s="10"/>
      <c r="J687" s="11"/>
    </row>
    <row r="688" spans="2:10" s="1" customFormat="1" ht="10.9" customHeight="1" x14ac:dyDescent="0.2">
      <c r="B688" s="8" t="s">
        <v>953</v>
      </c>
      <c r="C688" s="38" t="s">
        <v>954</v>
      </c>
      <c r="D688" s="38"/>
      <c r="E688" s="39">
        <v>77088.02</v>
      </c>
      <c r="F688" s="39"/>
      <c r="G688" s="9"/>
      <c r="H688" s="12"/>
      <c r="I688" s="10"/>
      <c r="J688" s="11"/>
    </row>
    <row r="689" spans="2:10" s="1" customFormat="1" ht="10.9" customHeight="1" x14ac:dyDescent="0.2">
      <c r="B689" s="8" t="s">
        <v>955</v>
      </c>
      <c r="C689" s="38" t="s">
        <v>956</v>
      </c>
      <c r="D689" s="38"/>
      <c r="E689" s="39">
        <v>58370.09</v>
      </c>
      <c r="F689" s="39"/>
      <c r="G689" s="9"/>
      <c r="H689" s="12"/>
      <c r="I689" s="10"/>
      <c r="J689" s="11"/>
    </row>
    <row r="690" spans="2:10" s="1" customFormat="1" ht="10.9" customHeight="1" x14ac:dyDescent="0.2">
      <c r="B690" s="8" t="s">
        <v>957</v>
      </c>
      <c r="C690" s="38" t="s">
        <v>958</v>
      </c>
      <c r="D690" s="38"/>
      <c r="E690" s="9"/>
      <c r="F690" s="10"/>
      <c r="G690" s="39">
        <v>1378000</v>
      </c>
      <c r="H690" s="39"/>
      <c r="I690" s="39"/>
      <c r="J690" s="10"/>
    </row>
    <row r="691" spans="2:10" s="1" customFormat="1" ht="10.9" customHeight="1" x14ac:dyDescent="0.2">
      <c r="B691" s="8" t="s">
        <v>957</v>
      </c>
      <c r="C691" s="38" t="s">
        <v>959</v>
      </c>
      <c r="D691" s="38"/>
      <c r="E691" s="9"/>
      <c r="F691" s="10"/>
      <c r="G691" s="39">
        <v>622000</v>
      </c>
      <c r="H691" s="39"/>
      <c r="I691" s="39"/>
      <c r="J691" s="10"/>
    </row>
    <row r="692" spans="2:10" s="1" customFormat="1" ht="10.9" customHeight="1" x14ac:dyDescent="0.2">
      <c r="B692" s="8" t="s">
        <v>957</v>
      </c>
      <c r="C692" s="38" t="s">
        <v>960</v>
      </c>
      <c r="D692" s="38"/>
      <c r="E692" s="39">
        <v>2934530</v>
      </c>
      <c r="F692" s="39"/>
      <c r="G692" s="9"/>
      <c r="H692" s="12"/>
      <c r="I692" s="10"/>
      <c r="J692" s="11"/>
    </row>
    <row r="693" spans="2:10" s="1" customFormat="1" ht="10.9" customHeight="1" x14ac:dyDescent="0.2">
      <c r="B693" s="8" t="s">
        <v>957</v>
      </c>
      <c r="C693" s="38" t="s">
        <v>961</v>
      </c>
      <c r="D693" s="38"/>
      <c r="E693" s="39">
        <v>111071.58</v>
      </c>
      <c r="F693" s="39"/>
      <c r="G693" s="9"/>
      <c r="H693" s="12"/>
      <c r="I693" s="10"/>
      <c r="J693" s="11"/>
    </row>
    <row r="694" spans="2:10" s="1" customFormat="1" ht="10.9" customHeight="1" x14ac:dyDescent="0.2">
      <c r="B694" s="8" t="s">
        <v>962</v>
      </c>
      <c r="C694" s="38" t="s">
        <v>963</v>
      </c>
      <c r="D694" s="38"/>
      <c r="E694" s="39">
        <v>46763.519999999997</v>
      </c>
      <c r="F694" s="39"/>
      <c r="G694" s="9"/>
      <c r="H694" s="12"/>
      <c r="I694" s="10"/>
      <c r="J694" s="11"/>
    </row>
    <row r="695" spans="2:10" s="1" customFormat="1" ht="10.9" customHeight="1" x14ac:dyDescent="0.2">
      <c r="B695" s="8" t="s">
        <v>964</v>
      </c>
      <c r="C695" s="38" t="s">
        <v>965</v>
      </c>
      <c r="D695" s="38"/>
      <c r="E695" s="39">
        <v>26955.46</v>
      </c>
      <c r="F695" s="39"/>
      <c r="G695" s="9"/>
      <c r="H695" s="12"/>
      <c r="I695" s="10"/>
      <c r="J695" s="11"/>
    </row>
    <row r="696" spans="2:10" s="1" customFormat="1" ht="10.9" customHeight="1" x14ac:dyDescent="0.2">
      <c r="B696" s="8" t="s">
        <v>966</v>
      </c>
      <c r="C696" s="38" t="s">
        <v>967</v>
      </c>
      <c r="D696" s="38"/>
      <c r="E696" s="39">
        <v>3234780</v>
      </c>
      <c r="F696" s="39"/>
      <c r="G696" s="9"/>
      <c r="H696" s="12"/>
      <c r="I696" s="10"/>
      <c r="J696" s="11"/>
    </row>
    <row r="697" spans="2:10" s="1" customFormat="1" ht="10.9" customHeight="1" x14ac:dyDescent="0.2">
      <c r="B697" s="8" t="s">
        <v>966</v>
      </c>
      <c r="C697" s="38" t="s">
        <v>968</v>
      </c>
      <c r="D697" s="38"/>
      <c r="E697" s="39">
        <v>66041.850000000006</v>
      </c>
      <c r="F697" s="39"/>
      <c r="G697" s="9"/>
      <c r="H697" s="12"/>
      <c r="I697" s="10"/>
      <c r="J697" s="11"/>
    </row>
    <row r="698" spans="2:10" s="1" customFormat="1" ht="10.9" customHeight="1" x14ac:dyDescent="0.2">
      <c r="B698" s="8" t="s">
        <v>969</v>
      </c>
      <c r="C698" s="38" t="s">
        <v>970</v>
      </c>
      <c r="D698" s="38"/>
      <c r="E698" s="9"/>
      <c r="F698" s="10"/>
      <c r="G698" s="39">
        <v>1763000</v>
      </c>
      <c r="H698" s="39"/>
      <c r="I698" s="39"/>
      <c r="J698" s="10"/>
    </row>
    <row r="699" spans="2:10" s="1" customFormat="1" ht="10.9" customHeight="1" x14ac:dyDescent="0.2">
      <c r="B699" s="8" t="s">
        <v>969</v>
      </c>
      <c r="C699" s="38" t="s">
        <v>971</v>
      </c>
      <c r="D699" s="38"/>
      <c r="E699" s="9"/>
      <c r="F699" s="10"/>
      <c r="G699" s="39">
        <v>237000</v>
      </c>
      <c r="H699" s="39"/>
      <c r="I699" s="39"/>
      <c r="J699" s="10"/>
    </row>
    <row r="700" spans="2:10" s="1" customFormat="1" ht="10.9" customHeight="1" x14ac:dyDescent="0.2">
      <c r="B700" s="8" t="s">
        <v>969</v>
      </c>
      <c r="C700" s="38" t="s">
        <v>972</v>
      </c>
      <c r="D700" s="38"/>
      <c r="E700" s="39">
        <v>83171</v>
      </c>
      <c r="F700" s="39"/>
      <c r="G700" s="9"/>
      <c r="H700" s="12"/>
      <c r="I700" s="10"/>
      <c r="J700" s="11"/>
    </row>
    <row r="701" spans="2:10" s="1" customFormat="1" ht="10.9" customHeight="1" x14ac:dyDescent="0.2">
      <c r="B701" s="8" t="s">
        <v>973</v>
      </c>
      <c r="C701" s="38" t="s">
        <v>974</v>
      </c>
      <c r="D701" s="38"/>
      <c r="E701" s="39">
        <v>2864120</v>
      </c>
      <c r="F701" s="39"/>
      <c r="G701" s="9"/>
      <c r="H701" s="12"/>
      <c r="I701" s="10"/>
      <c r="J701" s="11"/>
    </row>
    <row r="702" spans="2:10" s="1" customFormat="1" ht="10.9" customHeight="1" x14ac:dyDescent="0.2">
      <c r="B702" s="8" t="s">
        <v>973</v>
      </c>
      <c r="C702" s="38" t="s">
        <v>975</v>
      </c>
      <c r="D702" s="38"/>
      <c r="E702" s="39">
        <v>29097.65</v>
      </c>
      <c r="F702" s="39"/>
      <c r="G702" s="9"/>
      <c r="H702" s="12"/>
      <c r="I702" s="10"/>
      <c r="J702" s="11"/>
    </row>
    <row r="703" spans="2:10" s="1" customFormat="1" ht="10.9" customHeight="1" x14ac:dyDescent="0.2">
      <c r="B703" s="8" t="s">
        <v>976</v>
      </c>
      <c r="C703" s="38" t="s">
        <v>977</v>
      </c>
      <c r="D703" s="38"/>
      <c r="E703" s="39">
        <v>37332.089999999997</v>
      </c>
      <c r="F703" s="39"/>
      <c r="G703" s="9"/>
      <c r="H703" s="12"/>
      <c r="I703" s="10"/>
      <c r="J703" s="11"/>
    </row>
    <row r="704" spans="2:10" s="1" customFormat="1" ht="10.9" customHeight="1" x14ac:dyDescent="0.2">
      <c r="B704" s="8" t="s">
        <v>978</v>
      </c>
      <c r="C704" s="38" t="s">
        <v>979</v>
      </c>
      <c r="D704" s="38"/>
      <c r="E704" s="9"/>
      <c r="F704" s="10"/>
      <c r="G704" s="39">
        <v>1785900</v>
      </c>
      <c r="H704" s="39"/>
      <c r="I704" s="39"/>
      <c r="J704" s="10"/>
    </row>
    <row r="705" spans="2:10" s="1" customFormat="1" ht="10.9" customHeight="1" x14ac:dyDescent="0.2">
      <c r="B705" s="8" t="s">
        <v>978</v>
      </c>
      <c r="C705" s="38" t="s">
        <v>980</v>
      </c>
      <c r="D705" s="38"/>
      <c r="E705" s="9"/>
      <c r="F705" s="10"/>
      <c r="G705" s="39">
        <v>214100</v>
      </c>
      <c r="H705" s="39"/>
      <c r="I705" s="39"/>
      <c r="J705" s="10"/>
    </row>
    <row r="706" spans="2:10" s="1" customFormat="1" ht="10.9" customHeight="1" x14ac:dyDescent="0.2">
      <c r="B706" s="8" t="s">
        <v>978</v>
      </c>
      <c r="C706" s="38" t="s">
        <v>981</v>
      </c>
      <c r="D706" s="38"/>
      <c r="E706" s="39">
        <v>91924.55</v>
      </c>
      <c r="F706" s="39"/>
      <c r="G706" s="9"/>
      <c r="H706" s="12"/>
      <c r="I706" s="10"/>
      <c r="J706" s="11"/>
    </row>
    <row r="707" spans="2:10" s="1" customFormat="1" ht="10.9" customHeight="1" x14ac:dyDescent="0.2">
      <c r="B707" s="8" t="s">
        <v>982</v>
      </c>
      <c r="C707" s="38" t="s">
        <v>983</v>
      </c>
      <c r="D707" s="38"/>
      <c r="E707" s="39">
        <v>43444.84</v>
      </c>
      <c r="F707" s="39"/>
      <c r="G707" s="9"/>
      <c r="H707" s="12"/>
      <c r="I707" s="10"/>
      <c r="J707" s="11"/>
    </row>
    <row r="708" spans="2:10" s="1" customFormat="1" ht="10.9" customHeight="1" x14ac:dyDescent="0.2">
      <c r="B708" s="8" t="s">
        <v>984</v>
      </c>
      <c r="C708" s="38" t="s">
        <v>985</v>
      </c>
      <c r="D708" s="38"/>
      <c r="E708" s="39">
        <v>134307.53</v>
      </c>
      <c r="F708" s="39"/>
      <c r="G708" s="9"/>
      <c r="H708" s="12"/>
      <c r="I708" s="10"/>
      <c r="J708" s="11"/>
    </row>
    <row r="709" spans="2:10" s="1" customFormat="1" ht="10.9" customHeight="1" x14ac:dyDescent="0.2">
      <c r="B709" s="8" t="s">
        <v>986</v>
      </c>
      <c r="C709" s="38" t="s">
        <v>987</v>
      </c>
      <c r="D709" s="38"/>
      <c r="E709" s="9"/>
      <c r="F709" s="10"/>
      <c r="G709" s="39">
        <v>1345536.15</v>
      </c>
      <c r="H709" s="39"/>
      <c r="I709" s="39"/>
      <c r="J709" s="10"/>
    </row>
    <row r="710" spans="2:10" s="1" customFormat="1" ht="10.9" customHeight="1" x14ac:dyDescent="0.2">
      <c r="B710" s="8" t="s">
        <v>986</v>
      </c>
      <c r="C710" s="38" t="s">
        <v>988</v>
      </c>
      <c r="D710" s="38"/>
      <c r="E710" s="9"/>
      <c r="F710" s="10"/>
      <c r="G710" s="39">
        <v>2100722.83</v>
      </c>
      <c r="H710" s="39"/>
      <c r="I710" s="39"/>
      <c r="J710" s="10"/>
    </row>
    <row r="711" spans="2:10" s="1" customFormat="1" ht="10.9" customHeight="1" x14ac:dyDescent="0.2">
      <c r="B711" s="8" t="s">
        <v>986</v>
      </c>
      <c r="C711" s="38" t="s">
        <v>989</v>
      </c>
      <c r="D711" s="38"/>
      <c r="E711" s="9"/>
      <c r="F711" s="10"/>
      <c r="G711" s="39">
        <v>540003.27</v>
      </c>
      <c r="H711" s="39"/>
      <c r="I711" s="39"/>
      <c r="J711" s="10"/>
    </row>
    <row r="712" spans="2:10" s="1" customFormat="1" ht="10.9" customHeight="1" x14ac:dyDescent="0.2">
      <c r="B712" s="8" t="s">
        <v>986</v>
      </c>
      <c r="C712" s="38" t="s">
        <v>990</v>
      </c>
      <c r="D712" s="38"/>
      <c r="E712" s="39">
        <v>128589.17</v>
      </c>
      <c r="F712" s="39"/>
      <c r="G712" s="9"/>
      <c r="H712" s="12"/>
      <c r="I712" s="10"/>
      <c r="J712" s="11"/>
    </row>
    <row r="713" spans="2:10" s="1" customFormat="1" ht="10.9" customHeight="1" x14ac:dyDescent="0.2">
      <c r="B713" s="8" t="s">
        <v>991</v>
      </c>
      <c r="C713" s="38" t="s">
        <v>992</v>
      </c>
      <c r="D713" s="38"/>
      <c r="E713" s="9"/>
      <c r="F713" s="10"/>
      <c r="G713" s="39">
        <v>1999635.28</v>
      </c>
      <c r="H713" s="39"/>
      <c r="I713" s="39"/>
      <c r="J713" s="10"/>
    </row>
    <row r="714" spans="2:10" s="1" customFormat="1" ht="10.9" customHeight="1" x14ac:dyDescent="0.2">
      <c r="B714" s="8" t="s">
        <v>991</v>
      </c>
      <c r="C714" s="38" t="s">
        <v>993</v>
      </c>
      <c r="D714" s="38"/>
      <c r="E714" s="9"/>
      <c r="F714" s="10"/>
      <c r="G714" s="39">
        <v>1000364.72</v>
      </c>
      <c r="H714" s="39"/>
      <c r="I714" s="39"/>
      <c r="J714" s="10"/>
    </row>
    <row r="715" spans="2:10" s="1" customFormat="1" ht="10.9" customHeight="1" x14ac:dyDescent="0.2">
      <c r="B715" s="8" t="s">
        <v>991</v>
      </c>
      <c r="C715" s="38" t="s">
        <v>994</v>
      </c>
      <c r="D715" s="38"/>
      <c r="E715" s="39">
        <v>3164250</v>
      </c>
      <c r="F715" s="39"/>
      <c r="G715" s="9"/>
      <c r="H715" s="12"/>
      <c r="I715" s="10"/>
      <c r="J715" s="11"/>
    </row>
    <row r="716" spans="2:10" s="1" customFormat="1" ht="10.9" customHeight="1" x14ac:dyDescent="0.2">
      <c r="B716" s="8" t="s">
        <v>991</v>
      </c>
      <c r="C716" s="38" t="s">
        <v>995</v>
      </c>
      <c r="D716" s="38"/>
      <c r="E716" s="39">
        <v>125571.6</v>
      </c>
      <c r="F716" s="39"/>
      <c r="G716" s="9"/>
      <c r="H716" s="12"/>
      <c r="I716" s="10"/>
      <c r="J716" s="11"/>
    </row>
    <row r="717" spans="2:10" s="1" customFormat="1" ht="10.9" customHeight="1" x14ac:dyDescent="0.2">
      <c r="B717" s="8" t="s">
        <v>996</v>
      </c>
      <c r="C717" s="38" t="s">
        <v>997</v>
      </c>
      <c r="D717" s="38"/>
      <c r="E717" s="39">
        <v>104994.8</v>
      </c>
      <c r="F717" s="39"/>
      <c r="G717" s="9"/>
      <c r="H717" s="12"/>
      <c r="I717" s="10"/>
      <c r="J717" s="11"/>
    </row>
    <row r="718" spans="2:10" s="1" customFormat="1" ht="10.9" customHeight="1" x14ac:dyDescent="0.2">
      <c r="B718" s="8" t="s">
        <v>998</v>
      </c>
      <c r="C718" s="38" t="s">
        <v>999</v>
      </c>
      <c r="D718" s="38"/>
      <c r="E718" s="39">
        <v>43069.36</v>
      </c>
      <c r="F718" s="39"/>
      <c r="G718" s="9"/>
      <c r="H718" s="12"/>
      <c r="I718" s="10"/>
      <c r="J718" s="11"/>
    </row>
    <row r="719" spans="2:10" s="1" customFormat="1" ht="10.9" customHeight="1" x14ac:dyDescent="0.2">
      <c r="B719" s="8" t="s">
        <v>1000</v>
      </c>
      <c r="C719" s="38" t="s">
        <v>1001</v>
      </c>
      <c r="D719" s="38"/>
      <c r="E719" s="39">
        <v>93286.34</v>
      </c>
      <c r="F719" s="39"/>
      <c r="G719" s="9"/>
      <c r="H719" s="12"/>
      <c r="I719" s="10"/>
      <c r="J719" s="11"/>
    </row>
    <row r="720" spans="2:10" s="1" customFormat="1" ht="10.9" customHeight="1" x14ac:dyDescent="0.2">
      <c r="B720" s="8" t="s">
        <v>1002</v>
      </c>
      <c r="C720" s="38" t="s">
        <v>1003</v>
      </c>
      <c r="D720" s="38"/>
      <c r="E720" s="39">
        <v>96370.48</v>
      </c>
      <c r="F720" s="39"/>
      <c r="G720" s="9"/>
      <c r="H720" s="12"/>
      <c r="I720" s="10"/>
      <c r="J720" s="11"/>
    </row>
    <row r="721" spans="2:10" s="1" customFormat="1" ht="10.9" customHeight="1" x14ac:dyDescent="0.2">
      <c r="B721" s="8" t="s">
        <v>1004</v>
      </c>
      <c r="C721" s="38" t="s">
        <v>1005</v>
      </c>
      <c r="D721" s="38"/>
      <c r="E721" s="9"/>
      <c r="F721" s="10"/>
      <c r="G721" s="39">
        <v>1700494.38</v>
      </c>
      <c r="H721" s="39"/>
      <c r="I721" s="39"/>
      <c r="J721" s="10"/>
    </row>
    <row r="722" spans="2:10" s="1" customFormat="1" ht="10.9" customHeight="1" x14ac:dyDescent="0.2">
      <c r="B722" s="8" t="s">
        <v>1004</v>
      </c>
      <c r="C722" s="38" t="s">
        <v>1006</v>
      </c>
      <c r="D722" s="38"/>
      <c r="E722" s="9"/>
      <c r="F722" s="10"/>
      <c r="G722" s="39">
        <v>299505.62</v>
      </c>
      <c r="H722" s="39"/>
      <c r="I722" s="39"/>
      <c r="J722" s="10"/>
    </row>
    <row r="723" spans="2:10" s="1" customFormat="1" ht="10.9" customHeight="1" x14ac:dyDescent="0.2">
      <c r="B723" s="8" t="s">
        <v>1004</v>
      </c>
      <c r="C723" s="38" t="s">
        <v>1007</v>
      </c>
      <c r="D723" s="38"/>
      <c r="E723" s="39">
        <v>3045770</v>
      </c>
      <c r="F723" s="39"/>
      <c r="G723" s="9"/>
      <c r="H723" s="12"/>
      <c r="I723" s="10"/>
      <c r="J723" s="11"/>
    </row>
    <row r="724" spans="2:10" s="1" customFormat="1" ht="10.9" customHeight="1" x14ac:dyDescent="0.2">
      <c r="B724" s="8" t="s">
        <v>1004</v>
      </c>
      <c r="C724" s="38" t="s">
        <v>1008</v>
      </c>
      <c r="D724" s="38"/>
      <c r="E724" s="39">
        <v>51664.39</v>
      </c>
      <c r="F724" s="39"/>
      <c r="G724" s="9"/>
      <c r="H724" s="12"/>
      <c r="I724" s="10"/>
      <c r="J724" s="11"/>
    </row>
    <row r="725" spans="2:10" s="1" customFormat="1" ht="10.9" customHeight="1" x14ac:dyDescent="0.2">
      <c r="B725" s="8" t="s">
        <v>1009</v>
      </c>
      <c r="C725" s="38" t="s">
        <v>1010</v>
      </c>
      <c r="D725" s="38"/>
      <c r="E725" s="9"/>
      <c r="F725" s="10"/>
      <c r="G725" s="39">
        <v>1699507.64</v>
      </c>
      <c r="H725" s="39"/>
      <c r="I725" s="39"/>
      <c r="J725" s="10"/>
    </row>
    <row r="726" spans="2:10" s="1" customFormat="1" ht="10.9" customHeight="1" x14ac:dyDescent="0.2">
      <c r="B726" s="8" t="s">
        <v>1009</v>
      </c>
      <c r="C726" s="38" t="s">
        <v>1011</v>
      </c>
      <c r="D726" s="38"/>
      <c r="E726" s="9"/>
      <c r="F726" s="10"/>
      <c r="G726" s="39">
        <v>300492.36</v>
      </c>
      <c r="H726" s="39"/>
      <c r="I726" s="39"/>
      <c r="J726" s="10"/>
    </row>
    <row r="727" spans="2:10" s="1" customFormat="1" ht="10.9" customHeight="1" x14ac:dyDescent="0.2">
      <c r="B727" s="8" t="s">
        <v>1009</v>
      </c>
      <c r="C727" s="38" t="s">
        <v>1012</v>
      </c>
      <c r="D727" s="38"/>
      <c r="E727" s="39">
        <v>116103.47</v>
      </c>
      <c r="F727" s="39"/>
      <c r="G727" s="9"/>
      <c r="H727" s="12"/>
      <c r="I727" s="10"/>
      <c r="J727" s="11"/>
    </row>
    <row r="728" spans="2:10" s="1" customFormat="1" ht="10.9" customHeight="1" x14ac:dyDescent="0.2">
      <c r="B728" s="8" t="s">
        <v>1013</v>
      </c>
      <c r="C728" s="38" t="s">
        <v>1014</v>
      </c>
      <c r="D728" s="38"/>
      <c r="E728" s="9"/>
      <c r="F728" s="10"/>
      <c r="G728" s="39">
        <v>301276.38</v>
      </c>
      <c r="H728" s="39"/>
      <c r="I728" s="39"/>
      <c r="J728" s="10"/>
    </row>
    <row r="729" spans="2:10" s="1" customFormat="1" ht="10.9" customHeight="1" x14ac:dyDescent="0.2">
      <c r="B729" s="8" t="s">
        <v>1013</v>
      </c>
      <c r="C729" s="38" t="s">
        <v>1015</v>
      </c>
      <c r="D729" s="38"/>
      <c r="E729" s="39">
        <v>219473.06</v>
      </c>
      <c r="F729" s="39"/>
      <c r="G729" s="9"/>
      <c r="H729" s="12"/>
      <c r="I729" s="10"/>
      <c r="J729" s="11"/>
    </row>
    <row r="730" spans="2:10" s="1" customFormat="1" ht="10.9" customHeight="1" x14ac:dyDescent="0.2">
      <c r="B730" s="8" t="s">
        <v>1016</v>
      </c>
      <c r="C730" s="38" t="s">
        <v>1017</v>
      </c>
      <c r="D730" s="38"/>
      <c r="E730" s="39">
        <v>50586.76</v>
      </c>
      <c r="F730" s="39"/>
      <c r="G730" s="9"/>
      <c r="H730" s="12"/>
      <c r="I730" s="10"/>
      <c r="J730" s="11"/>
    </row>
    <row r="731" spans="2:10" s="1" customFormat="1" ht="10.9" customHeight="1" x14ac:dyDescent="0.2">
      <c r="B731" s="8" t="s">
        <v>1018</v>
      </c>
      <c r="C731" s="38" t="s">
        <v>1019</v>
      </c>
      <c r="D731" s="38"/>
      <c r="E731" s="39">
        <v>45871.93</v>
      </c>
      <c r="F731" s="39"/>
      <c r="G731" s="9"/>
      <c r="H731" s="12"/>
      <c r="I731" s="10"/>
      <c r="J731" s="11"/>
    </row>
    <row r="732" spans="2:10" s="1" customFormat="1" ht="10.9" customHeight="1" x14ac:dyDescent="0.2">
      <c r="B732" s="8" t="s">
        <v>1020</v>
      </c>
      <c r="C732" s="38" t="s">
        <v>1021</v>
      </c>
      <c r="D732" s="38"/>
      <c r="E732" s="9"/>
      <c r="F732" s="10"/>
      <c r="G732" s="39">
        <v>1698723.62</v>
      </c>
      <c r="H732" s="39"/>
      <c r="I732" s="39"/>
      <c r="J732" s="10"/>
    </row>
    <row r="733" spans="2:10" s="1" customFormat="1" ht="10.9" customHeight="1" x14ac:dyDescent="0.2">
      <c r="B733" s="8" t="s">
        <v>1020</v>
      </c>
      <c r="C733" s="38" t="s">
        <v>1022</v>
      </c>
      <c r="D733" s="38"/>
      <c r="E733" s="39">
        <v>62406.21</v>
      </c>
      <c r="F733" s="39"/>
      <c r="G733" s="9"/>
      <c r="H733" s="12"/>
      <c r="I733" s="10"/>
      <c r="J733" s="11"/>
    </row>
    <row r="734" spans="2:10" s="1" customFormat="1" ht="10.9" customHeight="1" x14ac:dyDescent="0.2">
      <c r="B734" s="8" t="s">
        <v>1023</v>
      </c>
      <c r="C734" s="38" t="s">
        <v>1024</v>
      </c>
      <c r="D734" s="38"/>
      <c r="E734" s="9"/>
      <c r="F734" s="10"/>
      <c r="G734" s="39">
        <v>1541246</v>
      </c>
      <c r="H734" s="39"/>
      <c r="I734" s="39"/>
      <c r="J734" s="10"/>
    </row>
    <row r="735" spans="2:10" s="1" customFormat="1" ht="10.9" customHeight="1" x14ac:dyDescent="0.2">
      <c r="B735" s="8" t="s">
        <v>1023</v>
      </c>
      <c r="C735" s="38" t="s">
        <v>1025</v>
      </c>
      <c r="D735" s="38"/>
      <c r="E735" s="9"/>
      <c r="F735" s="10"/>
      <c r="G735" s="39">
        <v>1458754</v>
      </c>
      <c r="H735" s="39"/>
      <c r="I735" s="39"/>
      <c r="J735" s="10"/>
    </row>
    <row r="736" spans="2:10" s="1" customFormat="1" ht="10.9" customHeight="1" x14ac:dyDescent="0.2">
      <c r="B736" s="8" t="s">
        <v>1023</v>
      </c>
      <c r="C736" s="38" t="s">
        <v>1026</v>
      </c>
      <c r="D736" s="38"/>
      <c r="E736" s="39">
        <v>3445790</v>
      </c>
      <c r="F736" s="39"/>
      <c r="G736" s="9"/>
      <c r="H736" s="12"/>
      <c r="I736" s="10"/>
      <c r="J736" s="11"/>
    </row>
    <row r="737" spans="2:10" s="1" customFormat="1" ht="10.9" customHeight="1" x14ac:dyDescent="0.2">
      <c r="B737" s="8" t="s">
        <v>1023</v>
      </c>
      <c r="C737" s="38" t="s">
        <v>1027</v>
      </c>
      <c r="D737" s="38"/>
      <c r="E737" s="39">
        <v>108340.1</v>
      </c>
      <c r="F737" s="39"/>
      <c r="G737" s="9"/>
      <c r="H737" s="12"/>
      <c r="I737" s="10"/>
      <c r="J737" s="11"/>
    </row>
    <row r="738" spans="2:10" s="1" customFormat="1" ht="10.9" customHeight="1" x14ac:dyDescent="0.2">
      <c r="B738" s="8" t="s">
        <v>1028</v>
      </c>
      <c r="C738" s="38" t="s">
        <v>1029</v>
      </c>
      <c r="D738" s="38"/>
      <c r="E738" s="9"/>
      <c r="F738" s="10"/>
      <c r="G738" s="39">
        <v>1434832.73</v>
      </c>
      <c r="H738" s="39"/>
      <c r="I738" s="39"/>
      <c r="J738" s="10"/>
    </row>
    <row r="739" spans="2:10" s="1" customFormat="1" ht="10.9" customHeight="1" x14ac:dyDescent="0.2">
      <c r="B739" s="8" t="s">
        <v>1028</v>
      </c>
      <c r="C739" s="38" t="s">
        <v>1030</v>
      </c>
      <c r="D739" s="38"/>
      <c r="E739" s="39">
        <v>102191.09</v>
      </c>
      <c r="F739" s="39"/>
      <c r="G739" s="9"/>
      <c r="H739" s="12"/>
      <c r="I739" s="10"/>
      <c r="J739" s="11"/>
    </row>
    <row r="740" spans="2:10" s="1" customFormat="1" ht="10.9" customHeight="1" x14ac:dyDescent="0.2">
      <c r="B740" s="8" t="s">
        <v>1031</v>
      </c>
      <c r="C740" s="38" t="s">
        <v>1032</v>
      </c>
      <c r="D740" s="38"/>
      <c r="E740" s="9"/>
      <c r="F740" s="10"/>
      <c r="G740" s="39">
        <v>1541465.8</v>
      </c>
      <c r="H740" s="39"/>
      <c r="I740" s="39"/>
      <c r="J740" s="10"/>
    </row>
    <row r="741" spans="2:10" s="1" customFormat="1" ht="10.9" customHeight="1" x14ac:dyDescent="0.2">
      <c r="B741" s="8" t="s">
        <v>1031</v>
      </c>
      <c r="C741" s="38" t="s">
        <v>1033</v>
      </c>
      <c r="D741" s="38"/>
      <c r="E741" s="9"/>
      <c r="F741" s="10"/>
      <c r="G741" s="39">
        <v>532809.48</v>
      </c>
      <c r="H741" s="39"/>
      <c r="I741" s="39"/>
      <c r="J741" s="10"/>
    </row>
    <row r="742" spans="2:10" s="1" customFormat="1" ht="10.9" customHeight="1" x14ac:dyDescent="0.2">
      <c r="B742" s="8" t="s">
        <v>1031</v>
      </c>
      <c r="C742" s="38" t="s">
        <v>1034</v>
      </c>
      <c r="D742" s="38"/>
      <c r="E742" s="9"/>
      <c r="F742" s="10"/>
      <c r="G742" s="39">
        <v>1458534.2</v>
      </c>
      <c r="H742" s="39"/>
      <c r="I742" s="39"/>
      <c r="J742" s="10"/>
    </row>
    <row r="743" spans="2:10" s="1" customFormat="1" ht="10.9" customHeight="1" x14ac:dyDescent="0.2">
      <c r="B743" s="8" t="s">
        <v>1031</v>
      </c>
      <c r="C743" s="38" t="s">
        <v>1035</v>
      </c>
      <c r="D743" s="38"/>
      <c r="E743" s="39">
        <v>76485.710000000006</v>
      </c>
      <c r="F743" s="39"/>
      <c r="G743" s="9"/>
      <c r="H743" s="12"/>
      <c r="I743" s="10"/>
      <c r="J743" s="11"/>
    </row>
    <row r="744" spans="2:10" s="1" customFormat="1" ht="10.9" customHeight="1" x14ac:dyDescent="0.2">
      <c r="B744" s="8" t="s">
        <v>1036</v>
      </c>
      <c r="C744" s="38" t="s">
        <v>1037</v>
      </c>
      <c r="D744" s="38"/>
      <c r="E744" s="9"/>
      <c r="F744" s="10"/>
      <c r="G744" s="39">
        <v>501467.83</v>
      </c>
      <c r="H744" s="39"/>
      <c r="I744" s="39"/>
      <c r="J744" s="10"/>
    </row>
    <row r="745" spans="2:10" s="1" customFormat="1" ht="10.9" customHeight="1" x14ac:dyDescent="0.2">
      <c r="B745" s="8" t="s">
        <v>1036</v>
      </c>
      <c r="C745" s="38" t="s">
        <v>1038</v>
      </c>
      <c r="D745" s="38"/>
      <c r="E745" s="39">
        <v>54718.23</v>
      </c>
      <c r="F745" s="39"/>
      <c r="G745" s="9"/>
      <c r="H745" s="12"/>
      <c r="I745" s="10"/>
      <c r="J745" s="11"/>
    </row>
    <row r="746" spans="2:10" s="1" customFormat="1" ht="10.9" customHeight="1" x14ac:dyDescent="0.2">
      <c r="B746" s="8" t="s">
        <v>1039</v>
      </c>
      <c r="C746" s="38" t="s">
        <v>1040</v>
      </c>
      <c r="D746" s="38"/>
      <c r="E746" s="39">
        <v>34980.839999999997</v>
      </c>
      <c r="F746" s="39"/>
      <c r="G746" s="9"/>
      <c r="H746" s="12"/>
      <c r="I746" s="10"/>
      <c r="J746" s="11"/>
    </row>
    <row r="747" spans="2:10" s="1" customFormat="1" ht="10.9" customHeight="1" x14ac:dyDescent="0.2">
      <c r="B747" s="8" t="s">
        <v>1041</v>
      </c>
      <c r="C747" s="38" t="s">
        <v>1042</v>
      </c>
      <c r="D747" s="38"/>
      <c r="E747" s="39">
        <v>48133.59</v>
      </c>
      <c r="F747" s="39"/>
      <c r="G747" s="9"/>
      <c r="H747" s="12"/>
      <c r="I747" s="10"/>
      <c r="J747" s="11"/>
    </row>
    <row r="748" spans="2:10" s="1" customFormat="1" ht="10.9" customHeight="1" x14ac:dyDescent="0.2">
      <c r="B748" s="8" t="s">
        <v>1043</v>
      </c>
      <c r="C748" s="38" t="s">
        <v>1044</v>
      </c>
      <c r="D748" s="38"/>
      <c r="E748" s="9"/>
      <c r="F748" s="10"/>
      <c r="G748" s="39">
        <v>1998267.34</v>
      </c>
      <c r="H748" s="39"/>
      <c r="I748" s="39"/>
      <c r="J748" s="10"/>
    </row>
    <row r="749" spans="2:10" s="1" customFormat="1" ht="10.9" customHeight="1" x14ac:dyDescent="0.2">
      <c r="B749" s="8" t="s">
        <v>1043</v>
      </c>
      <c r="C749" s="38" t="s">
        <v>1045</v>
      </c>
      <c r="D749" s="38"/>
      <c r="E749" s="9"/>
      <c r="F749" s="10"/>
      <c r="G749" s="39">
        <v>984054.1</v>
      </c>
      <c r="H749" s="39"/>
      <c r="I749" s="39"/>
      <c r="J749" s="10"/>
    </row>
    <row r="750" spans="2:10" s="1" customFormat="1" ht="10.9" customHeight="1" x14ac:dyDescent="0.2">
      <c r="B750" s="8" t="s">
        <v>1043</v>
      </c>
      <c r="C750" s="38" t="s">
        <v>1046</v>
      </c>
      <c r="D750" s="38"/>
      <c r="E750" s="39">
        <v>42973.77</v>
      </c>
      <c r="F750" s="39"/>
      <c r="G750" s="9"/>
      <c r="H750" s="12"/>
      <c r="I750" s="10"/>
      <c r="J750" s="11"/>
    </row>
    <row r="751" spans="2:10" s="1" customFormat="1" ht="10.9" customHeight="1" x14ac:dyDescent="0.2">
      <c r="B751" s="8" t="s">
        <v>1047</v>
      </c>
      <c r="C751" s="38" t="s">
        <v>1048</v>
      </c>
      <c r="D751" s="38"/>
      <c r="E751" s="39">
        <v>101462.46</v>
      </c>
      <c r="F751" s="39"/>
      <c r="G751" s="9"/>
      <c r="H751" s="12"/>
      <c r="I751" s="10"/>
      <c r="J751" s="11"/>
    </row>
    <row r="752" spans="2:10" s="1" customFormat="1" ht="10.9" customHeight="1" x14ac:dyDescent="0.2">
      <c r="B752" s="8" t="s">
        <v>1049</v>
      </c>
      <c r="C752" s="38" t="s">
        <v>1050</v>
      </c>
      <c r="D752" s="38"/>
      <c r="E752" s="9"/>
      <c r="F752" s="10"/>
      <c r="G752" s="39">
        <v>608705.76</v>
      </c>
      <c r="H752" s="39"/>
      <c r="I752" s="39"/>
      <c r="J752" s="10"/>
    </row>
    <row r="753" spans="2:10" s="1" customFormat="1" ht="10.9" customHeight="1" x14ac:dyDescent="0.2">
      <c r="B753" s="8" t="s">
        <v>1049</v>
      </c>
      <c r="C753" s="38" t="s">
        <v>1051</v>
      </c>
      <c r="D753" s="38"/>
      <c r="E753" s="9"/>
      <c r="F753" s="10"/>
      <c r="G753" s="39">
        <v>548805.89</v>
      </c>
      <c r="H753" s="39"/>
      <c r="I753" s="39"/>
      <c r="J753" s="10"/>
    </row>
    <row r="754" spans="2:10" s="1" customFormat="1" ht="10.9" customHeight="1" x14ac:dyDescent="0.2">
      <c r="B754" s="8" t="s">
        <v>1049</v>
      </c>
      <c r="C754" s="38" t="s">
        <v>1052</v>
      </c>
      <c r="D754" s="38"/>
      <c r="E754" s="39">
        <v>69404.2</v>
      </c>
      <c r="F754" s="39"/>
      <c r="G754" s="9"/>
      <c r="H754" s="12"/>
      <c r="I754" s="10"/>
      <c r="J754" s="11"/>
    </row>
    <row r="755" spans="2:10" s="1" customFormat="1" ht="10.9" customHeight="1" x14ac:dyDescent="0.2">
      <c r="B755" s="8" t="s">
        <v>1053</v>
      </c>
      <c r="C755" s="38" t="s">
        <v>1054</v>
      </c>
      <c r="D755" s="38"/>
      <c r="E755" s="9"/>
      <c r="F755" s="10"/>
      <c r="G755" s="39">
        <v>850524.78</v>
      </c>
      <c r="H755" s="39"/>
      <c r="I755" s="39"/>
      <c r="J755" s="10"/>
    </row>
    <row r="756" spans="2:10" s="1" customFormat="1" ht="10.9" customHeight="1" x14ac:dyDescent="0.2">
      <c r="B756" s="8" t="s">
        <v>1053</v>
      </c>
      <c r="C756" s="38" t="s">
        <v>1055</v>
      </c>
      <c r="D756" s="38"/>
      <c r="E756" s="39">
        <v>3053280</v>
      </c>
      <c r="F756" s="39"/>
      <c r="G756" s="9"/>
      <c r="H756" s="12"/>
      <c r="I756" s="10"/>
      <c r="J756" s="11"/>
    </row>
    <row r="757" spans="2:10" s="1" customFormat="1" ht="10.9" customHeight="1" x14ac:dyDescent="0.2">
      <c r="B757" s="8" t="s">
        <v>1053</v>
      </c>
      <c r="C757" s="38" t="s">
        <v>1056</v>
      </c>
      <c r="D757" s="38"/>
      <c r="E757" s="39">
        <v>52189.18</v>
      </c>
      <c r="F757" s="39"/>
      <c r="G757" s="9"/>
      <c r="H757" s="12"/>
      <c r="I757" s="10"/>
      <c r="J757" s="11"/>
    </row>
    <row r="758" spans="2:10" s="1" customFormat="1" ht="10.9" customHeight="1" x14ac:dyDescent="0.2">
      <c r="B758" s="8" t="s">
        <v>1057</v>
      </c>
      <c r="C758" s="38" t="s">
        <v>1058</v>
      </c>
      <c r="D758" s="38"/>
      <c r="E758" s="9"/>
      <c r="F758" s="10"/>
      <c r="G758" s="39">
        <v>477870.84</v>
      </c>
      <c r="H758" s="39"/>
      <c r="I758" s="39"/>
      <c r="J758" s="10"/>
    </row>
    <row r="759" spans="2:10" s="1" customFormat="1" ht="10.9" customHeight="1" x14ac:dyDescent="0.2">
      <c r="B759" s="8" t="s">
        <v>1057</v>
      </c>
      <c r="C759" s="38" t="s">
        <v>1059</v>
      </c>
      <c r="D759" s="38"/>
      <c r="E759" s="39">
        <v>68915.12</v>
      </c>
      <c r="F759" s="39"/>
      <c r="G759" s="9"/>
      <c r="H759" s="12"/>
      <c r="I759" s="10"/>
      <c r="J759" s="11"/>
    </row>
    <row r="760" spans="2:10" s="1" customFormat="1" ht="10.9" customHeight="1" x14ac:dyDescent="0.2">
      <c r="B760" s="8" t="s">
        <v>1060</v>
      </c>
      <c r="C760" s="38" t="s">
        <v>1061</v>
      </c>
      <c r="D760" s="38"/>
      <c r="E760" s="39">
        <v>31424.14</v>
      </c>
      <c r="F760" s="39"/>
      <c r="G760" s="9"/>
      <c r="H760" s="12"/>
      <c r="I760" s="10"/>
      <c r="J760" s="11"/>
    </row>
    <row r="761" spans="2:10" s="1" customFormat="1" ht="10.9" customHeight="1" x14ac:dyDescent="0.2">
      <c r="B761" s="8" t="s">
        <v>1062</v>
      </c>
      <c r="C761" s="38" t="s">
        <v>1063</v>
      </c>
      <c r="D761" s="38"/>
      <c r="E761" s="39">
        <v>71807.14</v>
      </c>
      <c r="F761" s="39"/>
      <c r="G761" s="9"/>
      <c r="H761" s="12"/>
      <c r="I761" s="10"/>
      <c r="J761" s="11"/>
    </row>
    <row r="762" spans="2:10" s="1" customFormat="1" ht="10.9" customHeight="1" x14ac:dyDescent="0.2">
      <c r="B762" s="8" t="s">
        <v>1064</v>
      </c>
      <c r="C762" s="38" t="s">
        <v>1065</v>
      </c>
      <c r="D762" s="38"/>
      <c r="E762" s="9"/>
      <c r="F762" s="10"/>
      <c r="G762" s="39">
        <v>477544.84</v>
      </c>
      <c r="H762" s="39"/>
      <c r="I762" s="39"/>
      <c r="J762" s="10"/>
    </row>
    <row r="763" spans="2:10" s="1" customFormat="1" ht="10.9" customHeight="1" x14ac:dyDescent="0.2">
      <c r="B763" s="8" t="s">
        <v>1064</v>
      </c>
      <c r="C763" s="38" t="s">
        <v>1066</v>
      </c>
      <c r="D763" s="38"/>
      <c r="E763" s="39">
        <v>77690.16</v>
      </c>
      <c r="F763" s="39"/>
      <c r="G763" s="9"/>
      <c r="H763" s="12"/>
      <c r="I763" s="10"/>
      <c r="J763" s="11"/>
    </row>
    <row r="764" spans="2:10" s="1" customFormat="1" ht="10.9" customHeight="1" x14ac:dyDescent="0.2">
      <c r="B764" s="8" t="s">
        <v>1067</v>
      </c>
      <c r="C764" s="38" t="s">
        <v>1068</v>
      </c>
      <c r="D764" s="38"/>
      <c r="E764" s="39">
        <v>384115.54</v>
      </c>
      <c r="F764" s="39"/>
      <c r="G764" s="9"/>
      <c r="H764" s="12"/>
      <c r="I764" s="10"/>
      <c r="J764" s="11"/>
    </row>
    <row r="765" spans="2:10" s="1" customFormat="1" ht="10.9" customHeight="1" x14ac:dyDescent="0.2">
      <c r="B765" s="8" t="s">
        <v>1067</v>
      </c>
      <c r="C765" s="38" t="s">
        <v>1069</v>
      </c>
      <c r="D765" s="38"/>
      <c r="E765" s="39">
        <v>114129.77</v>
      </c>
      <c r="F765" s="39"/>
      <c r="G765" s="9"/>
      <c r="H765" s="12"/>
      <c r="I765" s="10"/>
      <c r="J765" s="11"/>
    </row>
    <row r="766" spans="2:10" s="1" customFormat="1" ht="10.9" customHeight="1" x14ac:dyDescent="0.2">
      <c r="B766" s="8" t="s">
        <v>1070</v>
      </c>
      <c r="C766" s="38" t="s">
        <v>1071</v>
      </c>
      <c r="D766" s="38"/>
      <c r="E766" s="9"/>
      <c r="F766" s="10"/>
      <c r="G766" s="39">
        <v>1116.49</v>
      </c>
      <c r="H766" s="39"/>
      <c r="I766" s="39"/>
      <c r="J766" s="10"/>
    </row>
    <row r="767" spans="2:10" s="1" customFormat="1" ht="10.9" customHeight="1" x14ac:dyDescent="0.2">
      <c r="B767" s="8" t="s">
        <v>1070</v>
      </c>
      <c r="C767" s="38" t="s">
        <v>1072</v>
      </c>
      <c r="D767" s="38"/>
      <c r="E767" s="39">
        <v>63187.27</v>
      </c>
      <c r="F767" s="39"/>
      <c r="G767" s="9"/>
      <c r="H767" s="12"/>
      <c r="I767" s="10"/>
      <c r="J767" s="11"/>
    </row>
    <row r="768" spans="2:10" s="1" customFormat="1" ht="10.9" customHeight="1" x14ac:dyDescent="0.2">
      <c r="B768" s="8" t="s">
        <v>1073</v>
      </c>
      <c r="C768" s="38" t="s">
        <v>1074</v>
      </c>
      <c r="D768" s="38"/>
      <c r="E768" s="39">
        <v>100115.9</v>
      </c>
      <c r="F768" s="39"/>
      <c r="G768" s="9"/>
      <c r="H768" s="12"/>
      <c r="I768" s="10"/>
      <c r="J768" s="11"/>
    </row>
    <row r="769" spans="2:10" s="1" customFormat="1" ht="10.9" customHeight="1" x14ac:dyDescent="0.2">
      <c r="B769" s="8" t="s">
        <v>1075</v>
      </c>
      <c r="C769" s="38" t="s">
        <v>1076</v>
      </c>
      <c r="D769" s="38"/>
      <c r="E769" s="39">
        <v>246567.63</v>
      </c>
      <c r="F769" s="39"/>
      <c r="G769" s="9"/>
      <c r="H769" s="12"/>
      <c r="I769" s="10"/>
      <c r="J769" s="11"/>
    </row>
    <row r="770" spans="2:10" s="1" customFormat="1" ht="10.9" customHeight="1" x14ac:dyDescent="0.2">
      <c r="B770" s="8" t="s">
        <v>1077</v>
      </c>
      <c r="C770" s="38" t="s">
        <v>1078</v>
      </c>
      <c r="D770" s="38"/>
      <c r="E770" s="39">
        <v>48737.1</v>
      </c>
      <c r="F770" s="39"/>
      <c r="G770" s="9"/>
      <c r="H770" s="12"/>
      <c r="I770" s="10"/>
      <c r="J770" s="11"/>
    </row>
    <row r="771" spans="2:10" s="1" customFormat="1" ht="10.9" customHeight="1" x14ac:dyDescent="0.2">
      <c r="B771" s="8" t="s">
        <v>1079</v>
      </c>
      <c r="C771" s="38" t="s">
        <v>1080</v>
      </c>
      <c r="D771" s="38"/>
      <c r="E771" s="39">
        <v>36426.42</v>
      </c>
      <c r="F771" s="39"/>
      <c r="G771" s="9"/>
      <c r="H771" s="12"/>
      <c r="I771" s="10"/>
      <c r="J771" s="11"/>
    </row>
    <row r="772" spans="2:10" s="1" customFormat="1" ht="10.9" customHeight="1" x14ac:dyDescent="0.2">
      <c r="B772" s="8" t="s">
        <v>1081</v>
      </c>
      <c r="C772" s="38" t="s">
        <v>1082</v>
      </c>
      <c r="D772" s="38"/>
      <c r="E772" s="39">
        <v>39897</v>
      </c>
      <c r="F772" s="39"/>
      <c r="G772" s="9"/>
      <c r="H772" s="12"/>
      <c r="I772" s="10"/>
      <c r="J772" s="11"/>
    </row>
    <row r="773" spans="2:10" s="1" customFormat="1" ht="10.9" customHeight="1" x14ac:dyDescent="0.2">
      <c r="B773" s="8" t="s">
        <v>1081</v>
      </c>
      <c r="C773" s="38" t="s">
        <v>1083</v>
      </c>
      <c r="D773" s="38"/>
      <c r="E773" s="39">
        <v>87365.27</v>
      </c>
      <c r="F773" s="39"/>
      <c r="G773" s="9"/>
      <c r="H773" s="12"/>
      <c r="I773" s="10"/>
      <c r="J773" s="11"/>
    </row>
    <row r="774" spans="2:10" s="1" customFormat="1" ht="10.9" customHeight="1" x14ac:dyDescent="0.2">
      <c r="B774" s="8" t="s">
        <v>1081</v>
      </c>
      <c r="C774" s="38" t="s">
        <v>1084</v>
      </c>
      <c r="D774" s="38"/>
      <c r="E774" s="39">
        <v>4474.8</v>
      </c>
      <c r="F774" s="39"/>
      <c r="G774" s="9"/>
      <c r="H774" s="12"/>
      <c r="I774" s="10"/>
      <c r="J774" s="11"/>
    </row>
    <row r="775" spans="2:10" s="1" customFormat="1" ht="10.9" customHeight="1" x14ac:dyDescent="0.2">
      <c r="B775" s="8" t="s">
        <v>1085</v>
      </c>
      <c r="C775" s="38" t="s">
        <v>1086</v>
      </c>
      <c r="D775" s="38"/>
      <c r="E775" s="39">
        <v>90579.92</v>
      </c>
      <c r="F775" s="39"/>
      <c r="G775" s="9"/>
      <c r="H775" s="12"/>
      <c r="I775" s="10"/>
      <c r="J775" s="11"/>
    </row>
    <row r="776" spans="2:10" s="1" customFormat="1" ht="10.9" customHeight="1" x14ac:dyDescent="0.2">
      <c r="B776" s="8" t="s">
        <v>1087</v>
      </c>
      <c r="C776" s="38" t="s">
        <v>1088</v>
      </c>
      <c r="D776" s="38"/>
      <c r="E776" s="9"/>
      <c r="F776" s="10"/>
      <c r="G776" s="39">
        <v>1073859.76</v>
      </c>
      <c r="H776" s="39"/>
      <c r="I776" s="39"/>
      <c r="J776" s="10"/>
    </row>
    <row r="777" spans="2:10" s="1" customFormat="1" ht="10.9" customHeight="1" x14ac:dyDescent="0.2">
      <c r="B777" s="8" t="s">
        <v>1087</v>
      </c>
      <c r="C777" s="38" t="s">
        <v>1089</v>
      </c>
      <c r="D777" s="38"/>
      <c r="E777" s="39">
        <v>23011.83</v>
      </c>
      <c r="F777" s="39"/>
      <c r="G777" s="9"/>
      <c r="H777" s="12"/>
      <c r="I777" s="10"/>
      <c r="J777" s="11"/>
    </row>
    <row r="778" spans="2:10" s="1" customFormat="1" ht="10.9" customHeight="1" x14ac:dyDescent="0.2">
      <c r="B778" s="8" t="s">
        <v>1090</v>
      </c>
      <c r="C778" s="38" t="s">
        <v>1091</v>
      </c>
      <c r="D778" s="38"/>
      <c r="E778" s="39">
        <v>44328.32</v>
      </c>
      <c r="F778" s="39"/>
      <c r="G778" s="9"/>
      <c r="H778" s="12"/>
      <c r="I778" s="10"/>
      <c r="J778" s="11"/>
    </row>
    <row r="779" spans="2:10" s="1" customFormat="1" ht="10.9" customHeight="1" x14ac:dyDescent="0.2">
      <c r="B779" s="8" t="s">
        <v>1092</v>
      </c>
      <c r="C779" s="38" t="s">
        <v>1093</v>
      </c>
      <c r="D779" s="38"/>
      <c r="E779" s="39">
        <v>305776.55</v>
      </c>
      <c r="F779" s="39"/>
      <c r="G779" s="9"/>
      <c r="H779" s="12"/>
      <c r="I779" s="10"/>
      <c r="J779" s="11"/>
    </row>
    <row r="780" spans="2:10" s="1" customFormat="1" ht="10.9" customHeight="1" x14ac:dyDescent="0.2">
      <c r="B780" s="8" t="s">
        <v>1092</v>
      </c>
      <c r="C780" s="38" t="s">
        <v>1094</v>
      </c>
      <c r="D780" s="38"/>
      <c r="E780" s="39">
        <v>201434.29</v>
      </c>
      <c r="F780" s="39"/>
      <c r="G780" s="9"/>
      <c r="H780" s="12"/>
      <c r="I780" s="10"/>
      <c r="J780" s="11"/>
    </row>
    <row r="781" spans="2:10" s="1" customFormat="1" ht="10.9" customHeight="1" x14ac:dyDescent="0.2">
      <c r="B781" s="8" t="s">
        <v>1095</v>
      </c>
      <c r="C781" s="38" t="s">
        <v>1096</v>
      </c>
      <c r="D781" s="38"/>
      <c r="E781" s="39">
        <v>103429.83</v>
      </c>
      <c r="F781" s="39"/>
      <c r="G781" s="9"/>
      <c r="H781" s="12"/>
      <c r="I781" s="10"/>
      <c r="J781" s="11"/>
    </row>
    <row r="782" spans="2:10" s="1" customFormat="1" ht="10.9" customHeight="1" x14ac:dyDescent="0.2">
      <c r="B782" s="8" t="s">
        <v>1097</v>
      </c>
      <c r="C782" s="38" t="s">
        <v>1098</v>
      </c>
      <c r="D782" s="38"/>
      <c r="E782" s="39">
        <v>303833.15999999997</v>
      </c>
      <c r="F782" s="39"/>
      <c r="G782" s="9"/>
      <c r="H782" s="12"/>
      <c r="I782" s="10"/>
      <c r="J782" s="11"/>
    </row>
    <row r="783" spans="2:10" s="1" customFormat="1" ht="10.9" customHeight="1" x14ac:dyDescent="0.2">
      <c r="B783" s="8" t="s">
        <v>1099</v>
      </c>
      <c r="C783" s="38" t="s">
        <v>1100</v>
      </c>
      <c r="D783" s="38"/>
      <c r="E783" s="39">
        <v>27030.02</v>
      </c>
      <c r="F783" s="39"/>
      <c r="G783" s="9"/>
      <c r="H783" s="12"/>
      <c r="I783" s="10"/>
      <c r="J783" s="11"/>
    </row>
    <row r="784" spans="2:10" s="1" customFormat="1" ht="10.9" customHeight="1" x14ac:dyDescent="0.2">
      <c r="B784" s="8" t="s">
        <v>1099</v>
      </c>
      <c r="C784" s="38" t="s">
        <v>1101</v>
      </c>
      <c r="D784" s="38"/>
      <c r="E784" s="39">
        <v>304534.59999999998</v>
      </c>
      <c r="F784" s="39"/>
      <c r="G784" s="9"/>
      <c r="H784" s="12"/>
      <c r="I784" s="10"/>
      <c r="J784" s="11"/>
    </row>
    <row r="785" spans="2:10" s="1" customFormat="1" ht="10.9" customHeight="1" x14ac:dyDescent="0.2">
      <c r="B785" s="8" t="s">
        <v>1102</v>
      </c>
      <c r="C785" s="38" t="s">
        <v>1103</v>
      </c>
      <c r="D785" s="38"/>
      <c r="E785" s="39">
        <v>304923.33</v>
      </c>
      <c r="F785" s="39"/>
      <c r="G785" s="9"/>
      <c r="H785" s="12"/>
      <c r="I785" s="10"/>
      <c r="J785" s="11"/>
    </row>
    <row r="786" spans="2:10" s="1" customFormat="1" ht="10.9" customHeight="1" x14ac:dyDescent="0.2">
      <c r="B786" s="8" t="s">
        <v>1102</v>
      </c>
      <c r="C786" s="38" t="s">
        <v>1104</v>
      </c>
      <c r="D786" s="38"/>
      <c r="E786" s="39">
        <v>86296.91</v>
      </c>
      <c r="F786" s="39"/>
      <c r="G786" s="9"/>
      <c r="H786" s="12"/>
      <c r="I786" s="10"/>
      <c r="J786" s="11"/>
    </row>
    <row r="787" spans="2:10" s="1" customFormat="1" ht="10.9" customHeight="1" x14ac:dyDescent="0.2">
      <c r="B787" s="8" t="s">
        <v>1102</v>
      </c>
      <c r="C787" s="38" t="s">
        <v>1105</v>
      </c>
      <c r="D787" s="38"/>
      <c r="E787" s="39">
        <v>792765.07</v>
      </c>
      <c r="F787" s="39"/>
      <c r="G787" s="9"/>
      <c r="H787" s="12"/>
      <c r="I787" s="10"/>
      <c r="J787" s="11"/>
    </row>
    <row r="788" spans="2:10" s="1" customFormat="1" ht="10.9" customHeight="1" x14ac:dyDescent="0.2">
      <c r="B788" s="8" t="s">
        <v>1102</v>
      </c>
      <c r="C788" s="38" t="s">
        <v>1106</v>
      </c>
      <c r="D788" s="38"/>
      <c r="E788" s="39">
        <v>361309.3</v>
      </c>
      <c r="F788" s="39"/>
      <c r="G788" s="9"/>
      <c r="H788" s="12"/>
      <c r="I788" s="10"/>
      <c r="J788" s="11"/>
    </row>
    <row r="789" spans="2:10" s="1" customFormat="1" ht="10.9" customHeight="1" x14ac:dyDescent="0.2">
      <c r="B789" s="8" t="s">
        <v>1107</v>
      </c>
      <c r="C789" s="38" t="s">
        <v>1108</v>
      </c>
      <c r="D789" s="38"/>
      <c r="E789" s="39">
        <v>120811.48</v>
      </c>
      <c r="F789" s="39"/>
      <c r="G789" s="9"/>
      <c r="H789" s="12"/>
      <c r="I789" s="10"/>
      <c r="J789" s="11"/>
    </row>
    <row r="790" spans="2:10" s="1" customFormat="1" ht="10.9" customHeight="1" x14ac:dyDescent="0.2">
      <c r="B790" s="8" t="s">
        <v>1109</v>
      </c>
      <c r="C790" s="38" t="s">
        <v>1110</v>
      </c>
      <c r="D790" s="38"/>
      <c r="E790" s="9"/>
      <c r="F790" s="10"/>
      <c r="G790" s="39">
        <v>502648.23</v>
      </c>
      <c r="H790" s="39"/>
      <c r="I790" s="39"/>
      <c r="J790" s="10"/>
    </row>
    <row r="791" spans="2:10" s="1" customFormat="1" ht="10.9" customHeight="1" x14ac:dyDescent="0.2">
      <c r="B791" s="8" t="s">
        <v>1109</v>
      </c>
      <c r="C791" s="38" t="s">
        <v>1111</v>
      </c>
      <c r="D791" s="38"/>
      <c r="E791" s="39">
        <v>135645.54999999999</v>
      </c>
      <c r="F791" s="39"/>
      <c r="G791" s="9"/>
      <c r="H791" s="12"/>
      <c r="I791" s="10"/>
      <c r="J791" s="11"/>
    </row>
    <row r="792" spans="2:10" s="1" customFormat="1" ht="10.9" customHeight="1" x14ac:dyDescent="0.2">
      <c r="B792" s="8" t="s">
        <v>1112</v>
      </c>
      <c r="C792" s="38" t="s">
        <v>1113</v>
      </c>
      <c r="D792" s="38"/>
      <c r="E792" s="39">
        <v>100105.67</v>
      </c>
      <c r="F792" s="39"/>
      <c r="G792" s="9"/>
      <c r="H792" s="12"/>
      <c r="I792" s="10"/>
      <c r="J792" s="11"/>
    </row>
    <row r="793" spans="2:10" s="1" customFormat="1" ht="10.9" customHeight="1" x14ac:dyDescent="0.2">
      <c r="B793" s="8" t="s">
        <v>1114</v>
      </c>
      <c r="C793" s="38" t="s">
        <v>1115</v>
      </c>
      <c r="D793" s="38"/>
      <c r="E793" s="39">
        <v>10891.19</v>
      </c>
      <c r="F793" s="39"/>
      <c r="G793" s="9"/>
      <c r="H793" s="12"/>
      <c r="I793" s="10"/>
      <c r="J793" s="11"/>
    </row>
    <row r="794" spans="2:10" s="1" customFormat="1" ht="10.9" customHeight="1" x14ac:dyDescent="0.2">
      <c r="B794" s="8" t="s">
        <v>1116</v>
      </c>
      <c r="C794" s="38" t="s">
        <v>1117</v>
      </c>
      <c r="D794" s="38"/>
      <c r="E794" s="39">
        <v>25020.84</v>
      </c>
      <c r="F794" s="39"/>
      <c r="G794" s="9"/>
      <c r="H794" s="12"/>
      <c r="I794" s="10"/>
      <c r="J794" s="11"/>
    </row>
    <row r="795" spans="2:10" s="1" customFormat="1" ht="10.9" customHeight="1" x14ac:dyDescent="0.2">
      <c r="B795" s="8" t="s">
        <v>1118</v>
      </c>
      <c r="C795" s="38" t="s">
        <v>1119</v>
      </c>
      <c r="D795" s="38"/>
      <c r="E795" s="39">
        <v>3068210</v>
      </c>
      <c r="F795" s="39"/>
      <c r="G795" s="9"/>
      <c r="H795" s="12"/>
      <c r="I795" s="10"/>
      <c r="J795" s="11"/>
    </row>
    <row r="796" spans="2:10" s="1" customFormat="1" ht="10.9" customHeight="1" x14ac:dyDescent="0.2">
      <c r="B796" s="8" t="s">
        <v>1118</v>
      </c>
      <c r="C796" s="38" t="s">
        <v>1120</v>
      </c>
      <c r="D796" s="38"/>
      <c r="E796" s="39">
        <v>221855.99</v>
      </c>
      <c r="F796" s="39"/>
      <c r="G796" s="9"/>
      <c r="H796" s="12"/>
      <c r="I796" s="10"/>
      <c r="J796" s="11"/>
    </row>
    <row r="797" spans="2:10" s="1" customFormat="1" ht="10.9" customHeight="1" x14ac:dyDescent="0.2">
      <c r="B797" s="8" t="s">
        <v>1121</v>
      </c>
      <c r="C797" s="38" t="s">
        <v>1122</v>
      </c>
      <c r="D797" s="38"/>
      <c r="E797" s="39">
        <v>3400780</v>
      </c>
      <c r="F797" s="39"/>
      <c r="G797" s="9"/>
      <c r="H797" s="12"/>
      <c r="I797" s="10"/>
      <c r="J797" s="11"/>
    </row>
    <row r="798" spans="2:10" s="1" customFormat="1" ht="10.9" customHeight="1" x14ac:dyDescent="0.2">
      <c r="B798" s="8" t="s">
        <v>1121</v>
      </c>
      <c r="C798" s="38" t="s">
        <v>1123</v>
      </c>
      <c r="D798" s="38"/>
      <c r="E798" s="39">
        <v>176308.58</v>
      </c>
      <c r="F798" s="39"/>
      <c r="G798" s="9"/>
      <c r="H798" s="12"/>
      <c r="I798" s="10"/>
      <c r="J798" s="11"/>
    </row>
    <row r="799" spans="2:10" s="1" customFormat="1" ht="10.9" customHeight="1" x14ac:dyDescent="0.2">
      <c r="B799" s="8" t="s">
        <v>1121</v>
      </c>
      <c r="C799" s="38" t="s">
        <v>1124</v>
      </c>
      <c r="D799" s="38"/>
      <c r="E799" s="39">
        <v>8465.42</v>
      </c>
      <c r="F799" s="39"/>
      <c r="G799" s="9"/>
      <c r="H799" s="12"/>
      <c r="I799" s="10"/>
      <c r="J799" s="11"/>
    </row>
    <row r="800" spans="2:10" s="1" customFormat="1" ht="10.9" customHeight="1" x14ac:dyDescent="0.2">
      <c r="B800" s="8" t="s">
        <v>1125</v>
      </c>
      <c r="C800" s="38" t="s">
        <v>1126</v>
      </c>
      <c r="D800" s="38"/>
      <c r="E800" s="39">
        <v>30583.55</v>
      </c>
      <c r="F800" s="39"/>
      <c r="G800" s="9"/>
      <c r="H800" s="12"/>
      <c r="I800" s="10"/>
      <c r="J800" s="11"/>
    </row>
    <row r="801" spans="2:10" s="1" customFormat="1" ht="10.9" customHeight="1" x14ac:dyDescent="0.2">
      <c r="B801" s="8" t="s">
        <v>1127</v>
      </c>
      <c r="C801" s="38" t="s">
        <v>1128</v>
      </c>
      <c r="D801" s="38"/>
      <c r="E801" s="39">
        <v>136160.34</v>
      </c>
      <c r="F801" s="39"/>
      <c r="G801" s="9"/>
      <c r="H801" s="12"/>
      <c r="I801" s="10"/>
      <c r="J801" s="11"/>
    </row>
    <row r="802" spans="2:10" s="1" customFormat="1" ht="10.9" customHeight="1" x14ac:dyDescent="0.2">
      <c r="B802" s="8" t="s">
        <v>1129</v>
      </c>
      <c r="C802" s="38" t="s">
        <v>1130</v>
      </c>
      <c r="D802" s="38"/>
      <c r="E802" s="39">
        <v>151480.01999999999</v>
      </c>
      <c r="F802" s="39"/>
      <c r="G802" s="9"/>
      <c r="H802" s="12"/>
      <c r="I802" s="10"/>
      <c r="J802" s="11"/>
    </row>
    <row r="803" spans="2:10" s="1" customFormat="1" ht="10.9" customHeight="1" x14ac:dyDescent="0.2">
      <c r="B803" s="8" t="s">
        <v>1131</v>
      </c>
      <c r="C803" s="38" t="s">
        <v>1132</v>
      </c>
      <c r="D803" s="38"/>
      <c r="E803" s="39">
        <v>15581.19</v>
      </c>
      <c r="F803" s="39"/>
      <c r="G803" s="9"/>
      <c r="H803" s="12"/>
      <c r="I803" s="10"/>
      <c r="J803" s="11"/>
    </row>
    <row r="804" spans="2:10" s="1" customFormat="1" ht="10.9" customHeight="1" x14ac:dyDescent="0.2">
      <c r="B804" s="8" t="s">
        <v>1133</v>
      </c>
      <c r="C804" s="38" t="s">
        <v>1134</v>
      </c>
      <c r="D804" s="38"/>
      <c r="E804" s="9"/>
      <c r="F804" s="10"/>
      <c r="G804" s="39">
        <v>1356387.26</v>
      </c>
      <c r="H804" s="39"/>
      <c r="I804" s="39"/>
      <c r="J804" s="10"/>
    </row>
    <row r="805" spans="2:10" s="1" customFormat="1" ht="10.9" customHeight="1" x14ac:dyDescent="0.2">
      <c r="B805" s="8" t="s">
        <v>1135</v>
      </c>
      <c r="C805" s="38" t="s">
        <v>1136</v>
      </c>
      <c r="D805" s="38"/>
      <c r="E805" s="9"/>
      <c r="F805" s="10"/>
      <c r="G805" s="39">
        <v>1452358.97</v>
      </c>
      <c r="H805" s="39"/>
      <c r="I805" s="39"/>
      <c r="J805" s="10"/>
    </row>
    <row r="806" spans="2:10" s="1" customFormat="1" ht="10.9" customHeight="1" x14ac:dyDescent="0.2">
      <c r="B806" s="8" t="s">
        <v>1137</v>
      </c>
      <c r="C806" s="38" t="s">
        <v>1138</v>
      </c>
      <c r="D806" s="38"/>
      <c r="E806" s="9"/>
      <c r="F806" s="10"/>
      <c r="G806" s="39">
        <v>585250.54</v>
      </c>
      <c r="H806" s="39"/>
      <c r="I806" s="39"/>
      <c r="J806" s="10"/>
    </row>
    <row r="807" spans="2:10" s="1" customFormat="1" ht="10.9" customHeight="1" x14ac:dyDescent="0.2">
      <c r="B807" s="8" t="s">
        <v>1137</v>
      </c>
      <c r="C807" s="38" t="s">
        <v>1139</v>
      </c>
      <c r="D807" s="38"/>
      <c r="E807" s="9"/>
      <c r="F807" s="10"/>
      <c r="G807" s="39">
        <v>1425358.97</v>
      </c>
      <c r="H807" s="39"/>
      <c r="I807" s="39"/>
      <c r="J807" s="10"/>
    </row>
    <row r="808" spans="2:10" s="1" customFormat="1" ht="10.9" customHeight="1" x14ac:dyDescent="0.2">
      <c r="B808" s="8" t="s">
        <v>1140</v>
      </c>
      <c r="C808" s="38" t="s">
        <v>1141</v>
      </c>
      <c r="D808" s="38"/>
      <c r="E808" s="9"/>
      <c r="F808" s="10"/>
      <c r="G808" s="39">
        <v>1542685.31</v>
      </c>
      <c r="H808" s="39"/>
      <c r="I808" s="39"/>
      <c r="J808" s="10"/>
    </row>
    <row r="809" spans="2:10" s="1" customFormat="1" ht="10.9" customHeight="1" x14ac:dyDescent="0.2">
      <c r="B809" s="8" t="s">
        <v>1142</v>
      </c>
      <c r="C809" s="38" t="s">
        <v>1143</v>
      </c>
      <c r="D809" s="38"/>
      <c r="E809" s="9"/>
      <c r="F809" s="10"/>
      <c r="G809" s="39">
        <v>966487.83</v>
      </c>
      <c r="H809" s="39"/>
      <c r="I809" s="39"/>
      <c r="J809" s="10"/>
    </row>
    <row r="810" spans="2:10" s="1" customFormat="1" ht="10.9" customHeight="1" x14ac:dyDescent="0.2">
      <c r="B810" s="8" t="s">
        <v>1144</v>
      </c>
      <c r="C810" s="38" t="s">
        <v>1145</v>
      </c>
      <c r="D810" s="38"/>
      <c r="E810" s="9"/>
      <c r="F810" s="10"/>
      <c r="G810" s="39">
        <v>1145894.18</v>
      </c>
      <c r="H810" s="39"/>
      <c r="I810" s="39"/>
      <c r="J810" s="10"/>
    </row>
    <row r="811" spans="2:10" s="1" customFormat="1" ht="10.9" customHeight="1" x14ac:dyDescent="0.2">
      <c r="B811" s="8" t="s">
        <v>1146</v>
      </c>
      <c r="C811" s="38" t="s">
        <v>1147</v>
      </c>
      <c r="D811" s="38"/>
      <c r="E811" s="9"/>
      <c r="F811" s="10"/>
      <c r="G811" s="39">
        <v>518127.86</v>
      </c>
      <c r="H811" s="39"/>
      <c r="I811" s="39"/>
      <c r="J811" s="10"/>
    </row>
    <row r="812" spans="2:10" s="1" customFormat="1" ht="10.9" customHeight="1" x14ac:dyDescent="0.2">
      <c r="B812" s="8" t="s">
        <v>1148</v>
      </c>
      <c r="C812" s="38" t="s">
        <v>1149</v>
      </c>
      <c r="D812" s="38"/>
      <c r="E812" s="9"/>
      <c r="F812" s="10"/>
      <c r="G812" s="39">
        <v>772206.44</v>
      </c>
      <c r="H812" s="39"/>
      <c r="I812" s="39"/>
      <c r="J812" s="10"/>
    </row>
    <row r="813" spans="2:10" s="1" customFormat="1" ht="10.9" customHeight="1" x14ac:dyDescent="0.2">
      <c r="B813" s="8" t="s">
        <v>1150</v>
      </c>
      <c r="C813" s="38" t="s">
        <v>1151</v>
      </c>
      <c r="D813" s="38"/>
      <c r="E813" s="9"/>
      <c r="F813" s="10"/>
      <c r="G813" s="39">
        <v>763272.81</v>
      </c>
      <c r="H813" s="39"/>
      <c r="I813" s="39"/>
      <c r="J813" s="10"/>
    </row>
    <row r="814" spans="2:10" s="1" customFormat="1" ht="10.9" customHeight="1" x14ac:dyDescent="0.2">
      <c r="B814" s="8" t="s">
        <v>1152</v>
      </c>
      <c r="C814" s="38" t="s">
        <v>1153</v>
      </c>
      <c r="D814" s="38"/>
      <c r="E814" s="9"/>
      <c r="F814" s="10"/>
      <c r="G814" s="39">
        <v>1331257</v>
      </c>
      <c r="H814" s="39"/>
      <c r="I814" s="39"/>
      <c r="J814" s="10"/>
    </row>
    <row r="815" spans="2:10" s="1" customFormat="1" ht="10.9" customHeight="1" x14ac:dyDescent="0.2">
      <c r="B815" s="8" t="s">
        <v>1154</v>
      </c>
      <c r="C815" s="38" t="s">
        <v>1155</v>
      </c>
      <c r="D815" s="38"/>
      <c r="E815" s="9"/>
      <c r="F815" s="10"/>
      <c r="G815" s="39">
        <v>1541237</v>
      </c>
      <c r="H815" s="39"/>
      <c r="I815" s="39"/>
      <c r="J815" s="10"/>
    </row>
    <row r="816" spans="2:10" s="1" customFormat="1" ht="10.9" customHeight="1" x14ac:dyDescent="0.2">
      <c r="B816" s="8" t="s">
        <v>1156</v>
      </c>
      <c r="C816" s="38" t="s">
        <v>1157</v>
      </c>
      <c r="D816" s="38"/>
      <c r="E816" s="9"/>
      <c r="F816" s="10"/>
      <c r="G816" s="39">
        <v>14008610.18</v>
      </c>
      <c r="H816" s="39"/>
      <c r="I816" s="39"/>
      <c r="J816" s="10"/>
    </row>
    <row r="817" spans="2:10" s="1" customFormat="1" ht="10.9" customHeight="1" x14ac:dyDescent="0.2">
      <c r="B817" s="8" t="s">
        <v>1158</v>
      </c>
      <c r="C817" s="38" t="s">
        <v>1159</v>
      </c>
      <c r="D817" s="38"/>
      <c r="E817" s="9"/>
      <c r="F817" s="10"/>
      <c r="G817" s="39">
        <v>851421.7</v>
      </c>
      <c r="H817" s="39"/>
      <c r="I817" s="39"/>
      <c r="J817" s="10"/>
    </row>
    <row r="818" spans="2:10" s="1" customFormat="1" ht="10.9" customHeight="1" x14ac:dyDescent="0.2">
      <c r="B818" s="8" t="s">
        <v>1160</v>
      </c>
      <c r="C818" s="38" t="s">
        <v>1161</v>
      </c>
      <c r="D818" s="38"/>
      <c r="E818" s="9"/>
      <c r="F818" s="10"/>
      <c r="G818" s="39">
        <v>1503269.83</v>
      </c>
      <c r="H818" s="39"/>
      <c r="I818" s="39"/>
      <c r="J818" s="10"/>
    </row>
    <row r="819" spans="2:10" s="1" customFormat="1" ht="10.9" customHeight="1" x14ac:dyDescent="0.2">
      <c r="B819" s="8" t="s">
        <v>1162</v>
      </c>
      <c r="C819" s="38" t="s">
        <v>1163</v>
      </c>
      <c r="D819" s="38"/>
      <c r="E819" s="9"/>
      <c r="F819" s="10"/>
      <c r="G819" s="39">
        <v>1502753.08</v>
      </c>
      <c r="H819" s="39"/>
      <c r="I819" s="39"/>
      <c r="J819" s="10"/>
    </row>
    <row r="820" spans="2:10" s="1" customFormat="1" ht="10.9" customHeight="1" x14ac:dyDescent="0.2">
      <c r="B820" s="8" t="s">
        <v>1164</v>
      </c>
      <c r="C820" s="38" t="s">
        <v>1165</v>
      </c>
      <c r="D820" s="38"/>
      <c r="E820" s="9"/>
      <c r="F820" s="10"/>
      <c r="G820" s="39">
        <v>1287.46</v>
      </c>
      <c r="H820" s="39"/>
      <c r="I820" s="39"/>
      <c r="J820" s="10"/>
    </row>
    <row r="821" spans="2:10" s="1" customFormat="1" ht="10.9" customHeight="1" x14ac:dyDescent="0.2">
      <c r="B821" s="8" t="s">
        <v>1166</v>
      </c>
      <c r="C821" s="38" t="s">
        <v>1167</v>
      </c>
      <c r="D821" s="38"/>
      <c r="E821" s="9"/>
      <c r="F821" s="10"/>
      <c r="G821" s="39">
        <v>649876.34</v>
      </c>
      <c r="H821" s="39"/>
      <c r="I821" s="39"/>
      <c r="J821" s="10"/>
    </row>
    <row r="822" spans="2:10" s="1" customFormat="1" ht="10.9" customHeight="1" x14ac:dyDescent="0.2">
      <c r="B822" s="8" t="s">
        <v>1168</v>
      </c>
      <c r="C822" s="38" t="s">
        <v>1169</v>
      </c>
      <c r="D822" s="38"/>
      <c r="E822" s="9"/>
      <c r="F822" s="10"/>
      <c r="G822" s="39">
        <v>647682.13</v>
      </c>
      <c r="H822" s="39"/>
      <c r="I822" s="39"/>
      <c r="J822" s="10"/>
    </row>
    <row r="823" spans="2:10" s="1" customFormat="1" ht="10.9" customHeight="1" x14ac:dyDescent="0.2">
      <c r="B823" s="8" t="s">
        <v>1170</v>
      </c>
      <c r="C823" s="38" t="s">
        <v>1171</v>
      </c>
      <c r="D823" s="38"/>
      <c r="E823" s="9"/>
      <c r="F823" s="10"/>
      <c r="G823" s="39">
        <v>662085.37</v>
      </c>
      <c r="H823" s="39"/>
      <c r="I823" s="39"/>
      <c r="J823" s="10"/>
    </row>
    <row r="824" spans="2:10" s="1" customFormat="1" ht="10.9" customHeight="1" x14ac:dyDescent="0.2">
      <c r="B824" s="8" t="s">
        <v>1172</v>
      </c>
      <c r="C824" s="38" t="s">
        <v>1173</v>
      </c>
      <c r="D824" s="38"/>
      <c r="E824" s="9"/>
      <c r="F824" s="10"/>
      <c r="G824" s="39">
        <v>678946.72</v>
      </c>
      <c r="H824" s="39"/>
      <c r="I824" s="39"/>
      <c r="J824" s="10"/>
    </row>
    <row r="825" spans="2:10" s="1" customFormat="1" ht="10.9" customHeight="1" x14ac:dyDescent="0.2">
      <c r="B825" s="8" t="s">
        <v>1174</v>
      </c>
      <c r="C825" s="38" t="s">
        <v>1175</v>
      </c>
      <c r="D825" s="38"/>
      <c r="E825" s="9"/>
      <c r="F825" s="10"/>
      <c r="G825" s="39">
        <v>727043.81</v>
      </c>
      <c r="H825" s="39"/>
      <c r="I825" s="39"/>
      <c r="J825" s="10"/>
    </row>
    <row r="826" spans="2:10" s="1" customFormat="1" ht="10.9" customHeight="1" x14ac:dyDescent="0.2">
      <c r="B826" s="8" t="s">
        <v>1176</v>
      </c>
      <c r="C826" s="38" t="s">
        <v>1177</v>
      </c>
      <c r="D826" s="38"/>
      <c r="E826" s="9"/>
      <c r="F826" s="10"/>
      <c r="G826" s="39">
        <v>618243.93999999994</v>
      </c>
      <c r="H826" s="39"/>
      <c r="I826" s="39"/>
      <c r="J826" s="10"/>
    </row>
    <row r="827" spans="2:10" s="1" customFormat="1" ht="10.9" customHeight="1" x14ac:dyDescent="0.2">
      <c r="B827" s="8" t="s">
        <v>1178</v>
      </c>
      <c r="C827" s="38" t="s">
        <v>1179</v>
      </c>
      <c r="D827" s="38"/>
      <c r="E827" s="9"/>
      <c r="F827" s="10"/>
      <c r="G827" s="39">
        <v>576024.31000000006</v>
      </c>
      <c r="H827" s="39"/>
      <c r="I827" s="39"/>
      <c r="J827" s="10"/>
    </row>
    <row r="828" spans="2:10" s="1" customFormat="1" ht="10.9" customHeight="1" x14ac:dyDescent="0.2">
      <c r="B828" s="8" t="s">
        <v>1180</v>
      </c>
      <c r="C828" s="38" t="s">
        <v>1181</v>
      </c>
      <c r="D828" s="38"/>
      <c r="E828" s="9"/>
      <c r="F828" s="10"/>
      <c r="G828" s="39">
        <v>657504.18999999994</v>
      </c>
      <c r="H828" s="39"/>
      <c r="I828" s="39"/>
      <c r="J828" s="10"/>
    </row>
    <row r="829" spans="2:10" s="1" customFormat="1" ht="10.9" customHeight="1" x14ac:dyDescent="0.2">
      <c r="B829" s="8" t="s">
        <v>1182</v>
      </c>
      <c r="C829" s="38" t="s">
        <v>1183</v>
      </c>
      <c r="D829" s="38"/>
      <c r="E829" s="9"/>
      <c r="F829" s="10"/>
      <c r="G829" s="39">
        <v>1234578.6000000001</v>
      </c>
      <c r="H829" s="39"/>
      <c r="I829" s="39"/>
      <c r="J829" s="10"/>
    </row>
    <row r="830" spans="2:10" s="1" customFormat="1" ht="10.9" customHeight="1" x14ac:dyDescent="0.2">
      <c r="B830" s="8" t="s">
        <v>1184</v>
      </c>
      <c r="C830" s="38" t="s">
        <v>1185</v>
      </c>
      <c r="D830" s="38"/>
      <c r="E830" s="9"/>
      <c r="F830" s="10"/>
      <c r="G830" s="39">
        <v>1828.49</v>
      </c>
      <c r="H830" s="39"/>
      <c r="I830" s="39"/>
      <c r="J830" s="10"/>
    </row>
    <row r="831" spans="2:10" s="1" customFormat="1" ht="10.9" customHeight="1" x14ac:dyDescent="0.2">
      <c r="B831" s="8" t="s">
        <v>1186</v>
      </c>
      <c r="C831" s="38" t="s">
        <v>1187</v>
      </c>
      <c r="D831" s="38"/>
      <c r="E831" s="9"/>
      <c r="F831" s="10"/>
      <c r="G831" s="39">
        <v>93041.24</v>
      </c>
      <c r="H831" s="39"/>
      <c r="I831" s="39"/>
      <c r="J831" s="10"/>
    </row>
    <row r="832" spans="2:10" s="1" customFormat="1" ht="10.9" customHeight="1" x14ac:dyDescent="0.2">
      <c r="B832" s="8" t="s">
        <v>1188</v>
      </c>
      <c r="C832" s="38" t="s">
        <v>1189</v>
      </c>
      <c r="D832" s="38"/>
      <c r="E832" s="9"/>
      <c r="F832" s="10"/>
      <c r="G832" s="39">
        <v>42809.3</v>
      </c>
      <c r="H832" s="39"/>
      <c r="I832" s="39"/>
      <c r="J832" s="10"/>
    </row>
    <row r="833" spans="2:10" s="1" customFormat="1" ht="10.9" customHeight="1" x14ac:dyDescent="0.2">
      <c r="B833" s="8" t="s">
        <v>1190</v>
      </c>
      <c r="C833" s="38" t="s">
        <v>1191</v>
      </c>
      <c r="D833" s="38"/>
      <c r="E833" s="9"/>
      <c r="F833" s="10"/>
      <c r="G833" s="39">
        <v>693210.1</v>
      </c>
      <c r="H833" s="39"/>
      <c r="I833" s="39"/>
      <c r="J833" s="10"/>
    </row>
    <row r="834" spans="2:10" s="1" customFormat="1" ht="10.9" customHeight="1" x14ac:dyDescent="0.2">
      <c r="B834" s="8" t="s">
        <v>1192</v>
      </c>
      <c r="C834" s="38" t="s">
        <v>1193</v>
      </c>
      <c r="D834" s="38"/>
      <c r="E834" s="9"/>
      <c r="F834" s="10"/>
      <c r="G834" s="39">
        <v>748026.91</v>
      </c>
      <c r="H834" s="39"/>
      <c r="I834" s="39"/>
      <c r="J834" s="10"/>
    </row>
    <row r="835" spans="2:10" s="1" customFormat="1" ht="10.9" customHeight="1" x14ac:dyDescent="0.2">
      <c r="B835" s="8" t="s">
        <v>1194</v>
      </c>
      <c r="C835" s="38" t="s">
        <v>1195</v>
      </c>
      <c r="D835" s="38"/>
      <c r="E835" s="9"/>
      <c r="F835" s="10"/>
      <c r="G835" s="39">
        <v>701264.82</v>
      </c>
      <c r="H835" s="39"/>
      <c r="I835" s="39"/>
      <c r="J835" s="10"/>
    </row>
    <row r="836" spans="2:10" s="1" customFormat="1" ht="10.9" customHeight="1" x14ac:dyDescent="0.2">
      <c r="B836" s="8" t="s">
        <v>1196</v>
      </c>
      <c r="C836" s="38" t="s">
        <v>1197</v>
      </c>
      <c r="D836" s="38"/>
      <c r="E836" s="9"/>
      <c r="F836" s="10"/>
      <c r="G836" s="39">
        <v>888640.06</v>
      </c>
      <c r="H836" s="39"/>
      <c r="I836" s="39"/>
      <c r="J836" s="10"/>
    </row>
    <row r="837" spans="2:10" s="1" customFormat="1" ht="10.9" customHeight="1" x14ac:dyDescent="0.2">
      <c r="B837" s="8" t="s">
        <v>1198</v>
      </c>
      <c r="C837" s="38" t="s">
        <v>1199</v>
      </c>
      <c r="D837" s="38"/>
      <c r="E837" s="9"/>
      <c r="F837" s="10"/>
      <c r="G837" s="39">
        <v>249732.42</v>
      </c>
      <c r="H837" s="39"/>
      <c r="I837" s="39"/>
      <c r="J837" s="10"/>
    </row>
    <row r="838" spans="2:10" s="1" customFormat="1" ht="10.9" customHeight="1" x14ac:dyDescent="0.2">
      <c r="B838" s="8" t="s">
        <v>1200</v>
      </c>
      <c r="C838" s="38" t="s">
        <v>1201</v>
      </c>
      <c r="D838" s="38"/>
      <c r="E838" s="9"/>
      <c r="F838" s="10"/>
      <c r="G838" s="39">
        <v>881469.46</v>
      </c>
      <c r="H838" s="39"/>
      <c r="I838" s="39"/>
      <c r="J838" s="10"/>
    </row>
    <row r="839" spans="2:10" s="1" customFormat="1" ht="10.9" customHeight="1" x14ac:dyDescent="0.2">
      <c r="B839" s="8" t="s">
        <v>1202</v>
      </c>
      <c r="C839" s="38" t="s">
        <v>1203</v>
      </c>
      <c r="D839" s="38"/>
      <c r="E839" s="9"/>
      <c r="F839" s="10"/>
      <c r="G839" s="39">
        <v>947979.62</v>
      </c>
      <c r="H839" s="39"/>
      <c r="I839" s="39"/>
      <c r="J839" s="10"/>
    </row>
    <row r="840" spans="2:10" s="1" customFormat="1" ht="10.9" customHeight="1" x14ac:dyDescent="0.2">
      <c r="B840" s="8" t="s">
        <v>1204</v>
      </c>
      <c r="C840" s="38" t="s">
        <v>1205</v>
      </c>
      <c r="D840" s="38"/>
      <c r="E840" s="9"/>
      <c r="F840" s="10"/>
      <c r="G840" s="39">
        <v>400947.94</v>
      </c>
      <c r="H840" s="39"/>
      <c r="I840" s="39"/>
      <c r="J840" s="10"/>
    </row>
    <row r="841" spans="2:10" s="1" customFormat="1" ht="10.9" customHeight="1" x14ac:dyDescent="0.2">
      <c r="B841" s="8" t="s">
        <v>1206</v>
      </c>
      <c r="C841" s="38" t="s">
        <v>1207</v>
      </c>
      <c r="D841" s="38"/>
      <c r="E841" s="9"/>
      <c r="F841" s="10"/>
      <c r="G841" s="39">
        <v>592763.42000000004</v>
      </c>
      <c r="H841" s="39"/>
      <c r="I841" s="39"/>
      <c r="J841" s="10"/>
    </row>
    <row r="842" spans="2:10" s="1" customFormat="1" ht="10.9" customHeight="1" x14ac:dyDescent="0.2">
      <c r="B842" s="8" t="s">
        <v>1206</v>
      </c>
      <c r="C842" s="38" t="s">
        <v>1208</v>
      </c>
      <c r="D842" s="38"/>
      <c r="E842" s="9"/>
      <c r="F842" s="10"/>
      <c r="G842" s="39">
        <v>888454.73</v>
      </c>
      <c r="H842" s="39"/>
      <c r="I842" s="39"/>
      <c r="J842" s="10"/>
    </row>
    <row r="843" spans="2:10" s="1" customFormat="1" ht="10.9" customHeight="1" x14ac:dyDescent="0.2">
      <c r="B843" s="8" t="s">
        <v>1209</v>
      </c>
      <c r="C843" s="38" t="s">
        <v>1210</v>
      </c>
      <c r="D843" s="38"/>
      <c r="E843" s="9"/>
      <c r="F843" s="10"/>
      <c r="G843" s="39">
        <v>589624.37</v>
      </c>
      <c r="H843" s="39"/>
      <c r="I843" s="39"/>
      <c r="J843" s="10"/>
    </row>
    <row r="844" spans="2:10" s="1" customFormat="1" ht="10.9" customHeight="1" x14ac:dyDescent="0.2">
      <c r="B844" s="8" t="s">
        <v>1209</v>
      </c>
      <c r="C844" s="38" t="s">
        <v>1210</v>
      </c>
      <c r="D844" s="38"/>
      <c r="E844" s="9"/>
      <c r="F844" s="10"/>
      <c r="G844" s="39">
        <v>1397521.64</v>
      </c>
      <c r="H844" s="39"/>
      <c r="I844" s="39"/>
      <c r="J844" s="10"/>
    </row>
    <row r="845" spans="2:10" s="1" customFormat="1" ht="10.9" customHeight="1" x14ac:dyDescent="0.2">
      <c r="B845" s="8" t="s">
        <v>1211</v>
      </c>
      <c r="C845" s="38" t="s">
        <v>1212</v>
      </c>
      <c r="D845" s="38"/>
      <c r="E845" s="9"/>
      <c r="F845" s="10"/>
      <c r="G845" s="39">
        <v>402216.68</v>
      </c>
      <c r="H845" s="39"/>
      <c r="I845" s="39"/>
      <c r="J845" s="10"/>
    </row>
    <row r="846" spans="2:10" s="1" customFormat="1" ht="10.9" customHeight="1" x14ac:dyDescent="0.2">
      <c r="B846" s="8" t="s">
        <v>1211</v>
      </c>
      <c r="C846" s="38" t="s">
        <v>1213</v>
      </c>
      <c r="D846" s="38"/>
      <c r="E846" s="9"/>
      <c r="F846" s="10"/>
      <c r="G846" s="39">
        <v>403565.99</v>
      </c>
      <c r="H846" s="39"/>
      <c r="I846" s="39"/>
      <c r="J846" s="10"/>
    </row>
    <row r="847" spans="2:10" s="1" customFormat="1" ht="10.9" customHeight="1" x14ac:dyDescent="0.2">
      <c r="B847" s="8" t="s">
        <v>1214</v>
      </c>
      <c r="C847" s="38" t="s">
        <v>1215</v>
      </c>
      <c r="D847" s="38"/>
      <c r="E847" s="9"/>
      <c r="F847" s="10"/>
      <c r="G847" s="39">
        <v>583266.85</v>
      </c>
      <c r="H847" s="39"/>
      <c r="I847" s="39"/>
      <c r="J847" s="10"/>
    </row>
    <row r="848" spans="2:10" s="1" customFormat="1" ht="10.9" customHeight="1" x14ac:dyDescent="0.2">
      <c r="B848" s="8" t="s">
        <v>1214</v>
      </c>
      <c r="C848" s="38" t="s">
        <v>1216</v>
      </c>
      <c r="D848" s="38"/>
      <c r="E848" s="9"/>
      <c r="F848" s="10"/>
      <c r="G848" s="39">
        <v>563068.91</v>
      </c>
      <c r="H848" s="39"/>
      <c r="I848" s="39"/>
      <c r="J848" s="10"/>
    </row>
    <row r="849" spans="2:10" s="1" customFormat="1" ht="10.9" customHeight="1" x14ac:dyDescent="0.2">
      <c r="B849" s="8" t="s">
        <v>1217</v>
      </c>
      <c r="C849" s="38" t="s">
        <v>1218</v>
      </c>
      <c r="D849" s="38"/>
      <c r="E849" s="9"/>
      <c r="F849" s="10"/>
      <c r="G849" s="39">
        <v>829482.17</v>
      </c>
      <c r="H849" s="39"/>
      <c r="I849" s="39"/>
      <c r="J849" s="10"/>
    </row>
    <row r="850" spans="2:10" s="1" customFormat="1" ht="10.9" customHeight="1" x14ac:dyDescent="0.2">
      <c r="B850" s="8" t="s">
        <v>1219</v>
      </c>
      <c r="C850" s="38" t="s">
        <v>1220</v>
      </c>
      <c r="D850" s="38"/>
      <c r="E850" s="9"/>
      <c r="F850" s="10"/>
      <c r="G850" s="39">
        <v>533238.53</v>
      </c>
      <c r="H850" s="39"/>
      <c r="I850" s="39"/>
      <c r="J850" s="10"/>
    </row>
    <row r="851" spans="2:10" s="1" customFormat="1" ht="10.9" customHeight="1" x14ac:dyDescent="0.2">
      <c r="B851" s="8" t="s">
        <v>1221</v>
      </c>
      <c r="C851" s="38" t="s">
        <v>1222</v>
      </c>
      <c r="D851" s="38"/>
      <c r="E851" s="9"/>
      <c r="F851" s="10"/>
      <c r="G851" s="39">
        <v>1187324.6100000001</v>
      </c>
      <c r="H851" s="39"/>
      <c r="I851" s="39"/>
      <c r="J851" s="10"/>
    </row>
    <row r="852" spans="2:10" s="1" customFormat="1" ht="10.9" customHeight="1" x14ac:dyDescent="0.2">
      <c r="B852" s="8" t="s">
        <v>1223</v>
      </c>
      <c r="C852" s="38" t="s">
        <v>1224</v>
      </c>
      <c r="D852" s="38"/>
      <c r="E852" s="9"/>
      <c r="F852" s="10"/>
      <c r="G852" s="39">
        <v>985166.06</v>
      </c>
      <c r="H852" s="39"/>
      <c r="I852" s="39"/>
      <c r="J852" s="10"/>
    </row>
    <row r="853" spans="2:10" s="1" customFormat="1" ht="10.9" customHeight="1" x14ac:dyDescent="0.2">
      <c r="B853" s="8" t="s">
        <v>1225</v>
      </c>
      <c r="C853" s="38" t="s">
        <v>1226</v>
      </c>
      <c r="D853" s="38"/>
      <c r="E853" s="9"/>
      <c r="F853" s="10"/>
      <c r="G853" s="39">
        <v>1017307.21</v>
      </c>
      <c r="H853" s="39"/>
      <c r="I853" s="39"/>
      <c r="J853" s="10"/>
    </row>
    <row r="854" spans="2:10" s="1" customFormat="1" ht="10.9" customHeight="1" x14ac:dyDescent="0.2">
      <c r="B854" s="8" t="s">
        <v>1227</v>
      </c>
      <c r="C854" s="38" t="s">
        <v>1228</v>
      </c>
      <c r="D854" s="38"/>
      <c r="E854" s="9"/>
      <c r="F854" s="10"/>
      <c r="G854" s="39">
        <v>1052406.8899999999</v>
      </c>
      <c r="H854" s="39"/>
      <c r="I854" s="39"/>
      <c r="J854" s="10"/>
    </row>
    <row r="855" spans="2:10" s="1" customFormat="1" ht="10.9" customHeight="1" x14ac:dyDescent="0.2">
      <c r="B855" s="8" t="s">
        <v>1229</v>
      </c>
      <c r="C855" s="38" t="s">
        <v>1230</v>
      </c>
      <c r="D855" s="38"/>
      <c r="E855" s="9"/>
      <c r="F855" s="10"/>
      <c r="G855" s="39">
        <v>876351.42</v>
      </c>
      <c r="H855" s="39"/>
      <c r="I855" s="39"/>
      <c r="J855" s="10"/>
    </row>
    <row r="856" spans="2:10" s="1" customFormat="1" ht="10.9" customHeight="1" x14ac:dyDescent="0.2">
      <c r="B856" s="8" t="s">
        <v>1231</v>
      </c>
      <c r="C856" s="38" t="s">
        <v>1232</v>
      </c>
      <c r="D856" s="38"/>
      <c r="E856" s="9"/>
      <c r="F856" s="10"/>
      <c r="G856" s="39">
        <v>997468.79</v>
      </c>
      <c r="H856" s="39"/>
      <c r="I856" s="39"/>
      <c r="J856" s="10"/>
    </row>
    <row r="857" spans="2:10" s="1" customFormat="1" ht="10.9" customHeight="1" x14ac:dyDescent="0.2">
      <c r="B857" s="8" t="s">
        <v>1233</v>
      </c>
      <c r="C857" s="38" t="s">
        <v>1234</v>
      </c>
      <c r="D857" s="38"/>
      <c r="E857" s="9"/>
      <c r="F857" s="10"/>
      <c r="G857" s="39">
        <v>1301287.94</v>
      </c>
      <c r="H857" s="39"/>
      <c r="I857" s="39"/>
      <c r="J857" s="10"/>
    </row>
    <row r="858" spans="2:10" s="1" customFormat="1" ht="10.9" customHeight="1" x14ac:dyDescent="0.2">
      <c r="B858" s="8" t="s">
        <v>1235</v>
      </c>
      <c r="C858" s="38" t="s">
        <v>1236</v>
      </c>
      <c r="D858" s="38"/>
      <c r="E858" s="9"/>
      <c r="F858" s="10"/>
      <c r="G858" s="39">
        <v>1599715.6</v>
      </c>
      <c r="H858" s="39"/>
      <c r="I858" s="39"/>
      <c r="J858" s="10"/>
    </row>
    <row r="859" spans="2:10" s="1" customFormat="1" ht="10.9" customHeight="1" x14ac:dyDescent="0.2">
      <c r="B859" s="8" t="s">
        <v>1237</v>
      </c>
      <c r="C859" s="38" t="s">
        <v>1238</v>
      </c>
      <c r="D859" s="38"/>
      <c r="E859" s="9"/>
      <c r="F859" s="10"/>
      <c r="G859" s="39">
        <v>1103542.81</v>
      </c>
      <c r="H859" s="39"/>
      <c r="I859" s="39"/>
      <c r="J859" s="10"/>
    </row>
    <row r="860" spans="2:10" s="1" customFormat="1" ht="10.9" customHeight="1" x14ac:dyDescent="0.2">
      <c r="B860" s="8" t="s">
        <v>1239</v>
      </c>
      <c r="C860" s="38" t="s">
        <v>1240</v>
      </c>
      <c r="D860" s="38"/>
      <c r="E860" s="9"/>
      <c r="F860" s="10"/>
      <c r="G860" s="39">
        <v>1777461.79</v>
      </c>
      <c r="H860" s="39"/>
      <c r="I860" s="39"/>
      <c r="J860" s="10"/>
    </row>
    <row r="861" spans="2:10" s="1" customFormat="1" ht="10.9" customHeight="1" x14ac:dyDescent="0.2">
      <c r="B861" s="8" t="s">
        <v>1241</v>
      </c>
      <c r="C861" s="38" t="s">
        <v>1242</v>
      </c>
      <c r="D861" s="38"/>
      <c r="E861" s="9"/>
      <c r="F861" s="10"/>
      <c r="G861" s="39">
        <v>1184974.52</v>
      </c>
      <c r="H861" s="39"/>
      <c r="I861" s="39"/>
      <c r="J861" s="10"/>
    </row>
    <row r="862" spans="2:10" s="1" customFormat="1" ht="10.9" customHeight="1" x14ac:dyDescent="0.2">
      <c r="B862" s="8" t="s">
        <v>1243</v>
      </c>
      <c r="C862" s="38" t="s">
        <v>1244</v>
      </c>
      <c r="D862" s="38"/>
      <c r="E862" s="9"/>
      <c r="F862" s="10"/>
      <c r="G862" s="39">
        <v>1658964.33</v>
      </c>
      <c r="H862" s="39"/>
      <c r="I862" s="39"/>
      <c r="J862" s="10"/>
    </row>
    <row r="863" spans="2:10" s="1" customFormat="1" ht="10.9" customHeight="1" x14ac:dyDescent="0.2">
      <c r="B863" s="8" t="s">
        <v>1245</v>
      </c>
      <c r="C863" s="38" t="s">
        <v>1246</v>
      </c>
      <c r="D863" s="38"/>
      <c r="E863" s="9"/>
      <c r="F863" s="10"/>
      <c r="G863" s="39">
        <v>1303471.98</v>
      </c>
      <c r="H863" s="39"/>
      <c r="I863" s="39"/>
      <c r="J863" s="10"/>
    </row>
    <row r="864" spans="2:10" s="1" customFormat="1" ht="10.9" customHeight="1" x14ac:dyDescent="0.2">
      <c r="B864" s="8" t="s">
        <v>1247</v>
      </c>
      <c r="C864" s="38" t="s">
        <v>1248</v>
      </c>
      <c r="D864" s="38"/>
      <c r="E864" s="9"/>
      <c r="F864" s="10"/>
      <c r="G864" s="39">
        <v>1836710.51</v>
      </c>
      <c r="H864" s="39"/>
      <c r="I864" s="39"/>
      <c r="J864" s="10"/>
    </row>
    <row r="865" spans="2:10" s="1" customFormat="1" ht="10.9" customHeight="1" x14ac:dyDescent="0.2">
      <c r="B865" s="8" t="s">
        <v>1249</v>
      </c>
      <c r="C865" s="38" t="s">
        <v>1250</v>
      </c>
      <c r="D865" s="38"/>
      <c r="E865" s="9"/>
      <c r="F865" s="10"/>
      <c r="G865" s="39">
        <v>1718213.06</v>
      </c>
      <c r="H865" s="39"/>
      <c r="I865" s="39"/>
      <c r="J865" s="10"/>
    </row>
    <row r="866" spans="2:10" s="1" customFormat="1" ht="10.9" customHeight="1" x14ac:dyDescent="0.2">
      <c r="B866" s="8" t="s">
        <v>1251</v>
      </c>
      <c r="C866" s="38" t="s">
        <v>1252</v>
      </c>
      <c r="D866" s="38"/>
      <c r="E866" s="9"/>
      <c r="F866" s="10"/>
      <c r="G866" s="39">
        <v>1362720.7</v>
      </c>
      <c r="H866" s="39"/>
      <c r="I866" s="39"/>
      <c r="J866" s="10"/>
    </row>
    <row r="867" spans="2:10" s="1" customFormat="1" ht="10.9" customHeight="1" x14ac:dyDescent="0.2">
      <c r="B867" s="8" t="s">
        <v>1253</v>
      </c>
      <c r="C867" s="38" t="s">
        <v>1254</v>
      </c>
      <c r="D867" s="38"/>
      <c r="E867" s="9"/>
      <c r="F867" s="10"/>
      <c r="G867" s="39">
        <v>1777461.79</v>
      </c>
      <c r="H867" s="39"/>
      <c r="I867" s="39"/>
      <c r="J867" s="10"/>
    </row>
    <row r="868" spans="2:10" s="1" customFormat="1" ht="10.9" customHeight="1" x14ac:dyDescent="0.2">
      <c r="B868" s="8" t="s">
        <v>1255</v>
      </c>
      <c r="C868" s="38" t="s">
        <v>1256</v>
      </c>
      <c r="D868" s="38"/>
      <c r="E868" s="9"/>
      <c r="F868" s="10"/>
      <c r="G868" s="39">
        <v>1599715.6</v>
      </c>
      <c r="H868" s="39"/>
      <c r="I868" s="39"/>
      <c r="J868" s="10"/>
    </row>
    <row r="869" spans="2:10" s="1" customFormat="1" ht="10.9" customHeight="1" x14ac:dyDescent="0.2">
      <c r="B869" s="8" t="s">
        <v>1257</v>
      </c>
      <c r="C869" s="38" t="s">
        <v>1258</v>
      </c>
      <c r="D869" s="38"/>
      <c r="E869" s="9"/>
      <c r="F869" s="10"/>
      <c r="G869" s="39">
        <v>50035.68</v>
      </c>
      <c r="H869" s="39"/>
      <c r="I869" s="39"/>
      <c r="J869" s="10"/>
    </row>
    <row r="870" spans="2:10" s="1" customFormat="1" ht="10.9" customHeight="1" x14ac:dyDescent="0.2">
      <c r="B870" s="8" t="s">
        <v>1259</v>
      </c>
      <c r="C870" s="38" t="s">
        <v>1260</v>
      </c>
      <c r="D870" s="38"/>
      <c r="E870" s="9"/>
      <c r="F870" s="10"/>
      <c r="G870" s="39">
        <v>1061087.5900000001</v>
      </c>
      <c r="H870" s="39"/>
      <c r="I870" s="39"/>
      <c r="J870" s="10"/>
    </row>
    <row r="871" spans="2:10" s="1" customFormat="1" ht="10.9" customHeight="1" x14ac:dyDescent="0.2">
      <c r="B871" s="8" t="s">
        <v>1261</v>
      </c>
      <c r="C871" s="38" t="s">
        <v>1262</v>
      </c>
      <c r="D871" s="38"/>
      <c r="E871" s="9"/>
      <c r="F871" s="10"/>
      <c r="G871" s="39">
        <v>308249.67</v>
      </c>
      <c r="H871" s="39"/>
      <c r="I871" s="39"/>
      <c r="J871" s="10"/>
    </row>
    <row r="872" spans="2:10" s="1" customFormat="1" ht="10.9" customHeight="1" x14ac:dyDescent="0.2">
      <c r="B872" s="8" t="s">
        <v>1263</v>
      </c>
      <c r="C872" s="38" t="s">
        <v>1264</v>
      </c>
      <c r="D872" s="38"/>
      <c r="E872" s="9"/>
      <c r="F872" s="10"/>
      <c r="G872" s="39">
        <v>340827.62</v>
      </c>
      <c r="H872" s="39"/>
      <c r="I872" s="39"/>
      <c r="J872" s="10"/>
    </row>
    <row r="873" spans="2:10" s="1" customFormat="1" ht="10.9" customHeight="1" x14ac:dyDescent="0.2">
      <c r="B873" s="8" t="s">
        <v>1265</v>
      </c>
      <c r="C873" s="38" t="s">
        <v>1266</v>
      </c>
      <c r="D873" s="38"/>
      <c r="E873" s="9"/>
      <c r="F873" s="10"/>
      <c r="G873" s="39">
        <v>67054346.789999999</v>
      </c>
      <c r="H873" s="39"/>
      <c r="I873" s="39"/>
      <c r="J873" s="10"/>
    </row>
    <row r="874" spans="2:10" s="1" customFormat="1" ht="10.9" customHeight="1" x14ac:dyDescent="0.2">
      <c r="B874" s="8" t="s">
        <v>1265</v>
      </c>
      <c r="C874" s="38" t="s">
        <v>1267</v>
      </c>
      <c r="D874" s="38"/>
      <c r="E874" s="9"/>
      <c r="F874" s="10"/>
      <c r="G874" s="39">
        <v>5226357.2300000004</v>
      </c>
      <c r="H874" s="39"/>
      <c r="I874" s="39"/>
      <c r="J874" s="10"/>
    </row>
    <row r="875" spans="2:10" s="1" customFormat="1" ht="10.9" customHeight="1" x14ac:dyDescent="0.2">
      <c r="B875" s="8" t="s">
        <v>1265</v>
      </c>
      <c r="C875" s="38" t="s">
        <v>1268</v>
      </c>
      <c r="D875" s="38"/>
      <c r="E875" s="9"/>
      <c r="F875" s="10"/>
      <c r="G875" s="39">
        <v>1184974.53</v>
      </c>
      <c r="H875" s="39"/>
      <c r="I875" s="39"/>
      <c r="J875" s="10"/>
    </row>
    <row r="876" spans="2:10" s="1" customFormat="1" ht="10.9" customHeight="1" x14ac:dyDescent="0.2">
      <c r="B876" s="8" t="s">
        <v>1269</v>
      </c>
      <c r="C876" s="38" t="s">
        <v>1270</v>
      </c>
      <c r="D876" s="38"/>
      <c r="E876" s="9"/>
      <c r="F876" s="10"/>
      <c r="G876" s="39">
        <v>1362720.7</v>
      </c>
      <c r="H876" s="39"/>
      <c r="I876" s="39"/>
      <c r="J876" s="10"/>
    </row>
    <row r="877" spans="2:10" s="1" customFormat="1" ht="10.9" customHeight="1" x14ac:dyDescent="0.2">
      <c r="B877" s="8" t="s">
        <v>1271</v>
      </c>
      <c r="C877" s="38" t="s">
        <v>1272</v>
      </c>
      <c r="D877" s="38"/>
      <c r="E877" s="9"/>
      <c r="F877" s="10"/>
      <c r="G877" s="39">
        <v>1132624.3799999999</v>
      </c>
      <c r="H877" s="39"/>
      <c r="I877" s="39"/>
      <c r="J877" s="10"/>
    </row>
    <row r="878" spans="2:10" s="1" customFormat="1" ht="10.9" customHeight="1" x14ac:dyDescent="0.2">
      <c r="B878" s="8" t="s">
        <v>1273</v>
      </c>
      <c r="C878" s="38" t="s">
        <v>1274</v>
      </c>
      <c r="D878" s="38"/>
      <c r="E878" s="9"/>
      <c r="F878" s="10"/>
      <c r="G878" s="39">
        <v>1264216.82</v>
      </c>
      <c r="H878" s="39"/>
      <c r="I878" s="39"/>
      <c r="J878" s="10"/>
    </row>
    <row r="879" spans="2:10" s="1" customFormat="1" ht="10.9" customHeight="1" x14ac:dyDescent="0.2">
      <c r="B879" s="8" t="s">
        <v>1275</v>
      </c>
      <c r="C879" s="38" t="s">
        <v>1276</v>
      </c>
      <c r="D879" s="38"/>
      <c r="E879" s="9"/>
      <c r="F879" s="10"/>
      <c r="G879" s="39">
        <v>1135689.27</v>
      </c>
      <c r="H879" s="39"/>
      <c r="I879" s="39"/>
      <c r="J879" s="10"/>
    </row>
    <row r="880" spans="2:10" s="1" customFormat="1" ht="10.9" customHeight="1" x14ac:dyDescent="0.2">
      <c r="B880" s="8" t="s">
        <v>1277</v>
      </c>
      <c r="C880" s="38" t="s">
        <v>1278</v>
      </c>
      <c r="D880" s="38"/>
      <c r="E880" s="9"/>
      <c r="F880" s="10"/>
      <c r="G880" s="39">
        <v>1247367.6200000001</v>
      </c>
      <c r="H880" s="39"/>
      <c r="I880" s="39"/>
      <c r="J880" s="10"/>
    </row>
    <row r="881" spans="2:10" s="1" customFormat="1" ht="10.9" customHeight="1" x14ac:dyDescent="0.2">
      <c r="B881" s="8" t="s">
        <v>1279</v>
      </c>
      <c r="C881" s="38" t="s">
        <v>1280</v>
      </c>
      <c r="D881" s="38"/>
      <c r="E881" s="9"/>
      <c r="F881" s="10"/>
      <c r="G881" s="39">
        <v>1284974.52</v>
      </c>
      <c r="H881" s="39"/>
      <c r="I881" s="39"/>
      <c r="J881" s="10"/>
    </row>
    <row r="882" spans="2:10" s="1" customFormat="1" ht="10.9" customHeight="1" x14ac:dyDescent="0.2">
      <c r="B882" s="8" t="s">
        <v>1281</v>
      </c>
      <c r="C882" s="38" t="s">
        <v>1282</v>
      </c>
      <c r="D882" s="38"/>
      <c r="E882" s="9"/>
      <c r="F882" s="10"/>
      <c r="G882" s="39">
        <v>1297316.08</v>
      </c>
      <c r="H882" s="39"/>
      <c r="I882" s="39"/>
      <c r="J882" s="10"/>
    </row>
    <row r="883" spans="2:10" s="1" customFormat="1" ht="10.9" customHeight="1" x14ac:dyDescent="0.2">
      <c r="B883" s="8" t="s">
        <v>1283</v>
      </c>
      <c r="C883" s="38" t="s">
        <v>1284</v>
      </c>
      <c r="D883" s="38"/>
      <c r="E883" s="9"/>
      <c r="F883" s="10"/>
      <c r="G883" s="39">
        <v>928067.06</v>
      </c>
      <c r="H883" s="39"/>
      <c r="I883" s="39"/>
      <c r="J883" s="10"/>
    </row>
    <row r="884" spans="2:10" s="1" customFormat="1" ht="10.9" customHeight="1" x14ac:dyDescent="0.2">
      <c r="B884" s="8" t="s">
        <v>1283</v>
      </c>
      <c r="C884" s="38" t="s">
        <v>1285</v>
      </c>
      <c r="D884" s="38"/>
      <c r="E884" s="9"/>
      <c r="F884" s="10"/>
      <c r="G884" s="39">
        <v>1184974.53</v>
      </c>
      <c r="H884" s="39"/>
      <c r="I884" s="39"/>
      <c r="J884" s="10"/>
    </row>
    <row r="885" spans="2:10" s="1" customFormat="1" ht="10.9" customHeight="1" x14ac:dyDescent="0.2">
      <c r="B885" s="8" t="s">
        <v>1283</v>
      </c>
      <c r="C885" s="38" t="s">
        <v>1286</v>
      </c>
      <c r="D885" s="38"/>
      <c r="E885" s="9"/>
      <c r="F885" s="10"/>
      <c r="G885" s="39">
        <v>201034.68</v>
      </c>
      <c r="H885" s="39"/>
      <c r="I885" s="39"/>
      <c r="J885" s="10"/>
    </row>
    <row r="886" spans="2:10" s="1" customFormat="1" ht="10.9" customHeight="1" x14ac:dyDescent="0.2">
      <c r="B886" s="8" t="s">
        <v>1287</v>
      </c>
      <c r="C886" s="38" t="s">
        <v>1288</v>
      </c>
      <c r="D886" s="38"/>
      <c r="E886" s="9"/>
      <c r="F886" s="10"/>
      <c r="G886" s="39">
        <v>1184974.52</v>
      </c>
      <c r="H886" s="39"/>
      <c r="I886" s="39"/>
      <c r="J886" s="10"/>
    </row>
    <row r="887" spans="2:10" s="1" customFormat="1" ht="10.9" customHeight="1" x14ac:dyDescent="0.2">
      <c r="B887" s="8" t="s">
        <v>1289</v>
      </c>
      <c r="C887" s="38" t="s">
        <v>1290</v>
      </c>
      <c r="D887" s="38"/>
      <c r="E887" s="9"/>
      <c r="F887" s="10"/>
      <c r="G887" s="39">
        <v>1800047.62</v>
      </c>
      <c r="H887" s="39"/>
      <c r="I887" s="39"/>
      <c r="J887" s="10"/>
    </row>
    <row r="888" spans="2:10" s="1" customFormat="1" ht="10.9" customHeight="1" x14ac:dyDescent="0.2">
      <c r="B888" s="8" t="s">
        <v>1291</v>
      </c>
      <c r="C888" s="38" t="s">
        <v>1292</v>
      </c>
      <c r="D888" s="38"/>
      <c r="E888" s="9"/>
      <c r="F888" s="10"/>
      <c r="G888" s="39">
        <v>1619663.21</v>
      </c>
      <c r="H888" s="39"/>
      <c r="I888" s="39"/>
      <c r="J888" s="10"/>
    </row>
    <row r="889" spans="2:10" s="1" customFormat="1" ht="10.9" customHeight="1" x14ac:dyDescent="0.2">
      <c r="B889" s="8" t="s">
        <v>1293</v>
      </c>
      <c r="C889" s="38" t="s">
        <v>1294</v>
      </c>
      <c r="D889" s="38"/>
      <c r="E889" s="9"/>
      <c r="F889" s="10"/>
      <c r="G889" s="39">
        <v>967518.67</v>
      </c>
      <c r="H889" s="39"/>
      <c r="I889" s="39"/>
      <c r="J889" s="10"/>
    </row>
    <row r="890" spans="2:10" s="1" customFormat="1" ht="10.9" customHeight="1" x14ac:dyDescent="0.2">
      <c r="B890" s="8" t="s">
        <v>1295</v>
      </c>
      <c r="C890" s="38" t="s">
        <v>1296</v>
      </c>
      <c r="D890" s="38"/>
      <c r="E890" s="9"/>
      <c r="F890" s="10"/>
      <c r="G890" s="39">
        <v>83180.86</v>
      </c>
      <c r="H890" s="39"/>
      <c r="I890" s="39"/>
      <c r="J890" s="10"/>
    </row>
    <row r="891" spans="2:10" s="1" customFormat="1" ht="10.9" customHeight="1" x14ac:dyDescent="0.2">
      <c r="B891" s="8" t="s">
        <v>1297</v>
      </c>
      <c r="C891" s="38" t="s">
        <v>1298</v>
      </c>
      <c r="D891" s="38"/>
      <c r="E891" s="9"/>
      <c r="F891" s="10"/>
      <c r="G891" s="39">
        <v>83180.78</v>
      </c>
      <c r="H891" s="39"/>
      <c r="I891" s="39"/>
      <c r="J891" s="10"/>
    </row>
    <row r="892" spans="2:10" s="1" customFormat="1" ht="10.9" customHeight="1" x14ac:dyDescent="0.2">
      <c r="B892" s="8" t="s">
        <v>1299</v>
      </c>
      <c r="C892" s="38" t="s">
        <v>1300</v>
      </c>
      <c r="D892" s="38"/>
      <c r="E892" s="9"/>
      <c r="F892" s="10"/>
      <c r="G892" s="39">
        <v>49724.36</v>
      </c>
      <c r="H892" s="39"/>
      <c r="I892" s="39"/>
      <c r="J892" s="10"/>
    </row>
    <row r="893" spans="2:10" s="1" customFormat="1" ht="10.9" customHeight="1" x14ac:dyDescent="0.2">
      <c r="B893" s="8" t="s">
        <v>1301</v>
      </c>
      <c r="C893" s="38" t="s">
        <v>1302</v>
      </c>
      <c r="D893" s="38"/>
      <c r="E893" s="9"/>
      <c r="F893" s="10"/>
      <c r="G893" s="39">
        <v>389534.88</v>
      </c>
      <c r="H893" s="39"/>
      <c r="I893" s="39"/>
      <c r="J893" s="10"/>
    </row>
    <row r="894" spans="2:10" s="1" customFormat="1" ht="10.9" customHeight="1" x14ac:dyDescent="0.2">
      <c r="B894" s="8" t="s">
        <v>1303</v>
      </c>
      <c r="C894" s="38" t="s">
        <v>1304</v>
      </c>
      <c r="D894" s="38"/>
      <c r="E894" s="9"/>
      <c r="F894" s="10"/>
      <c r="G894" s="39">
        <v>437544.95</v>
      </c>
      <c r="H894" s="39"/>
      <c r="I894" s="39"/>
      <c r="J894" s="10"/>
    </row>
    <row r="895" spans="2:10" s="1" customFormat="1" ht="10.9" customHeight="1" x14ac:dyDescent="0.2">
      <c r="B895" s="8" t="s">
        <v>1305</v>
      </c>
      <c r="C895" s="38" t="s">
        <v>1306</v>
      </c>
      <c r="D895" s="38"/>
      <c r="E895" s="9"/>
      <c r="F895" s="10"/>
      <c r="G895" s="39">
        <v>611424.30000000005</v>
      </c>
      <c r="H895" s="39"/>
      <c r="I895" s="39"/>
      <c r="J895" s="10"/>
    </row>
    <row r="896" spans="2:10" s="1" customFormat="1" ht="10.9" customHeight="1" x14ac:dyDescent="0.2">
      <c r="B896" s="8" t="s">
        <v>1307</v>
      </c>
      <c r="C896" s="38" t="s">
        <v>1308</v>
      </c>
      <c r="D896" s="38"/>
      <c r="E896" s="9"/>
      <c r="F896" s="10"/>
      <c r="G896" s="39">
        <v>721649.48</v>
      </c>
      <c r="H896" s="39"/>
      <c r="I896" s="39"/>
      <c r="J896" s="10"/>
    </row>
    <row r="897" spans="2:10" s="1" customFormat="1" ht="10.9" customHeight="1" x14ac:dyDescent="0.2">
      <c r="B897" s="8" t="s">
        <v>1309</v>
      </c>
      <c r="C897" s="38" t="s">
        <v>1310</v>
      </c>
      <c r="D897" s="38"/>
      <c r="E897" s="9"/>
      <c r="F897" s="10"/>
      <c r="G897" s="39">
        <v>836729.8</v>
      </c>
      <c r="H897" s="39"/>
      <c r="I897" s="39"/>
      <c r="J897" s="10"/>
    </row>
    <row r="898" spans="2:10" s="1" customFormat="1" ht="10.9" customHeight="1" x14ac:dyDescent="0.2">
      <c r="B898" s="8" t="s">
        <v>1311</v>
      </c>
      <c r="C898" s="38" t="s">
        <v>1312</v>
      </c>
      <c r="D898" s="38"/>
      <c r="E898" s="9"/>
      <c r="F898" s="10"/>
      <c r="G898" s="39">
        <v>1078877.97</v>
      </c>
      <c r="H898" s="39"/>
      <c r="I898" s="39"/>
      <c r="J898" s="10"/>
    </row>
    <row r="899" spans="2:10" s="1" customFormat="1" ht="10.9" customHeight="1" x14ac:dyDescent="0.2">
      <c r="B899" s="8" t="s">
        <v>1313</v>
      </c>
      <c r="C899" s="38" t="s">
        <v>1314</v>
      </c>
      <c r="D899" s="38"/>
      <c r="E899" s="9"/>
      <c r="F899" s="10"/>
      <c r="G899" s="39">
        <v>1198753.3</v>
      </c>
      <c r="H899" s="39"/>
      <c r="I899" s="39"/>
      <c r="J899" s="10"/>
    </row>
    <row r="900" spans="2:10" s="1" customFormat="1" ht="10.9" customHeight="1" x14ac:dyDescent="0.2">
      <c r="B900" s="8" t="s">
        <v>1315</v>
      </c>
      <c r="C900" s="38" t="s">
        <v>1316</v>
      </c>
      <c r="D900" s="38"/>
      <c r="E900" s="9"/>
      <c r="F900" s="10"/>
      <c r="G900" s="39">
        <v>599376.64000000001</v>
      </c>
      <c r="H900" s="39"/>
      <c r="I900" s="39"/>
      <c r="J900" s="10"/>
    </row>
    <row r="901" spans="2:10" s="1" customFormat="1" ht="10.9" customHeight="1" x14ac:dyDescent="0.2">
      <c r="B901" s="8" t="s">
        <v>1317</v>
      </c>
      <c r="C901" s="38" t="s">
        <v>1318</v>
      </c>
      <c r="D901" s="38"/>
      <c r="E901" s="9"/>
      <c r="F901" s="10"/>
      <c r="G901" s="39">
        <v>659314.31999999995</v>
      </c>
      <c r="H901" s="39"/>
      <c r="I901" s="39"/>
      <c r="J901" s="10"/>
    </row>
    <row r="902" spans="2:10" s="1" customFormat="1" ht="10.9" customHeight="1" x14ac:dyDescent="0.2">
      <c r="B902" s="8" t="s">
        <v>1319</v>
      </c>
      <c r="C902" s="38" t="s">
        <v>1320</v>
      </c>
      <c r="D902" s="38"/>
      <c r="E902" s="9"/>
      <c r="F902" s="10"/>
      <c r="G902" s="39">
        <v>719251.98</v>
      </c>
      <c r="H902" s="39"/>
      <c r="I902" s="39"/>
      <c r="J902" s="10"/>
    </row>
    <row r="903" spans="2:10" s="1" customFormat="1" ht="10.9" customHeight="1" x14ac:dyDescent="0.2">
      <c r="B903" s="8" t="s">
        <v>1321</v>
      </c>
      <c r="C903" s="38" t="s">
        <v>1322</v>
      </c>
      <c r="D903" s="38"/>
      <c r="E903" s="9"/>
      <c r="F903" s="10"/>
      <c r="G903" s="39">
        <v>611364.19999999995</v>
      </c>
      <c r="H903" s="39"/>
      <c r="I903" s="39"/>
      <c r="J903" s="10"/>
    </row>
    <row r="904" spans="2:10" s="1" customFormat="1" ht="10.9" customHeight="1" x14ac:dyDescent="0.2">
      <c r="B904" s="8" t="s">
        <v>1323</v>
      </c>
      <c r="C904" s="38" t="s">
        <v>1324</v>
      </c>
      <c r="D904" s="38"/>
      <c r="E904" s="9"/>
      <c r="F904" s="10"/>
      <c r="G904" s="39">
        <v>604171.66</v>
      </c>
      <c r="H904" s="39"/>
      <c r="I904" s="39"/>
      <c r="J904" s="10"/>
    </row>
    <row r="905" spans="2:10" s="1" customFormat="1" ht="10.9" customHeight="1" x14ac:dyDescent="0.2">
      <c r="B905" s="8" t="s">
        <v>1325</v>
      </c>
      <c r="C905" s="38" t="s">
        <v>1326</v>
      </c>
      <c r="D905" s="38"/>
      <c r="E905" s="9"/>
      <c r="F905" s="10"/>
      <c r="G905" s="39">
        <v>617357.94999999995</v>
      </c>
      <c r="H905" s="39"/>
      <c r="I905" s="39"/>
      <c r="J905" s="10"/>
    </row>
    <row r="906" spans="2:10" s="1" customFormat="1" ht="10.9" customHeight="1" x14ac:dyDescent="0.2">
      <c r="B906" s="8" t="s">
        <v>1327</v>
      </c>
      <c r="C906" s="38" t="s">
        <v>1328</v>
      </c>
      <c r="D906" s="38"/>
      <c r="E906" s="9"/>
      <c r="F906" s="10"/>
      <c r="G906" s="39">
        <v>593382.88</v>
      </c>
      <c r="H906" s="39"/>
      <c r="I906" s="39"/>
      <c r="J906" s="10"/>
    </row>
    <row r="907" spans="2:10" s="1" customFormat="1" ht="10.9" customHeight="1" x14ac:dyDescent="0.2">
      <c r="B907" s="8" t="s">
        <v>1329</v>
      </c>
      <c r="C907" s="38" t="s">
        <v>1330</v>
      </c>
      <c r="D907" s="38"/>
      <c r="E907" s="9"/>
      <c r="F907" s="10"/>
      <c r="G907" s="39">
        <v>623351.71</v>
      </c>
      <c r="H907" s="39"/>
      <c r="I907" s="39"/>
      <c r="J907" s="10"/>
    </row>
    <row r="908" spans="2:10" s="1" customFormat="1" ht="10.9" customHeight="1" x14ac:dyDescent="0.2">
      <c r="B908" s="8" t="s">
        <v>1331</v>
      </c>
      <c r="C908" s="38" t="s">
        <v>1332</v>
      </c>
      <c r="D908" s="38"/>
      <c r="E908" s="9"/>
      <c r="F908" s="10"/>
      <c r="G908" s="39">
        <v>713258.21</v>
      </c>
      <c r="H908" s="39"/>
      <c r="I908" s="39"/>
      <c r="J908" s="10"/>
    </row>
    <row r="909" spans="2:10" s="1" customFormat="1" ht="10.9" customHeight="1" x14ac:dyDescent="0.2">
      <c r="B909" s="8" t="s">
        <v>1333</v>
      </c>
      <c r="C909" s="38" t="s">
        <v>1334</v>
      </c>
      <c r="D909" s="38"/>
      <c r="E909" s="9"/>
      <c r="F909" s="10"/>
      <c r="G909" s="39">
        <v>725245.74</v>
      </c>
      <c r="H909" s="39"/>
      <c r="I909" s="39"/>
      <c r="J909" s="10"/>
    </row>
    <row r="910" spans="2:10" s="1" customFormat="1" ht="10.9" customHeight="1" x14ac:dyDescent="0.2">
      <c r="B910" s="8" t="s">
        <v>1335</v>
      </c>
      <c r="C910" s="38" t="s">
        <v>1336</v>
      </c>
      <c r="D910" s="38"/>
      <c r="E910" s="9"/>
      <c r="F910" s="10"/>
      <c r="G910" s="39">
        <v>599376.65</v>
      </c>
      <c r="H910" s="39"/>
      <c r="I910" s="39"/>
      <c r="J910" s="10"/>
    </row>
    <row r="911" spans="2:10" s="1" customFormat="1" ht="10.9" customHeight="1" x14ac:dyDescent="0.2">
      <c r="B911" s="8" t="s">
        <v>1337</v>
      </c>
      <c r="C911" s="38" t="s">
        <v>1338</v>
      </c>
      <c r="D911" s="38"/>
      <c r="E911" s="9"/>
      <c r="F911" s="10"/>
      <c r="G911" s="39">
        <v>731239.51</v>
      </c>
      <c r="H911" s="39"/>
      <c r="I911" s="39"/>
      <c r="J911" s="10"/>
    </row>
    <row r="912" spans="2:10" s="1" customFormat="1" ht="10.9" customHeight="1" x14ac:dyDescent="0.2">
      <c r="B912" s="8" t="s">
        <v>1339</v>
      </c>
      <c r="C912" s="38" t="s">
        <v>1340</v>
      </c>
      <c r="D912" s="38"/>
      <c r="E912" s="9"/>
      <c r="F912" s="10"/>
      <c r="G912" s="39">
        <v>768400.86</v>
      </c>
      <c r="H912" s="39"/>
      <c r="I912" s="39"/>
      <c r="J912" s="10"/>
    </row>
    <row r="913" spans="2:10" s="1" customFormat="1" ht="10.9" customHeight="1" x14ac:dyDescent="0.2">
      <c r="B913" s="8" t="s">
        <v>1341</v>
      </c>
      <c r="C913" s="38" t="s">
        <v>1342</v>
      </c>
      <c r="D913" s="38"/>
      <c r="E913" s="9"/>
      <c r="F913" s="10"/>
      <c r="G913" s="39">
        <v>779189.65</v>
      </c>
      <c r="H913" s="39"/>
      <c r="I913" s="39"/>
      <c r="J913" s="10"/>
    </row>
    <row r="914" spans="2:10" s="1" customFormat="1" ht="10.9" customHeight="1" x14ac:dyDescent="0.2">
      <c r="B914" s="8" t="s">
        <v>1343</v>
      </c>
      <c r="C914" s="38" t="s">
        <v>1344</v>
      </c>
      <c r="D914" s="38"/>
      <c r="E914" s="9"/>
      <c r="F914" s="10"/>
      <c r="G914" s="39">
        <v>611364.18000000005</v>
      </c>
      <c r="H914" s="39"/>
      <c r="I914" s="39"/>
      <c r="J914" s="10"/>
    </row>
    <row r="915" spans="2:10" s="1" customFormat="1" ht="10.9" customHeight="1" x14ac:dyDescent="0.2">
      <c r="B915" s="8" t="s">
        <v>1345</v>
      </c>
      <c r="C915" s="38" t="s">
        <v>1346</v>
      </c>
      <c r="D915" s="38"/>
      <c r="E915" s="9"/>
      <c r="F915" s="10"/>
      <c r="G915" s="39">
        <v>605370.42000000004</v>
      </c>
      <c r="H915" s="39"/>
      <c r="I915" s="39"/>
      <c r="J915" s="10"/>
    </row>
    <row r="916" spans="2:10" s="1" customFormat="1" ht="10.9" customHeight="1" x14ac:dyDescent="0.2">
      <c r="B916" s="8" t="s">
        <v>1347</v>
      </c>
      <c r="C916" s="38" t="s">
        <v>1348</v>
      </c>
      <c r="D916" s="38"/>
      <c r="E916" s="9"/>
      <c r="F916" s="10"/>
      <c r="G916" s="39">
        <v>437544.96000000002</v>
      </c>
      <c r="H916" s="39"/>
      <c r="I916" s="39"/>
      <c r="J916" s="10"/>
    </row>
    <row r="917" spans="2:10" s="1" customFormat="1" ht="10.9" customHeight="1" x14ac:dyDescent="0.2">
      <c r="B917" s="8" t="s">
        <v>1349</v>
      </c>
      <c r="C917" s="38" t="s">
        <v>1350</v>
      </c>
      <c r="D917" s="38"/>
      <c r="E917" s="9"/>
      <c r="F917" s="10"/>
      <c r="G917" s="39">
        <v>587389.11</v>
      </c>
      <c r="H917" s="39"/>
      <c r="I917" s="39"/>
      <c r="J917" s="10"/>
    </row>
    <row r="918" spans="2:10" s="1" customFormat="1" ht="10.9" customHeight="1" x14ac:dyDescent="0.2">
      <c r="B918" s="8" t="s">
        <v>1351</v>
      </c>
      <c r="C918" s="38" t="s">
        <v>1352</v>
      </c>
      <c r="D918" s="38"/>
      <c r="E918" s="9"/>
      <c r="F918" s="10"/>
      <c r="G918" s="39">
        <v>929033.8</v>
      </c>
      <c r="H918" s="39"/>
      <c r="I918" s="39"/>
      <c r="J918" s="10"/>
    </row>
    <row r="919" spans="2:10" s="1" customFormat="1" ht="10.9" customHeight="1" x14ac:dyDescent="0.2">
      <c r="B919" s="8" t="s">
        <v>1353</v>
      </c>
      <c r="C919" s="38" t="s">
        <v>1354</v>
      </c>
      <c r="D919" s="38"/>
      <c r="E919" s="9"/>
      <c r="F919" s="10"/>
      <c r="G919" s="39">
        <v>653320.55000000005</v>
      </c>
      <c r="H919" s="39"/>
      <c r="I919" s="39"/>
      <c r="J919" s="10"/>
    </row>
    <row r="920" spans="2:10" s="1" customFormat="1" ht="10.9" customHeight="1" x14ac:dyDescent="0.2">
      <c r="B920" s="8" t="s">
        <v>1355</v>
      </c>
      <c r="C920" s="38" t="s">
        <v>1356</v>
      </c>
      <c r="D920" s="38"/>
      <c r="E920" s="9"/>
      <c r="F920" s="10"/>
      <c r="G920" s="39">
        <v>665308.07999999996</v>
      </c>
      <c r="H920" s="39"/>
      <c r="I920" s="39"/>
      <c r="J920" s="10"/>
    </row>
    <row r="921" spans="2:10" s="1" customFormat="1" ht="10.9" customHeight="1" x14ac:dyDescent="0.2">
      <c r="B921" s="8" t="s">
        <v>1357</v>
      </c>
      <c r="C921" s="38" t="s">
        <v>1358</v>
      </c>
      <c r="D921" s="38"/>
      <c r="E921" s="9"/>
      <c r="F921" s="10"/>
      <c r="G921" s="39">
        <v>539438.99</v>
      </c>
      <c r="H921" s="39"/>
      <c r="I921" s="39"/>
      <c r="J921" s="10"/>
    </row>
    <row r="922" spans="2:10" s="1" customFormat="1" ht="10.9" customHeight="1" x14ac:dyDescent="0.2">
      <c r="B922" s="8" t="s">
        <v>1359</v>
      </c>
      <c r="C922" s="38" t="s">
        <v>1360</v>
      </c>
      <c r="D922" s="38"/>
      <c r="E922" s="9"/>
      <c r="F922" s="10"/>
      <c r="G922" s="39">
        <v>677295.62</v>
      </c>
      <c r="H922" s="39"/>
      <c r="I922" s="39"/>
      <c r="J922" s="10"/>
    </row>
    <row r="923" spans="2:10" s="1" customFormat="1" ht="10.9" customHeight="1" x14ac:dyDescent="0.2">
      <c r="B923" s="8" t="s">
        <v>1361</v>
      </c>
      <c r="C923" s="38" t="s">
        <v>1362</v>
      </c>
      <c r="D923" s="38"/>
      <c r="E923" s="9"/>
      <c r="F923" s="10"/>
      <c r="G923" s="39">
        <v>545432.75</v>
      </c>
      <c r="H923" s="39"/>
      <c r="I923" s="39"/>
      <c r="J923" s="10"/>
    </row>
    <row r="924" spans="2:10" s="1" customFormat="1" ht="10.9" customHeight="1" x14ac:dyDescent="0.2">
      <c r="B924" s="8" t="s">
        <v>1363</v>
      </c>
      <c r="C924" s="38" t="s">
        <v>1364</v>
      </c>
      <c r="D924" s="38"/>
      <c r="E924" s="9"/>
      <c r="F924" s="10"/>
      <c r="G924" s="39">
        <v>515463.92</v>
      </c>
      <c r="H924" s="39"/>
      <c r="I924" s="39"/>
      <c r="J924" s="10"/>
    </row>
    <row r="925" spans="2:10" s="1" customFormat="1" ht="10.9" customHeight="1" x14ac:dyDescent="0.2">
      <c r="B925" s="8" t="s">
        <v>1365</v>
      </c>
      <c r="C925" s="38" t="s">
        <v>1366</v>
      </c>
      <c r="D925" s="38"/>
      <c r="E925" s="9"/>
      <c r="F925" s="10"/>
      <c r="G925" s="39">
        <v>565650.87</v>
      </c>
      <c r="H925" s="39"/>
      <c r="I925" s="39"/>
      <c r="J925" s="10"/>
    </row>
    <row r="926" spans="2:10" s="1" customFormat="1" ht="10.9" customHeight="1" x14ac:dyDescent="0.2">
      <c r="B926" s="8" t="s">
        <v>1367</v>
      </c>
      <c r="C926" s="38" t="s">
        <v>1368</v>
      </c>
      <c r="D926" s="38"/>
      <c r="E926" s="9"/>
      <c r="F926" s="10"/>
      <c r="G926" s="39">
        <v>300287.7</v>
      </c>
      <c r="H926" s="39"/>
      <c r="I926" s="39"/>
      <c r="J926" s="10"/>
    </row>
    <row r="927" spans="2:10" s="1" customFormat="1" ht="10.9" customHeight="1" x14ac:dyDescent="0.2">
      <c r="B927" s="8" t="s">
        <v>1367</v>
      </c>
      <c r="C927" s="38" t="s">
        <v>1369</v>
      </c>
      <c r="D927" s="38"/>
      <c r="E927" s="9"/>
      <c r="F927" s="10"/>
      <c r="G927" s="39">
        <v>1204747.1599999999</v>
      </c>
      <c r="H927" s="39"/>
      <c r="I927" s="39"/>
      <c r="J927" s="10"/>
    </row>
    <row r="928" spans="2:10" s="1" customFormat="1" ht="10.9" customHeight="1" x14ac:dyDescent="0.2">
      <c r="B928" s="8" t="s">
        <v>1370</v>
      </c>
      <c r="C928" s="38" t="s">
        <v>1371</v>
      </c>
      <c r="D928" s="38"/>
      <c r="E928" s="9"/>
      <c r="F928" s="10"/>
      <c r="G928" s="39">
        <v>424958.05</v>
      </c>
      <c r="H928" s="39"/>
      <c r="I928" s="39"/>
      <c r="J928" s="10"/>
    </row>
    <row r="929" spans="2:10" s="1" customFormat="1" ht="10.9" customHeight="1" x14ac:dyDescent="0.2">
      <c r="B929" s="8" t="s">
        <v>1370</v>
      </c>
      <c r="C929" s="38" t="s">
        <v>1372</v>
      </c>
      <c r="D929" s="38"/>
      <c r="E929" s="9"/>
      <c r="F929" s="10"/>
      <c r="G929" s="39">
        <v>1186765.76</v>
      </c>
      <c r="H929" s="39"/>
      <c r="I929" s="39"/>
      <c r="J929" s="10"/>
    </row>
    <row r="930" spans="2:10" s="1" customFormat="1" ht="10.9" customHeight="1" x14ac:dyDescent="0.2">
      <c r="B930" s="8" t="s">
        <v>1373</v>
      </c>
      <c r="C930" s="38" t="s">
        <v>1374</v>
      </c>
      <c r="D930" s="38"/>
      <c r="E930" s="9"/>
      <c r="F930" s="10"/>
      <c r="G930" s="39">
        <v>569407.81000000006</v>
      </c>
      <c r="H930" s="39"/>
      <c r="I930" s="39"/>
      <c r="J930" s="10"/>
    </row>
    <row r="931" spans="2:10" s="1" customFormat="1" ht="10.9" customHeight="1" x14ac:dyDescent="0.2">
      <c r="B931" s="8" t="s">
        <v>1373</v>
      </c>
      <c r="C931" s="38" t="s">
        <v>1375</v>
      </c>
      <c r="D931" s="38"/>
      <c r="E931" s="9"/>
      <c r="F931" s="10"/>
      <c r="G931" s="39">
        <v>1144809.3999999999</v>
      </c>
      <c r="H931" s="39"/>
      <c r="I931" s="39"/>
      <c r="J931" s="10"/>
    </row>
    <row r="932" spans="2:10" s="1" customFormat="1" ht="10.9" customHeight="1" x14ac:dyDescent="0.2">
      <c r="B932" s="8" t="s">
        <v>1376</v>
      </c>
      <c r="C932" s="38" t="s">
        <v>1377</v>
      </c>
      <c r="D932" s="38"/>
      <c r="E932" s="9"/>
      <c r="F932" s="10"/>
      <c r="G932" s="39">
        <v>689283.15</v>
      </c>
      <c r="H932" s="39"/>
      <c r="I932" s="39"/>
      <c r="J932" s="10"/>
    </row>
    <row r="933" spans="2:10" s="1" customFormat="1" ht="10.9" customHeight="1" x14ac:dyDescent="0.2">
      <c r="B933" s="8" t="s">
        <v>1376</v>
      </c>
      <c r="C933" s="38" t="s">
        <v>1378</v>
      </c>
      <c r="D933" s="38"/>
      <c r="E933" s="9"/>
      <c r="F933" s="10"/>
      <c r="G933" s="39">
        <v>1192759.53</v>
      </c>
      <c r="H933" s="39"/>
      <c r="I933" s="39"/>
      <c r="J933" s="10"/>
    </row>
    <row r="934" spans="2:10" s="1" customFormat="1" ht="10.9" customHeight="1" x14ac:dyDescent="0.2">
      <c r="B934" s="8" t="s">
        <v>1379</v>
      </c>
      <c r="C934" s="38" t="s">
        <v>1380</v>
      </c>
      <c r="D934" s="38"/>
      <c r="E934" s="9"/>
      <c r="F934" s="10"/>
      <c r="G934" s="39">
        <v>604171.66</v>
      </c>
      <c r="H934" s="39"/>
      <c r="I934" s="39"/>
      <c r="J934" s="10"/>
    </row>
    <row r="935" spans="2:10" s="1" customFormat="1" ht="10.9" customHeight="1" x14ac:dyDescent="0.2">
      <c r="B935" s="8" t="s">
        <v>1379</v>
      </c>
      <c r="C935" s="38" t="s">
        <v>1381</v>
      </c>
      <c r="D935" s="38"/>
      <c r="E935" s="9"/>
      <c r="F935" s="10"/>
      <c r="G935" s="39">
        <v>1204747.06</v>
      </c>
      <c r="H935" s="39"/>
      <c r="I935" s="39"/>
      <c r="J935" s="10"/>
    </row>
    <row r="936" spans="2:10" s="1" customFormat="1" ht="10.9" customHeight="1" x14ac:dyDescent="0.2">
      <c r="B936" s="8" t="s">
        <v>1382</v>
      </c>
      <c r="C936" s="38" t="s">
        <v>1383</v>
      </c>
      <c r="D936" s="38"/>
      <c r="E936" s="9"/>
      <c r="F936" s="10"/>
      <c r="G936" s="39">
        <v>555022.78</v>
      </c>
      <c r="H936" s="39"/>
      <c r="I936" s="39"/>
      <c r="J936" s="10"/>
    </row>
    <row r="937" spans="2:10" s="1" customFormat="1" ht="10.9" customHeight="1" x14ac:dyDescent="0.2">
      <c r="B937" s="8" t="s">
        <v>1382</v>
      </c>
      <c r="C937" s="38" t="s">
        <v>1384</v>
      </c>
      <c r="D937" s="38"/>
      <c r="E937" s="9"/>
      <c r="F937" s="10"/>
      <c r="G937" s="39">
        <v>1232318.3899999999</v>
      </c>
      <c r="H937" s="39"/>
      <c r="I937" s="39"/>
      <c r="J937" s="10"/>
    </row>
    <row r="938" spans="2:10" s="1" customFormat="1" ht="10.9" customHeight="1" x14ac:dyDescent="0.2">
      <c r="B938" s="8" t="s">
        <v>1385</v>
      </c>
      <c r="C938" s="38" t="s">
        <v>1386</v>
      </c>
      <c r="D938" s="38"/>
      <c r="E938" s="9"/>
      <c r="F938" s="10"/>
      <c r="G938" s="39">
        <v>587389.11</v>
      </c>
      <c r="H938" s="39"/>
      <c r="I938" s="39"/>
      <c r="J938" s="10"/>
    </row>
    <row r="939" spans="2:10" s="1" customFormat="1" ht="10.9" customHeight="1" x14ac:dyDescent="0.2">
      <c r="B939" s="8" t="s">
        <v>1385</v>
      </c>
      <c r="C939" s="38" t="s">
        <v>1387</v>
      </c>
      <c r="D939" s="38"/>
      <c r="E939" s="9"/>
      <c r="F939" s="10"/>
      <c r="G939" s="39">
        <v>988971.47</v>
      </c>
      <c r="H939" s="39"/>
      <c r="I939" s="39"/>
      <c r="J939" s="10"/>
    </row>
    <row r="940" spans="2:10" s="1" customFormat="1" ht="10.9" customHeight="1" x14ac:dyDescent="0.2">
      <c r="B940" s="8" t="s">
        <v>1388</v>
      </c>
      <c r="C940" s="38" t="s">
        <v>1389</v>
      </c>
      <c r="D940" s="38"/>
      <c r="E940" s="9"/>
      <c r="F940" s="10"/>
      <c r="G940" s="39">
        <v>863102.37</v>
      </c>
      <c r="H940" s="39"/>
      <c r="I940" s="39"/>
      <c r="J940" s="10"/>
    </row>
    <row r="941" spans="2:10" s="1" customFormat="1" ht="10.9" customHeight="1" x14ac:dyDescent="0.2">
      <c r="B941" s="8" t="s">
        <v>1388</v>
      </c>
      <c r="C941" s="38" t="s">
        <v>1390</v>
      </c>
      <c r="D941" s="38"/>
      <c r="E941" s="9"/>
      <c r="F941" s="10"/>
      <c r="G941" s="39">
        <v>1186765.77</v>
      </c>
      <c r="H941" s="39"/>
      <c r="I941" s="39"/>
      <c r="J941" s="10"/>
    </row>
    <row r="942" spans="2:10" s="1" customFormat="1" ht="10.9" customHeight="1" x14ac:dyDescent="0.2">
      <c r="B942" s="8" t="s">
        <v>1391</v>
      </c>
      <c r="C942" s="38" t="s">
        <v>1392</v>
      </c>
      <c r="D942" s="38"/>
      <c r="E942" s="9"/>
      <c r="F942" s="10"/>
      <c r="G942" s="39">
        <v>953320.54</v>
      </c>
      <c r="H942" s="39"/>
      <c r="I942" s="39"/>
      <c r="J942" s="10"/>
    </row>
    <row r="943" spans="2:10" s="1" customFormat="1" ht="10.9" customHeight="1" x14ac:dyDescent="0.2">
      <c r="B943" s="8" t="s">
        <v>1391</v>
      </c>
      <c r="C943" s="38" t="s">
        <v>1393</v>
      </c>
      <c r="D943" s="38"/>
      <c r="E943" s="9"/>
      <c r="F943" s="10"/>
      <c r="G943" s="39">
        <v>1054591.23</v>
      </c>
      <c r="H943" s="39"/>
      <c r="I943" s="39"/>
      <c r="J943" s="10"/>
    </row>
    <row r="944" spans="2:10" s="1" customFormat="1" ht="10.9" customHeight="1" x14ac:dyDescent="0.2">
      <c r="B944" s="8" t="s">
        <v>1394</v>
      </c>
      <c r="C944" s="38" t="s">
        <v>1395</v>
      </c>
      <c r="D944" s="38"/>
      <c r="E944" s="9"/>
      <c r="F944" s="10"/>
      <c r="G944" s="39">
        <v>1108846.8</v>
      </c>
      <c r="H944" s="39"/>
      <c r="I944" s="39"/>
      <c r="J944" s="10"/>
    </row>
    <row r="945" spans="2:10" s="1" customFormat="1" ht="10.9" customHeight="1" x14ac:dyDescent="0.2">
      <c r="B945" s="8" t="s">
        <v>1394</v>
      </c>
      <c r="C945" s="38" t="s">
        <v>1396</v>
      </c>
      <c r="D945" s="38"/>
      <c r="E945" s="9"/>
      <c r="F945" s="10"/>
      <c r="G945" s="39">
        <v>809158.48</v>
      </c>
      <c r="H945" s="39"/>
      <c r="I945" s="39"/>
      <c r="J945" s="10"/>
    </row>
    <row r="946" spans="2:10" s="1" customFormat="1" ht="10.9" customHeight="1" x14ac:dyDescent="0.2">
      <c r="B946" s="8" t="s">
        <v>1397</v>
      </c>
      <c r="C946" s="38" t="s">
        <v>1398</v>
      </c>
      <c r="D946" s="38"/>
      <c r="E946" s="9"/>
      <c r="F946" s="10"/>
      <c r="G946" s="39">
        <v>1054902.8999999999</v>
      </c>
      <c r="H946" s="39"/>
      <c r="I946" s="39"/>
      <c r="J946" s="10"/>
    </row>
    <row r="947" spans="2:10" s="1" customFormat="1" ht="10.9" customHeight="1" x14ac:dyDescent="0.2">
      <c r="B947" s="8" t="s">
        <v>1397</v>
      </c>
      <c r="C947" s="38" t="s">
        <v>1399</v>
      </c>
      <c r="D947" s="38"/>
      <c r="E947" s="9"/>
      <c r="F947" s="10"/>
      <c r="G947" s="39">
        <v>863102.37</v>
      </c>
      <c r="H947" s="39"/>
      <c r="I947" s="39"/>
      <c r="J947" s="10"/>
    </row>
    <row r="948" spans="2:10" s="1" customFormat="1" ht="10.9" customHeight="1" x14ac:dyDescent="0.2">
      <c r="B948" s="8" t="s">
        <v>1400</v>
      </c>
      <c r="C948" s="38" t="s">
        <v>1401</v>
      </c>
      <c r="D948" s="38"/>
      <c r="E948" s="9"/>
      <c r="F948" s="10"/>
      <c r="G948" s="39">
        <v>1186765.77</v>
      </c>
      <c r="H948" s="39"/>
      <c r="I948" s="39"/>
      <c r="J948" s="10"/>
    </row>
    <row r="949" spans="2:10" s="1" customFormat="1" ht="10.9" customHeight="1" x14ac:dyDescent="0.2">
      <c r="B949" s="8" t="s">
        <v>1400</v>
      </c>
      <c r="C949" s="38" t="s">
        <v>1402</v>
      </c>
      <c r="D949" s="38"/>
      <c r="E949" s="9"/>
      <c r="F949" s="10"/>
      <c r="G949" s="39">
        <v>899064.97</v>
      </c>
      <c r="H949" s="39"/>
      <c r="I949" s="39"/>
      <c r="J949" s="10"/>
    </row>
    <row r="950" spans="2:10" s="1" customFormat="1" ht="10.9" customHeight="1" x14ac:dyDescent="0.2">
      <c r="B950" s="8" t="s">
        <v>1403</v>
      </c>
      <c r="C950" s="38" t="s">
        <v>1404</v>
      </c>
      <c r="D950" s="38"/>
      <c r="E950" s="9"/>
      <c r="F950" s="10"/>
      <c r="G950" s="39">
        <v>1018940.31</v>
      </c>
      <c r="H950" s="39"/>
      <c r="I950" s="39"/>
      <c r="J950" s="10"/>
    </row>
    <row r="951" spans="2:10" s="1" customFormat="1" ht="10.9" customHeight="1" x14ac:dyDescent="0.2">
      <c r="B951" s="8" t="s">
        <v>1403</v>
      </c>
      <c r="C951" s="38" t="s">
        <v>1405</v>
      </c>
      <c r="D951" s="38"/>
      <c r="E951" s="9"/>
      <c r="F951" s="10"/>
      <c r="G951" s="39">
        <v>911052.5</v>
      </c>
      <c r="H951" s="39"/>
      <c r="I951" s="39"/>
      <c r="J951" s="10"/>
    </row>
    <row r="952" spans="2:10" s="1" customFormat="1" ht="10.9" customHeight="1" x14ac:dyDescent="0.2">
      <c r="B952" s="8" t="s">
        <v>1406</v>
      </c>
      <c r="C952" s="38" t="s">
        <v>1407</v>
      </c>
      <c r="D952" s="38"/>
      <c r="E952" s="9"/>
      <c r="F952" s="10"/>
      <c r="G952" s="39">
        <v>1012946.53</v>
      </c>
      <c r="H952" s="39"/>
      <c r="I952" s="39"/>
      <c r="J952" s="10"/>
    </row>
    <row r="953" spans="2:10" s="1" customFormat="1" ht="10.9" customHeight="1" x14ac:dyDescent="0.2">
      <c r="B953" s="8" t="s">
        <v>1408</v>
      </c>
      <c r="C953" s="38" t="s">
        <v>1409</v>
      </c>
      <c r="D953" s="38"/>
      <c r="E953" s="9"/>
      <c r="F953" s="10"/>
      <c r="G953" s="39">
        <v>1084871.73</v>
      </c>
      <c r="H953" s="39"/>
      <c r="I953" s="39"/>
      <c r="J953" s="10"/>
    </row>
    <row r="954" spans="2:10" s="1" customFormat="1" ht="10.9" customHeight="1" x14ac:dyDescent="0.2">
      <c r="B954" s="8" t="s">
        <v>1410</v>
      </c>
      <c r="C954" s="38" t="s">
        <v>1411</v>
      </c>
      <c r="D954" s="38"/>
      <c r="E954" s="9"/>
      <c r="F954" s="10"/>
      <c r="G954" s="39">
        <v>994965.24</v>
      </c>
      <c r="H954" s="39"/>
      <c r="I954" s="39"/>
      <c r="J954" s="10"/>
    </row>
    <row r="955" spans="2:10" s="1" customFormat="1" ht="10.9" customHeight="1" x14ac:dyDescent="0.2">
      <c r="B955" s="8" t="s">
        <v>1412</v>
      </c>
      <c r="C955" s="38" t="s">
        <v>1413</v>
      </c>
      <c r="D955" s="38"/>
      <c r="E955" s="9"/>
      <c r="F955" s="10"/>
      <c r="G955" s="39">
        <v>1042915.37</v>
      </c>
      <c r="H955" s="39"/>
      <c r="I955" s="39"/>
      <c r="J955" s="10"/>
    </row>
    <row r="956" spans="2:10" s="1" customFormat="1" ht="10.9" customHeight="1" x14ac:dyDescent="0.2">
      <c r="B956" s="8" t="s">
        <v>1414</v>
      </c>
      <c r="C956" s="38" t="s">
        <v>1415</v>
      </c>
      <c r="D956" s="38"/>
      <c r="E956" s="9"/>
      <c r="F956" s="10"/>
      <c r="G956" s="39">
        <v>1024934.07</v>
      </c>
      <c r="H956" s="39"/>
      <c r="I956" s="39"/>
      <c r="J956" s="10"/>
    </row>
    <row r="957" spans="2:10" s="1" customFormat="1" ht="10.9" customHeight="1" x14ac:dyDescent="0.2">
      <c r="B957" s="8" t="s">
        <v>1416</v>
      </c>
      <c r="C957" s="38" t="s">
        <v>1417</v>
      </c>
      <c r="D957" s="38"/>
      <c r="E957" s="9"/>
      <c r="F957" s="10"/>
      <c r="G957" s="39">
        <v>1009949.65</v>
      </c>
      <c r="H957" s="39"/>
      <c r="I957" s="39"/>
      <c r="J957" s="10"/>
    </row>
    <row r="958" spans="2:10" s="1" customFormat="1" ht="10.9" customHeight="1" x14ac:dyDescent="0.2">
      <c r="B958" s="8" t="s">
        <v>1418</v>
      </c>
      <c r="C958" s="38" t="s">
        <v>1419</v>
      </c>
      <c r="D958" s="38"/>
      <c r="E958" s="9"/>
      <c r="F958" s="10"/>
      <c r="G958" s="39">
        <v>145000000</v>
      </c>
      <c r="H958" s="39"/>
      <c r="I958" s="39"/>
      <c r="J958" s="10"/>
    </row>
    <row r="959" spans="2:10" s="1" customFormat="1" ht="10.9" customHeight="1" x14ac:dyDescent="0.2">
      <c r="B959" s="8" t="s">
        <v>1418</v>
      </c>
      <c r="C959" s="38" t="s">
        <v>1420</v>
      </c>
      <c r="D959" s="38"/>
      <c r="E959" s="9"/>
      <c r="F959" s="10"/>
      <c r="G959" s="39">
        <v>1012946.53</v>
      </c>
      <c r="H959" s="39"/>
      <c r="I959" s="39"/>
      <c r="J959" s="10"/>
    </row>
    <row r="960" spans="2:10" s="1" customFormat="1" ht="10.9" customHeight="1" x14ac:dyDescent="0.2">
      <c r="B960" s="8" t="s">
        <v>1421</v>
      </c>
      <c r="C960" s="38" t="s">
        <v>1422</v>
      </c>
      <c r="D960" s="38"/>
      <c r="E960" s="9"/>
      <c r="F960" s="10"/>
      <c r="G960" s="39">
        <v>1085471.1100000001</v>
      </c>
      <c r="H960" s="39"/>
      <c r="I960" s="39"/>
      <c r="J960" s="10"/>
    </row>
    <row r="961" spans="2:10" s="1" customFormat="1" ht="10.9" customHeight="1" x14ac:dyDescent="0.2">
      <c r="B961" s="8" t="s">
        <v>1423</v>
      </c>
      <c r="C961" s="38" t="s">
        <v>1424</v>
      </c>
      <c r="D961" s="38"/>
      <c r="E961" s="9"/>
      <c r="F961" s="10"/>
      <c r="G961" s="39">
        <v>357228.44</v>
      </c>
      <c r="H961" s="39"/>
      <c r="I961" s="39"/>
      <c r="J961" s="10"/>
    </row>
    <row r="962" spans="2:10" s="1" customFormat="1" ht="10.9" customHeight="1" x14ac:dyDescent="0.2">
      <c r="B962" s="8" t="s">
        <v>1425</v>
      </c>
      <c r="C962" s="38" t="s">
        <v>1426</v>
      </c>
      <c r="D962" s="38"/>
      <c r="E962" s="9"/>
      <c r="F962" s="10"/>
      <c r="G962" s="39">
        <v>389534.89</v>
      </c>
      <c r="H962" s="39"/>
      <c r="I962" s="39"/>
      <c r="J962" s="10"/>
    </row>
    <row r="963" spans="2:10" s="1" customFormat="1" ht="10.9" customHeight="1" x14ac:dyDescent="0.2">
      <c r="B963" s="8" t="s">
        <v>1427</v>
      </c>
      <c r="C963" s="38" t="s">
        <v>1428</v>
      </c>
      <c r="D963" s="38"/>
      <c r="E963" s="9"/>
      <c r="F963" s="10"/>
      <c r="G963" s="39">
        <v>385375.29</v>
      </c>
      <c r="H963" s="39"/>
      <c r="I963" s="39"/>
      <c r="J963" s="10"/>
    </row>
    <row r="964" spans="2:10" s="1" customFormat="1" ht="10.9" customHeight="1" x14ac:dyDescent="0.2">
      <c r="B964" s="8" t="s">
        <v>1429</v>
      </c>
      <c r="C964" s="38" t="s">
        <v>1430</v>
      </c>
      <c r="D964" s="38"/>
      <c r="E964" s="9"/>
      <c r="F964" s="10"/>
      <c r="G964" s="39">
        <v>437544.95</v>
      </c>
      <c r="H964" s="39"/>
      <c r="I964" s="39"/>
      <c r="J964" s="10"/>
    </row>
    <row r="965" spans="2:10" s="1" customFormat="1" ht="10.9" customHeight="1" x14ac:dyDescent="0.2">
      <c r="B965" s="8" t="s">
        <v>1431</v>
      </c>
      <c r="C965" s="38" t="s">
        <v>1432</v>
      </c>
      <c r="D965" s="38"/>
      <c r="E965" s="9"/>
      <c r="F965" s="10"/>
      <c r="G965" s="39">
        <v>377607.29</v>
      </c>
      <c r="H965" s="39"/>
      <c r="I965" s="39"/>
      <c r="J965" s="10"/>
    </row>
    <row r="966" spans="2:10" s="1" customFormat="1" ht="10.9" customHeight="1" x14ac:dyDescent="0.2">
      <c r="B966" s="8" t="s">
        <v>1433</v>
      </c>
      <c r="C966" s="38" t="s">
        <v>1434</v>
      </c>
      <c r="D966" s="38"/>
      <c r="E966" s="9"/>
      <c r="F966" s="10"/>
      <c r="G966" s="39">
        <v>371613.52</v>
      </c>
      <c r="H966" s="39"/>
      <c r="I966" s="39"/>
      <c r="J966" s="10"/>
    </row>
    <row r="967" spans="2:10" s="1" customFormat="1" ht="10.9" customHeight="1" x14ac:dyDescent="0.2">
      <c r="B967" s="8" t="s">
        <v>1435</v>
      </c>
      <c r="C967" s="38" t="s">
        <v>1436</v>
      </c>
      <c r="D967" s="38"/>
      <c r="E967" s="9"/>
      <c r="F967" s="10"/>
      <c r="G967" s="39">
        <v>352433.47</v>
      </c>
      <c r="H967" s="39"/>
      <c r="I967" s="39"/>
      <c r="J967" s="10"/>
    </row>
    <row r="968" spans="2:10" s="1" customFormat="1" ht="10.9" customHeight="1" x14ac:dyDescent="0.2">
      <c r="B968" s="8" t="s">
        <v>1437</v>
      </c>
      <c r="C968" s="38" t="s">
        <v>1438</v>
      </c>
      <c r="D968" s="38"/>
      <c r="E968" s="9"/>
      <c r="F968" s="10"/>
      <c r="G968" s="39">
        <v>337648.84</v>
      </c>
      <c r="H968" s="39"/>
      <c r="I968" s="39"/>
      <c r="J968" s="10"/>
    </row>
    <row r="969" spans="2:10" s="1" customFormat="1" ht="10.9" customHeight="1" x14ac:dyDescent="0.2">
      <c r="B969" s="8" t="s">
        <v>1439</v>
      </c>
      <c r="C969" s="38" t="s">
        <v>1440</v>
      </c>
      <c r="D969" s="38"/>
      <c r="E969" s="9"/>
      <c r="F969" s="10"/>
      <c r="G969" s="39">
        <v>361823.7</v>
      </c>
      <c r="H969" s="39"/>
      <c r="I969" s="39"/>
      <c r="J969" s="10"/>
    </row>
    <row r="970" spans="2:10" s="1" customFormat="1" ht="10.9" customHeight="1" x14ac:dyDescent="0.2">
      <c r="B970" s="8" t="s">
        <v>1441</v>
      </c>
      <c r="C970" s="38" t="s">
        <v>1442</v>
      </c>
      <c r="D970" s="38"/>
      <c r="E970" s="9"/>
      <c r="F970" s="10"/>
      <c r="G970" s="39">
        <v>395588.59</v>
      </c>
      <c r="H970" s="39"/>
      <c r="I970" s="39"/>
      <c r="J970" s="10"/>
    </row>
    <row r="971" spans="2:10" s="1" customFormat="1" ht="10.9" customHeight="1" x14ac:dyDescent="0.2">
      <c r="B971" s="8" t="s">
        <v>1443</v>
      </c>
      <c r="C971" s="38" t="s">
        <v>1444</v>
      </c>
      <c r="D971" s="38"/>
      <c r="E971" s="9"/>
      <c r="F971" s="10"/>
      <c r="G971" s="39">
        <v>521457.69</v>
      </c>
      <c r="H971" s="39"/>
      <c r="I971" s="39"/>
      <c r="J971" s="10"/>
    </row>
    <row r="972" spans="2:10" s="1" customFormat="1" ht="10.9" customHeight="1" x14ac:dyDescent="0.2">
      <c r="B972" s="8" t="s">
        <v>1445</v>
      </c>
      <c r="C972" s="38" t="s">
        <v>1446</v>
      </c>
      <c r="D972" s="38"/>
      <c r="E972" s="9"/>
      <c r="F972" s="10"/>
      <c r="G972" s="39">
        <v>501678.25</v>
      </c>
      <c r="H972" s="39"/>
      <c r="I972" s="39"/>
      <c r="J972" s="10"/>
    </row>
    <row r="973" spans="2:10" s="1" customFormat="1" ht="10.9" customHeight="1" x14ac:dyDescent="0.2">
      <c r="B973" s="8" t="s">
        <v>1447</v>
      </c>
      <c r="C973" s="38" t="s">
        <v>1448</v>
      </c>
      <c r="D973" s="38"/>
      <c r="E973" s="9"/>
      <c r="F973" s="10"/>
      <c r="G973" s="39">
        <v>437544.97</v>
      </c>
      <c r="H973" s="39"/>
      <c r="I973" s="39"/>
      <c r="J973" s="10"/>
    </row>
    <row r="974" spans="2:10" s="1" customFormat="1" ht="10.9" customHeight="1" x14ac:dyDescent="0.2">
      <c r="B974" s="8" t="s">
        <v>1449</v>
      </c>
      <c r="C974" s="38" t="s">
        <v>1450</v>
      </c>
      <c r="D974" s="38"/>
      <c r="E974" s="9"/>
      <c r="F974" s="10"/>
      <c r="G974" s="39">
        <v>588587.87</v>
      </c>
      <c r="H974" s="39"/>
      <c r="I974" s="39"/>
      <c r="J974" s="10"/>
    </row>
    <row r="975" spans="2:10" s="1" customFormat="1" ht="10.9" customHeight="1" x14ac:dyDescent="0.2">
      <c r="B975" s="8" t="s">
        <v>1451</v>
      </c>
      <c r="C975" s="38" t="s">
        <v>1452</v>
      </c>
      <c r="D975" s="38"/>
      <c r="E975" s="9"/>
      <c r="F975" s="10"/>
      <c r="G975" s="39">
        <v>697134.96</v>
      </c>
      <c r="H975" s="39"/>
      <c r="I975" s="39"/>
      <c r="J975" s="10"/>
    </row>
    <row r="976" spans="2:10" s="1" customFormat="1" ht="10.9" customHeight="1" x14ac:dyDescent="0.2">
      <c r="B976" s="8" t="s">
        <v>1453</v>
      </c>
      <c r="C976" s="38" t="s">
        <v>1454</v>
      </c>
      <c r="D976" s="38"/>
      <c r="E976" s="9"/>
      <c r="F976" s="10"/>
      <c r="G976" s="39">
        <v>504974.83</v>
      </c>
      <c r="H976" s="39"/>
      <c r="I976" s="39"/>
      <c r="J976" s="10"/>
    </row>
    <row r="977" spans="2:10" s="1" customFormat="1" ht="10.9" customHeight="1" x14ac:dyDescent="0.2">
      <c r="B977" s="8" t="s">
        <v>1455</v>
      </c>
      <c r="C977" s="38" t="s">
        <v>1456</v>
      </c>
      <c r="D977" s="38"/>
      <c r="E977" s="9"/>
      <c r="F977" s="10"/>
      <c r="G977" s="39">
        <v>389506.17</v>
      </c>
      <c r="H977" s="39"/>
      <c r="I977" s="39"/>
      <c r="J977" s="10"/>
    </row>
    <row r="978" spans="2:10" s="1" customFormat="1" ht="10.9" customHeight="1" x14ac:dyDescent="0.2">
      <c r="B978" s="8" t="s">
        <v>1457</v>
      </c>
      <c r="C978" s="38" t="s">
        <v>1458</v>
      </c>
      <c r="D978" s="38"/>
      <c r="E978" s="9"/>
      <c r="F978" s="10"/>
      <c r="G978" s="39">
        <v>600215.77</v>
      </c>
      <c r="H978" s="39"/>
      <c r="I978" s="39"/>
      <c r="J978" s="10"/>
    </row>
    <row r="979" spans="2:10" s="1" customFormat="1" ht="10.9" customHeight="1" x14ac:dyDescent="0.2">
      <c r="B979" s="8" t="s">
        <v>1459</v>
      </c>
      <c r="C979" s="38" t="s">
        <v>1460</v>
      </c>
      <c r="D979" s="38"/>
      <c r="E979" s="9"/>
      <c r="F979" s="10"/>
      <c r="G979" s="39">
        <v>362262.89</v>
      </c>
      <c r="H979" s="39"/>
      <c r="I979" s="39"/>
      <c r="J979" s="10"/>
    </row>
    <row r="980" spans="2:10" s="1" customFormat="1" ht="10.9" customHeight="1" x14ac:dyDescent="0.2">
      <c r="B980" s="8" t="s">
        <v>1461</v>
      </c>
      <c r="C980" s="38" t="s">
        <v>1462</v>
      </c>
      <c r="D980" s="38"/>
      <c r="E980" s="9"/>
      <c r="F980" s="10"/>
      <c r="G980" s="39">
        <v>362263.25</v>
      </c>
      <c r="H980" s="39"/>
      <c r="I980" s="39"/>
      <c r="J980" s="10"/>
    </row>
    <row r="981" spans="2:10" s="1" customFormat="1" ht="10.9" customHeight="1" x14ac:dyDescent="0.2">
      <c r="B981" s="8" t="s">
        <v>1463</v>
      </c>
      <c r="C981" s="38" t="s">
        <v>1464</v>
      </c>
      <c r="D981" s="38"/>
      <c r="E981" s="9"/>
      <c r="F981" s="10"/>
      <c r="G981" s="39">
        <v>361752.57</v>
      </c>
      <c r="H981" s="39"/>
      <c r="I981" s="39"/>
      <c r="J981" s="10"/>
    </row>
    <row r="982" spans="2:10" s="1" customFormat="1" ht="10.9" customHeight="1" x14ac:dyDescent="0.2">
      <c r="B982" s="8" t="s">
        <v>1465</v>
      </c>
      <c r="C982" s="38" t="s">
        <v>1466</v>
      </c>
      <c r="D982" s="38"/>
      <c r="E982" s="9"/>
      <c r="F982" s="10"/>
      <c r="G982" s="39">
        <v>935154.65</v>
      </c>
      <c r="H982" s="39"/>
      <c r="I982" s="39"/>
      <c r="J982" s="10"/>
    </row>
    <row r="983" spans="2:10" s="1" customFormat="1" ht="10.9" customHeight="1" x14ac:dyDescent="0.2">
      <c r="B983" s="8" t="s">
        <v>1467</v>
      </c>
      <c r="C983" s="38" t="s">
        <v>1468</v>
      </c>
      <c r="D983" s="38"/>
      <c r="E983" s="9"/>
      <c r="F983" s="10"/>
      <c r="G983" s="39">
        <v>524691.36</v>
      </c>
      <c r="H983" s="39"/>
      <c r="I983" s="39"/>
      <c r="J983" s="10"/>
    </row>
    <row r="984" spans="2:10" s="1" customFormat="1" ht="10.9" customHeight="1" x14ac:dyDescent="0.2">
      <c r="B984" s="8" t="s">
        <v>1469</v>
      </c>
      <c r="C984" s="38" t="s">
        <v>1470</v>
      </c>
      <c r="D984" s="38"/>
      <c r="E984" s="9"/>
      <c r="F984" s="10"/>
      <c r="G984" s="39">
        <v>544874.13</v>
      </c>
      <c r="H984" s="39"/>
      <c r="I984" s="39"/>
      <c r="J984" s="10"/>
    </row>
    <row r="985" spans="2:10" s="1" customFormat="1" ht="10.9" customHeight="1" x14ac:dyDescent="0.2">
      <c r="B985" s="8" t="s">
        <v>1471</v>
      </c>
      <c r="C985" s="38" t="s">
        <v>1472</v>
      </c>
      <c r="D985" s="38"/>
      <c r="E985" s="9"/>
      <c r="F985" s="10"/>
      <c r="G985" s="39">
        <v>419690.73</v>
      </c>
      <c r="H985" s="39"/>
      <c r="I985" s="39"/>
      <c r="J985" s="10"/>
    </row>
    <row r="986" spans="2:10" s="1" customFormat="1" ht="10.9" customHeight="1" x14ac:dyDescent="0.2">
      <c r="B986" s="8" t="s">
        <v>1473</v>
      </c>
      <c r="C986" s="38" t="s">
        <v>1474</v>
      </c>
      <c r="D986" s="38"/>
      <c r="E986" s="9"/>
      <c r="F986" s="10"/>
      <c r="G986" s="39">
        <v>487654.32</v>
      </c>
      <c r="H986" s="39"/>
      <c r="I986" s="39"/>
      <c r="J986" s="10"/>
    </row>
    <row r="987" spans="2:10" s="1" customFormat="1" ht="10.9" customHeight="1" x14ac:dyDescent="0.2">
      <c r="B987" s="8" t="s">
        <v>1475</v>
      </c>
      <c r="C987" s="38" t="s">
        <v>1476</v>
      </c>
      <c r="D987" s="38"/>
      <c r="E987" s="9"/>
      <c r="F987" s="10"/>
      <c r="G987" s="39">
        <v>394256.13</v>
      </c>
      <c r="H987" s="39"/>
      <c r="I987" s="39"/>
      <c r="J987" s="10"/>
    </row>
    <row r="988" spans="2:10" s="1" customFormat="1" ht="10.9" customHeight="1" x14ac:dyDescent="0.2">
      <c r="B988" s="8" t="s">
        <v>1477</v>
      </c>
      <c r="C988" s="38" t="s">
        <v>1478</v>
      </c>
      <c r="D988" s="38"/>
      <c r="E988" s="9"/>
      <c r="F988" s="10"/>
      <c r="G988" s="39">
        <v>491384.19</v>
      </c>
      <c r="H988" s="39"/>
      <c r="I988" s="39"/>
      <c r="J988" s="10"/>
    </row>
    <row r="989" spans="2:10" s="1" customFormat="1" ht="10.9" customHeight="1" x14ac:dyDescent="0.2">
      <c r="B989" s="8" t="s">
        <v>1479</v>
      </c>
      <c r="C989" s="38" t="s">
        <v>1480</v>
      </c>
      <c r="D989" s="38"/>
      <c r="E989" s="9"/>
      <c r="F989" s="10"/>
      <c r="G989" s="39">
        <v>474944.67</v>
      </c>
      <c r="H989" s="39"/>
      <c r="I989" s="39"/>
      <c r="J989" s="10"/>
    </row>
    <row r="990" spans="2:10" s="1" customFormat="1" ht="10.9" customHeight="1" x14ac:dyDescent="0.2">
      <c r="B990" s="8" t="s">
        <v>1481</v>
      </c>
      <c r="C990" s="38" t="s">
        <v>1482</v>
      </c>
      <c r="D990" s="38"/>
      <c r="E990" s="9"/>
      <c r="F990" s="10"/>
      <c r="G990" s="39">
        <v>359625.99</v>
      </c>
      <c r="H990" s="39"/>
      <c r="I990" s="39"/>
      <c r="J990" s="10"/>
    </row>
    <row r="991" spans="2:10" s="1" customFormat="1" ht="10.9" customHeight="1" x14ac:dyDescent="0.2">
      <c r="B991" s="8" t="s">
        <v>1483</v>
      </c>
      <c r="C991" s="38" t="s">
        <v>1484</v>
      </c>
      <c r="D991" s="38"/>
      <c r="E991" s="9"/>
      <c r="F991" s="10"/>
      <c r="G991" s="39">
        <v>425678.12</v>
      </c>
      <c r="H991" s="39"/>
      <c r="I991" s="39"/>
      <c r="J991" s="10"/>
    </row>
    <row r="992" spans="2:10" s="1" customFormat="1" ht="10.9" customHeight="1" x14ac:dyDescent="0.2">
      <c r="B992" s="8" t="s">
        <v>1485</v>
      </c>
      <c r="C992" s="38" t="s">
        <v>1486</v>
      </c>
      <c r="D992" s="38"/>
      <c r="E992" s="9"/>
      <c r="F992" s="10"/>
      <c r="G992" s="39">
        <v>379983.25</v>
      </c>
      <c r="H992" s="39"/>
      <c r="I992" s="39"/>
      <c r="J992" s="10"/>
    </row>
    <row r="993" spans="2:10" s="1" customFormat="1" ht="10.9" customHeight="1" x14ac:dyDescent="0.2">
      <c r="B993" s="8" t="s">
        <v>1487</v>
      </c>
      <c r="C993" s="38" t="s">
        <v>1488</v>
      </c>
      <c r="D993" s="38"/>
      <c r="E993" s="9"/>
      <c r="F993" s="10"/>
      <c r="G993" s="39">
        <v>309073.64</v>
      </c>
      <c r="H993" s="39"/>
      <c r="I993" s="39"/>
      <c r="J993" s="10"/>
    </row>
    <row r="994" spans="2:10" s="1" customFormat="1" ht="10.9" customHeight="1" x14ac:dyDescent="0.2">
      <c r="B994" s="8" t="s">
        <v>1489</v>
      </c>
      <c r="C994" s="38" t="s">
        <v>1490</v>
      </c>
      <c r="D994" s="38"/>
      <c r="E994" s="9"/>
      <c r="F994" s="10"/>
      <c r="G994" s="39">
        <v>321862.46000000002</v>
      </c>
      <c r="H994" s="39"/>
      <c r="I994" s="39"/>
      <c r="J994" s="10"/>
    </row>
    <row r="995" spans="2:10" s="1" customFormat="1" ht="10.9" customHeight="1" x14ac:dyDescent="0.2">
      <c r="B995" s="8" t="s">
        <v>1491</v>
      </c>
      <c r="C995" s="38" t="s">
        <v>1492</v>
      </c>
      <c r="D995" s="38"/>
      <c r="E995" s="9"/>
      <c r="F995" s="10"/>
      <c r="G995" s="39">
        <v>359256.92</v>
      </c>
      <c r="H995" s="39"/>
      <c r="I995" s="39"/>
      <c r="J995" s="10"/>
    </row>
    <row r="996" spans="2:10" s="1" customFormat="1" ht="10.9" customHeight="1" x14ac:dyDescent="0.2">
      <c r="B996" s="8" t="s">
        <v>1493</v>
      </c>
      <c r="C996" s="38" t="s">
        <v>1494</v>
      </c>
      <c r="D996" s="38"/>
      <c r="E996" s="9"/>
      <c r="F996" s="10"/>
      <c r="G996" s="39">
        <v>338039.24</v>
      </c>
      <c r="H996" s="39"/>
      <c r="I996" s="39"/>
      <c r="J996" s="10"/>
    </row>
    <row r="997" spans="2:10" s="1" customFormat="1" ht="10.9" customHeight="1" x14ac:dyDescent="0.2">
      <c r="B997" s="8" t="s">
        <v>1495</v>
      </c>
      <c r="C997" s="38" t="s">
        <v>1496</v>
      </c>
      <c r="D997" s="38"/>
      <c r="E997" s="9"/>
      <c r="F997" s="10"/>
      <c r="G997" s="39">
        <v>416952.29</v>
      </c>
      <c r="H997" s="39"/>
      <c r="I997" s="39"/>
      <c r="J997" s="10"/>
    </row>
    <row r="998" spans="2:10" s="1" customFormat="1" ht="10.9" customHeight="1" x14ac:dyDescent="0.2">
      <c r="B998" s="8" t="s">
        <v>1497</v>
      </c>
      <c r="C998" s="38" t="s">
        <v>1498</v>
      </c>
      <c r="D998" s="38"/>
      <c r="E998" s="9"/>
      <c r="F998" s="10"/>
      <c r="G998" s="39">
        <v>365097.31</v>
      </c>
      <c r="H998" s="39"/>
      <c r="I998" s="39"/>
      <c r="J998" s="10"/>
    </row>
    <row r="999" spans="2:10" s="1" customFormat="1" ht="10.9" customHeight="1" x14ac:dyDescent="0.2">
      <c r="B999" s="8" t="s">
        <v>1499</v>
      </c>
      <c r="C999" s="38" t="s">
        <v>1500</v>
      </c>
      <c r="D999" s="38"/>
      <c r="E999" s="9"/>
      <c r="F999" s="10"/>
      <c r="G999" s="39">
        <v>630936.1</v>
      </c>
      <c r="H999" s="39"/>
      <c r="I999" s="39"/>
      <c r="J999" s="10"/>
    </row>
    <row r="1000" spans="2:10" s="1" customFormat="1" ht="10.9" customHeight="1" x14ac:dyDescent="0.2">
      <c r="B1000" s="8" t="s">
        <v>1501</v>
      </c>
      <c r="C1000" s="38" t="s">
        <v>1502</v>
      </c>
      <c r="D1000" s="38"/>
      <c r="E1000" s="9"/>
      <c r="F1000" s="10"/>
      <c r="G1000" s="39">
        <v>833133.54</v>
      </c>
      <c r="H1000" s="39"/>
      <c r="I1000" s="39"/>
      <c r="J1000" s="10"/>
    </row>
    <row r="1001" spans="2:10" s="1" customFormat="1" ht="10.9" customHeight="1" x14ac:dyDescent="0.2">
      <c r="B1001" s="8" t="s">
        <v>1503</v>
      </c>
      <c r="C1001" s="38" t="s">
        <v>1504</v>
      </c>
      <c r="D1001" s="38"/>
      <c r="E1001" s="9"/>
      <c r="F1001" s="10"/>
      <c r="G1001" s="39">
        <v>1156796.93</v>
      </c>
      <c r="H1001" s="39"/>
      <c r="I1001" s="39"/>
      <c r="J1001" s="10"/>
    </row>
    <row r="1002" spans="2:10" s="1" customFormat="1" ht="10.9" customHeight="1" x14ac:dyDescent="0.2">
      <c r="B1002" s="8" t="s">
        <v>1505</v>
      </c>
      <c r="C1002" s="38" t="s">
        <v>1506</v>
      </c>
      <c r="D1002" s="38"/>
      <c r="E1002" s="9"/>
      <c r="F1002" s="10"/>
      <c r="G1002" s="39">
        <v>398564.21</v>
      </c>
      <c r="H1002" s="39"/>
      <c r="I1002" s="39"/>
      <c r="J1002" s="10"/>
    </row>
    <row r="1003" spans="2:10" s="1" customFormat="1" ht="10.9" customHeight="1" x14ac:dyDescent="0.2">
      <c r="B1003" s="8" t="s">
        <v>1505</v>
      </c>
      <c r="C1003" s="38" t="s">
        <v>1507</v>
      </c>
      <c r="D1003" s="38"/>
      <c r="E1003" s="9"/>
      <c r="F1003" s="10"/>
      <c r="G1003" s="39">
        <v>597231.54</v>
      </c>
      <c r="H1003" s="39"/>
      <c r="I1003" s="39"/>
      <c r="J1003" s="10"/>
    </row>
    <row r="1004" spans="2:10" s="1" customFormat="1" ht="10.9" customHeight="1" x14ac:dyDescent="0.2">
      <c r="B1004" s="8" t="s">
        <v>1508</v>
      </c>
      <c r="C1004" s="38" t="s">
        <v>1509</v>
      </c>
      <c r="D1004" s="38"/>
      <c r="E1004" s="9"/>
      <c r="F1004" s="10"/>
      <c r="G1004" s="39">
        <v>978966.58</v>
      </c>
      <c r="H1004" s="39"/>
      <c r="I1004" s="39"/>
      <c r="J1004" s="10"/>
    </row>
    <row r="1005" spans="2:10" s="1" customFormat="1" ht="10.9" customHeight="1" x14ac:dyDescent="0.2">
      <c r="B1005" s="8" t="s">
        <v>1510</v>
      </c>
      <c r="C1005" s="38" t="s">
        <v>1511</v>
      </c>
      <c r="D1005" s="38"/>
      <c r="E1005" s="9"/>
      <c r="F1005" s="10"/>
      <c r="G1005" s="39">
        <v>417166.14</v>
      </c>
      <c r="H1005" s="39"/>
      <c r="I1005" s="39"/>
      <c r="J1005" s="10"/>
    </row>
    <row r="1006" spans="2:10" s="1" customFormat="1" ht="10.9" customHeight="1" x14ac:dyDescent="0.2">
      <c r="B1006" s="8" t="s">
        <v>1510</v>
      </c>
      <c r="C1006" s="38" t="s">
        <v>1512</v>
      </c>
      <c r="D1006" s="38"/>
      <c r="E1006" s="9"/>
      <c r="F1006" s="10"/>
      <c r="G1006" s="39">
        <v>395588.59</v>
      </c>
      <c r="H1006" s="39"/>
      <c r="I1006" s="39"/>
      <c r="J1006" s="10"/>
    </row>
    <row r="1007" spans="2:10" s="1" customFormat="1" ht="10.9" customHeight="1" x14ac:dyDescent="0.2">
      <c r="B1007" s="8" t="s">
        <v>1513</v>
      </c>
      <c r="C1007" s="38" t="s">
        <v>1514</v>
      </c>
      <c r="D1007" s="38"/>
      <c r="E1007" s="9"/>
      <c r="F1007" s="10"/>
      <c r="G1007" s="39">
        <v>401234.57</v>
      </c>
      <c r="H1007" s="39"/>
      <c r="I1007" s="39"/>
      <c r="J1007" s="10"/>
    </row>
    <row r="1008" spans="2:10" s="1" customFormat="1" ht="10.9" customHeight="1" x14ac:dyDescent="0.2">
      <c r="B1008" s="8" t="s">
        <v>1513</v>
      </c>
      <c r="C1008" s="38" t="s">
        <v>1515</v>
      </c>
      <c r="D1008" s="38"/>
      <c r="E1008" s="9"/>
      <c r="F1008" s="10"/>
      <c r="G1008" s="39">
        <v>364197.53</v>
      </c>
      <c r="H1008" s="39"/>
      <c r="I1008" s="39"/>
      <c r="J1008" s="10"/>
    </row>
    <row r="1009" spans="2:10" s="1" customFormat="1" ht="10.9" customHeight="1" x14ac:dyDescent="0.2">
      <c r="B1009" s="8" t="s">
        <v>1516</v>
      </c>
      <c r="C1009" s="38" t="s">
        <v>1517</v>
      </c>
      <c r="D1009" s="38"/>
      <c r="E1009" s="9"/>
      <c r="F1009" s="10"/>
      <c r="G1009" s="39">
        <v>432130.77</v>
      </c>
      <c r="H1009" s="39"/>
      <c r="I1009" s="39"/>
      <c r="J1009" s="10"/>
    </row>
    <row r="1010" spans="2:10" s="1" customFormat="1" ht="10.9" customHeight="1" x14ac:dyDescent="0.2">
      <c r="B1010" s="8" t="s">
        <v>1516</v>
      </c>
      <c r="C1010" s="38" t="s">
        <v>1518</v>
      </c>
      <c r="D1010" s="38"/>
      <c r="E1010" s="9"/>
      <c r="F1010" s="10"/>
      <c r="G1010" s="39">
        <v>399510.44</v>
      </c>
      <c r="H1010" s="39"/>
      <c r="I1010" s="39"/>
      <c r="J1010" s="10"/>
    </row>
    <row r="1011" spans="2:10" s="1" customFormat="1" ht="10.9" customHeight="1" x14ac:dyDescent="0.2">
      <c r="B1011" s="8" t="s">
        <v>1519</v>
      </c>
      <c r="C1011" s="38" t="s">
        <v>1520</v>
      </c>
      <c r="D1011" s="38"/>
      <c r="E1011" s="9"/>
      <c r="F1011" s="10"/>
      <c r="G1011" s="39">
        <v>487654.32</v>
      </c>
      <c r="H1011" s="39"/>
      <c r="I1011" s="39"/>
      <c r="J1011" s="10"/>
    </row>
    <row r="1012" spans="2:10" s="1" customFormat="1" ht="10.9" customHeight="1" x14ac:dyDescent="0.2">
      <c r="B1012" s="8" t="s">
        <v>1519</v>
      </c>
      <c r="C1012" s="38" t="s">
        <v>1521</v>
      </c>
      <c r="D1012" s="38"/>
      <c r="E1012" s="9"/>
      <c r="F1012" s="10"/>
      <c r="G1012" s="39">
        <v>364197.53</v>
      </c>
      <c r="H1012" s="39"/>
      <c r="I1012" s="39"/>
      <c r="J1012" s="10"/>
    </row>
    <row r="1013" spans="2:10" s="1" customFormat="1" ht="10.9" customHeight="1" x14ac:dyDescent="0.2">
      <c r="B1013" s="8" t="s">
        <v>1522</v>
      </c>
      <c r="C1013" s="38" t="s">
        <v>1523</v>
      </c>
      <c r="D1013" s="38"/>
      <c r="E1013" s="9"/>
      <c r="F1013" s="10"/>
      <c r="G1013" s="39">
        <v>423305.68</v>
      </c>
      <c r="H1013" s="39"/>
      <c r="I1013" s="39"/>
      <c r="J1013" s="10"/>
    </row>
    <row r="1014" spans="2:10" s="1" customFormat="1" ht="10.9" customHeight="1" x14ac:dyDescent="0.2">
      <c r="B1014" s="8" t="s">
        <v>1522</v>
      </c>
      <c r="C1014" s="38" t="s">
        <v>1524</v>
      </c>
      <c r="D1014" s="38"/>
      <c r="E1014" s="9"/>
      <c r="F1014" s="10"/>
      <c r="G1014" s="39">
        <v>401645.23</v>
      </c>
      <c r="H1014" s="39"/>
      <c r="I1014" s="39"/>
      <c r="J1014" s="10"/>
    </row>
    <row r="1015" spans="2:10" s="1" customFormat="1" ht="10.9" customHeight="1" x14ac:dyDescent="0.2">
      <c r="B1015" s="8" t="s">
        <v>1525</v>
      </c>
      <c r="C1015" s="38" t="s">
        <v>1526</v>
      </c>
      <c r="D1015" s="38"/>
      <c r="E1015" s="9"/>
      <c r="F1015" s="10"/>
      <c r="G1015" s="39">
        <v>441069.47</v>
      </c>
      <c r="H1015" s="39"/>
      <c r="I1015" s="39"/>
      <c r="J1015" s="10"/>
    </row>
    <row r="1016" spans="2:10" s="1" customFormat="1" ht="10.9" customHeight="1" x14ac:dyDescent="0.2">
      <c r="B1016" s="8" t="s">
        <v>1525</v>
      </c>
      <c r="C1016" s="38" t="s">
        <v>1527</v>
      </c>
      <c r="D1016" s="38"/>
      <c r="E1016" s="9"/>
      <c r="F1016" s="10"/>
      <c r="G1016" s="39">
        <v>402547.03</v>
      </c>
      <c r="H1016" s="39"/>
      <c r="I1016" s="39"/>
      <c r="J1016" s="10"/>
    </row>
    <row r="1017" spans="2:10" s="1" customFormat="1" ht="10.9" customHeight="1" x14ac:dyDescent="0.2">
      <c r="B1017" s="8" t="s">
        <v>1528</v>
      </c>
      <c r="C1017" s="38" t="s">
        <v>1529</v>
      </c>
      <c r="D1017" s="38"/>
      <c r="E1017" s="9"/>
      <c r="F1017" s="10"/>
      <c r="G1017" s="39">
        <v>411457.32</v>
      </c>
      <c r="H1017" s="39"/>
      <c r="I1017" s="39"/>
      <c r="J1017" s="10"/>
    </row>
    <row r="1018" spans="2:10" s="1" customFormat="1" ht="10.9" customHeight="1" x14ac:dyDescent="0.2">
      <c r="B1018" s="8" t="s">
        <v>1528</v>
      </c>
      <c r="C1018" s="38" t="s">
        <v>1530</v>
      </c>
      <c r="D1018" s="38"/>
      <c r="E1018" s="9"/>
      <c r="F1018" s="10"/>
      <c r="G1018" s="39">
        <v>438609.74</v>
      </c>
      <c r="H1018" s="39"/>
      <c r="I1018" s="39"/>
      <c r="J1018" s="10"/>
    </row>
    <row r="1019" spans="2:10" s="1" customFormat="1" ht="10.9" customHeight="1" x14ac:dyDescent="0.2">
      <c r="B1019" s="8" t="s">
        <v>1531</v>
      </c>
      <c r="C1019" s="38" t="s">
        <v>1532</v>
      </c>
      <c r="D1019" s="38"/>
      <c r="E1019" s="9"/>
      <c r="F1019" s="10"/>
      <c r="G1019" s="39">
        <v>432509.86</v>
      </c>
      <c r="H1019" s="39"/>
      <c r="I1019" s="39"/>
      <c r="J1019" s="10"/>
    </row>
    <row r="1020" spans="2:10" s="1" customFormat="1" ht="10.9" customHeight="1" x14ac:dyDescent="0.2">
      <c r="B1020" s="8" t="s">
        <v>1531</v>
      </c>
      <c r="C1020" s="38" t="s">
        <v>1533</v>
      </c>
      <c r="D1020" s="38"/>
      <c r="E1020" s="9"/>
      <c r="F1020" s="10"/>
      <c r="G1020" s="39">
        <v>411456.38</v>
      </c>
      <c r="H1020" s="39"/>
      <c r="I1020" s="39"/>
      <c r="J1020" s="10"/>
    </row>
    <row r="1021" spans="2:10" s="1" customFormat="1" ht="10.9" customHeight="1" x14ac:dyDescent="0.2">
      <c r="B1021" s="8" t="s">
        <v>1534</v>
      </c>
      <c r="C1021" s="38" t="s">
        <v>1535</v>
      </c>
      <c r="D1021" s="38"/>
      <c r="E1021" s="9"/>
      <c r="F1021" s="10"/>
      <c r="G1021" s="39">
        <v>216652.84</v>
      </c>
      <c r="H1021" s="39"/>
      <c r="I1021" s="39"/>
      <c r="J1021" s="10"/>
    </row>
    <row r="1022" spans="2:10" s="1" customFormat="1" ht="10.9" customHeight="1" x14ac:dyDescent="0.2">
      <c r="B1022" s="8" t="s">
        <v>1534</v>
      </c>
      <c r="C1022" s="38" t="s">
        <v>1536</v>
      </c>
      <c r="D1022" s="38"/>
      <c r="E1022" s="9"/>
      <c r="F1022" s="10"/>
      <c r="G1022" s="39">
        <v>221534.74</v>
      </c>
      <c r="H1022" s="39"/>
      <c r="I1022" s="39"/>
      <c r="J1022" s="10"/>
    </row>
    <row r="1023" spans="2:10" s="1" customFormat="1" ht="10.9" customHeight="1" x14ac:dyDescent="0.2">
      <c r="B1023" s="8" t="s">
        <v>1537</v>
      </c>
      <c r="C1023" s="38" t="s">
        <v>1538</v>
      </c>
      <c r="D1023" s="38"/>
      <c r="E1023" s="9"/>
      <c r="F1023" s="10"/>
      <c r="G1023" s="39">
        <v>210870.17</v>
      </c>
      <c r="H1023" s="39"/>
      <c r="I1023" s="39"/>
      <c r="J1023" s="10"/>
    </row>
    <row r="1024" spans="2:10" s="1" customFormat="1" ht="10.9" customHeight="1" x14ac:dyDescent="0.2">
      <c r="B1024" s="8" t="s">
        <v>1537</v>
      </c>
      <c r="C1024" s="38" t="s">
        <v>1539</v>
      </c>
      <c r="D1024" s="38"/>
      <c r="E1024" s="9"/>
      <c r="F1024" s="10"/>
      <c r="G1024" s="39">
        <v>278535.71999999997</v>
      </c>
      <c r="H1024" s="39"/>
      <c r="I1024" s="39"/>
      <c r="J1024" s="10"/>
    </row>
    <row r="1025" spans="2:10" s="1" customFormat="1" ht="10.9" customHeight="1" x14ac:dyDescent="0.2">
      <c r="B1025" s="8" t="s">
        <v>1540</v>
      </c>
      <c r="C1025" s="38" t="s">
        <v>1541</v>
      </c>
      <c r="D1025" s="38"/>
      <c r="E1025" s="9"/>
      <c r="F1025" s="10"/>
      <c r="G1025" s="39">
        <v>274304.25</v>
      </c>
      <c r="H1025" s="39"/>
      <c r="I1025" s="39"/>
      <c r="J1025" s="10"/>
    </row>
    <row r="1026" spans="2:10" s="1" customFormat="1" ht="10.9" customHeight="1" x14ac:dyDescent="0.2">
      <c r="B1026" s="8" t="s">
        <v>1540</v>
      </c>
      <c r="C1026" s="38" t="s">
        <v>1542</v>
      </c>
      <c r="D1026" s="38"/>
      <c r="E1026" s="9"/>
      <c r="F1026" s="10"/>
      <c r="G1026" s="39">
        <v>288339.90999999997</v>
      </c>
      <c r="H1026" s="39"/>
      <c r="I1026" s="39"/>
      <c r="J1026" s="10"/>
    </row>
    <row r="1027" spans="2:10" s="1" customFormat="1" ht="10.9" customHeight="1" x14ac:dyDescent="0.2">
      <c r="B1027" s="8" t="s">
        <v>1543</v>
      </c>
      <c r="C1027" s="38" t="s">
        <v>1544</v>
      </c>
      <c r="D1027" s="38"/>
      <c r="E1027" s="9"/>
      <c r="F1027" s="10"/>
      <c r="G1027" s="39">
        <v>211265.48</v>
      </c>
      <c r="H1027" s="39"/>
      <c r="I1027" s="39"/>
      <c r="J1027" s="10"/>
    </row>
    <row r="1028" spans="2:10" s="1" customFormat="1" ht="10.9" customHeight="1" x14ac:dyDescent="0.2">
      <c r="B1028" s="8" t="s">
        <v>1543</v>
      </c>
      <c r="C1028" s="38" t="s">
        <v>1545</v>
      </c>
      <c r="D1028" s="38"/>
      <c r="E1028" s="9"/>
      <c r="F1028" s="10"/>
      <c r="G1028" s="39">
        <v>216652.84</v>
      </c>
      <c r="H1028" s="39"/>
      <c r="I1028" s="39"/>
      <c r="J1028" s="10"/>
    </row>
    <row r="1029" spans="2:10" s="1" customFormat="1" ht="10.9" customHeight="1" x14ac:dyDescent="0.2">
      <c r="B1029" s="8" t="s">
        <v>1546</v>
      </c>
      <c r="C1029" s="38" t="s">
        <v>1547</v>
      </c>
      <c r="D1029" s="38"/>
      <c r="E1029" s="9"/>
      <c r="F1029" s="10"/>
      <c r="G1029" s="39">
        <v>465896.92</v>
      </c>
      <c r="H1029" s="39"/>
      <c r="I1029" s="39"/>
      <c r="J1029" s="10"/>
    </row>
    <row r="1030" spans="2:10" s="1" customFormat="1" ht="10.9" customHeight="1" x14ac:dyDescent="0.2">
      <c r="B1030" s="8" t="s">
        <v>1548</v>
      </c>
      <c r="C1030" s="38" t="s">
        <v>1549</v>
      </c>
      <c r="D1030" s="38"/>
      <c r="E1030" s="9"/>
      <c r="F1030" s="10"/>
      <c r="G1030" s="39">
        <v>416037.63</v>
      </c>
      <c r="H1030" s="39"/>
      <c r="I1030" s="39"/>
      <c r="J1030" s="10"/>
    </row>
    <row r="1031" spans="2:10" s="1" customFormat="1" ht="10.9" customHeight="1" x14ac:dyDescent="0.2">
      <c r="B1031" s="8" t="s">
        <v>1550</v>
      </c>
      <c r="C1031" s="38" t="s">
        <v>1551</v>
      </c>
      <c r="D1031" s="38"/>
      <c r="E1031" s="9"/>
      <c r="F1031" s="10"/>
      <c r="G1031" s="39">
        <v>622013.81999999995</v>
      </c>
      <c r="H1031" s="39"/>
      <c r="I1031" s="39"/>
      <c r="J1031" s="10"/>
    </row>
    <row r="1032" spans="2:10" s="1" customFormat="1" ht="10.9" customHeight="1" x14ac:dyDescent="0.2">
      <c r="B1032" s="8" t="s">
        <v>1552</v>
      </c>
      <c r="C1032" s="38" t="s">
        <v>1553</v>
      </c>
      <c r="D1032" s="38"/>
      <c r="E1032" s="9"/>
      <c r="F1032" s="10"/>
      <c r="G1032" s="39">
        <v>679788.74</v>
      </c>
      <c r="H1032" s="39"/>
      <c r="I1032" s="39"/>
      <c r="J1032" s="10"/>
    </row>
    <row r="1033" spans="2:10" s="1" customFormat="1" ht="10.9" customHeight="1" x14ac:dyDescent="0.2">
      <c r="B1033" s="8" t="s">
        <v>1554</v>
      </c>
      <c r="C1033" s="38" t="s">
        <v>1555</v>
      </c>
      <c r="D1033" s="38"/>
      <c r="E1033" s="9"/>
      <c r="F1033" s="10"/>
      <c r="G1033" s="39">
        <v>677768.34</v>
      </c>
      <c r="H1033" s="39"/>
      <c r="I1033" s="39"/>
      <c r="J1033" s="10"/>
    </row>
    <row r="1034" spans="2:10" s="1" customFormat="1" ht="10.9" customHeight="1" x14ac:dyDescent="0.2">
      <c r="B1034" s="8" t="s">
        <v>1556</v>
      </c>
      <c r="C1034" s="38" t="s">
        <v>1557</v>
      </c>
      <c r="D1034" s="38"/>
      <c r="E1034" s="9"/>
      <c r="F1034" s="10"/>
      <c r="G1034" s="39">
        <v>676096.85</v>
      </c>
      <c r="H1034" s="39"/>
      <c r="I1034" s="39"/>
      <c r="J1034" s="10"/>
    </row>
    <row r="1035" spans="2:10" s="1" customFormat="1" ht="10.9" customHeight="1" x14ac:dyDescent="0.2">
      <c r="B1035" s="8" t="s">
        <v>1558</v>
      </c>
      <c r="C1035" s="38" t="s">
        <v>1559</v>
      </c>
      <c r="D1035" s="38"/>
      <c r="E1035" s="9"/>
      <c r="F1035" s="10"/>
      <c r="G1035" s="39">
        <v>678494.37</v>
      </c>
      <c r="H1035" s="39"/>
      <c r="I1035" s="39"/>
      <c r="J1035" s="10"/>
    </row>
    <row r="1036" spans="2:10" s="1" customFormat="1" ht="10.9" customHeight="1" x14ac:dyDescent="0.2">
      <c r="B1036" s="8" t="s">
        <v>1560</v>
      </c>
      <c r="C1036" s="38" t="s">
        <v>1561</v>
      </c>
      <c r="D1036" s="38"/>
      <c r="E1036" s="9"/>
      <c r="F1036" s="10"/>
      <c r="G1036" s="39">
        <v>677295.62</v>
      </c>
      <c r="H1036" s="39"/>
      <c r="I1036" s="39"/>
      <c r="J1036" s="10"/>
    </row>
    <row r="1037" spans="2:10" s="1" customFormat="1" ht="10.9" customHeight="1" x14ac:dyDescent="0.2">
      <c r="B1037" s="8" t="s">
        <v>1562</v>
      </c>
      <c r="C1037" s="38" t="s">
        <v>1563</v>
      </c>
      <c r="D1037" s="38"/>
      <c r="E1037" s="9"/>
      <c r="F1037" s="10"/>
      <c r="G1037" s="39">
        <v>677753.02</v>
      </c>
      <c r="H1037" s="39"/>
      <c r="I1037" s="39"/>
      <c r="J1037" s="10"/>
    </row>
    <row r="1038" spans="2:10" s="1" customFormat="1" ht="10.9" customHeight="1" x14ac:dyDescent="0.2">
      <c r="B1038" s="8" t="s">
        <v>1564</v>
      </c>
      <c r="C1038" s="38" t="s">
        <v>1565</v>
      </c>
      <c r="D1038" s="38"/>
      <c r="E1038" s="9"/>
      <c r="F1038" s="10"/>
      <c r="G1038" s="39">
        <v>679924.26</v>
      </c>
      <c r="H1038" s="39"/>
      <c r="I1038" s="39"/>
      <c r="J1038" s="10"/>
    </row>
    <row r="1039" spans="2:10" s="1" customFormat="1" ht="10.9" customHeight="1" x14ac:dyDescent="0.2">
      <c r="B1039" s="8" t="s">
        <v>1566</v>
      </c>
      <c r="C1039" s="38" t="s">
        <v>1567</v>
      </c>
      <c r="D1039" s="38"/>
      <c r="E1039" s="9"/>
      <c r="F1039" s="10"/>
      <c r="G1039" s="39">
        <v>679247.12</v>
      </c>
      <c r="H1039" s="39"/>
      <c r="I1039" s="39"/>
      <c r="J1039" s="10"/>
    </row>
    <row r="1040" spans="2:10" s="1" customFormat="1" ht="10.9" customHeight="1" x14ac:dyDescent="0.2">
      <c r="B1040" s="8" t="s">
        <v>1568</v>
      </c>
      <c r="C1040" s="38" t="s">
        <v>1569</v>
      </c>
      <c r="D1040" s="38"/>
      <c r="E1040" s="9"/>
      <c r="F1040" s="10"/>
      <c r="G1040" s="39">
        <v>677526.74</v>
      </c>
      <c r="H1040" s="39"/>
      <c r="I1040" s="39"/>
      <c r="J1040" s="10"/>
    </row>
    <row r="1041" spans="2:10" s="1" customFormat="1" ht="10.9" customHeight="1" x14ac:dyDescent="0.2">
      <c r="B1041" s="8" t="s">
        <v>1570</v>
      </c>
      <c r="C1041" s="38" t="s">
        <v>1571</v>
      </c>
      <c r="D1041" s="38"/>
      <c r="E1041" s="9"/>
      <c r="F1041" s="10"/>
      <c r="G1041" s="39">
        <v>678048.37</v>
      </c>
      <c r="H1041" s="39"/>
      <c r="I1041" s="39"/>
      <c r="J1041" s="10"/>
    </row>
    <row r="1042" spans="2:10" s="1" customFormat="1" ht="10.9" customHeight="1" x14ac:dyDescent="0.2">
      <c r="B1042" s="8" t="s">
        <v>1572</v>
      </c>
      <c r="C1042" s="38" t="s">
        <v>1573</v>
      </c>
      <c r="D1042" s="38"/>
      <c r="E1042" s="9"/>
      <c r="F1042" s="10"/>
      <c r="G1042" s="39">
        <v>678951.78</v>
      </c>
      <c r="H1042" s="39"/>
      <c r="I1042" s="39"/>
      <c r="J1042" s="10"/>
    </row>
    <row r="1043" spans="2:10" s="1" customFormat="1" ht="10.9" customHeight="1" x14ac:dyDescent="0.2">
      <c r="B1043" s="8" t="s">
        <v>1574</v>
      </c>
      <c r="C1043" s="38" t="s">
        <v>1575</v>
      </c>
      <c r="D1043" s="38"/>
      <c r="E1043" s="9"/>
      <c r="F1043" s="10"/>
      <c r="G1043" s="39">
        <v>773870.14</v>
      </c>
      <c r="H1043" s="39"/>
      <c r="I1043" s="39"/>
      <c r="J1043" s="10"/>
    </row>
    <row r="1044" spans="2:10" s="1" customFormat="1" ht="10.9" customHeight="1" x14ac:dyDescent="0.2">
      <c r="B1044" s="8" t="s">
        <v>1576</v>
      </c>
      <c r="C1044" s="38" t="s">
        <v>1577</v>
      </c>
      <c r="D1044" s="38"/>
      <c r="E1044" s="9"/>
      <c r="F1044" s="10"/>
      <c r="G1044" s="39">
        <v>1328388.3799999999</v>
      </c>
      <c r="H1044" s="39"/>
      <c r="I1044" s="39"/>
      <c r="J1044" s="10"/>
    </row>
    <row r="1045" spans="2:10" s="1" customFormat="1" ht="10.9" customHeight="1" x14ac:dyDescent="0.2">
      <c r="B1045" s="8" t="s">
        <v>1578</v>
      </c>
      <c r="C1045" s="38" t="s">
        <v>1579</v>
      </c>
      <c r="D1045" s="38"/>
      <c r="E1045" s="9"/>
      <c r="F1045" s="10"/>
      <c r="G1045" s="39">
        <v>1314832.45</v>
      </c>
      <c r="H1045" s="39"/>
      <c r="I1045" s="39"/>
      <c r="J1045" s="10"/>
    </row>
    <row r="1046" spans="2:10" s="1" customFormat="1" ht="10.9" customHeight="1" x14ac:dyDescent="0.2">
      <c r="B1046" s="8" t="s">
        <v>1580</v>
      </c>
      <c r="C1046" s="38" t="s">
        <v>1581</v>
      </c>
      <c r="D1046" s="38"/>
      <c r="E1046" s="9"/>
      <c r="F1046" s="10"/>
      <c r="G1046" s="39">
        <v>211180.5</v>
      </c>
      <c r="H1046" s="39"/>
      <c r="I1046" s="39"/>
      <c r="J1046" s="10"/>
    </row>
    <row r="1047" spans="2:10" s="1" customFormat="1" ht="10.9" customHeight="1" x14ac:dyDescent="0.2">
      <c r="B1047" s="8" t="s">
        <v>1580</v>
      </c>
      <c r="C1047" s="38" t="s">
        <v>1582</v>
      </c>
      <c r="D1047" s="38"/>
      <c r="E1047" s="9"/>
      <c r="F1047" s="10"/>
      <c r="G1047" s="39">
        <v>657416.23</v>
      </c>
      <c r="H1047" s="39"/>
      <c r="I1047" s="39"/>
      <c r="J1047" s="10"/>
    </row>
    <row r="1048" spans="2:10" s="1" customFormat="1" ht="10.9" customHeight="1" x14ac:dyDescent="0.2">
      <c r="B1048" s="8" t="s">
        <v>1583</v>
      </c>
      <c r="C1048" s="38" t="s">
        <v>1584</v>
      </c>
      <c r="D1048" s="38"/>
      <c r="E1048" s="9"/>
      <c r="F1048" s="10"/>
      <c r="G1048" s="39">
        <v>226187.93</v>
      </c>
      <c r="H1048" s="39"/>
      <c r="I1048" s="39"/>
      <c r="J1048" s="10"/>
    </row>
    <row r="1049" spans="2:10" s="1" customFormat="1" ht="10.9" customHeight="1" x14ac:dyDescent="0.2">
      <c r="B1049" s="8" t="s">
        <v>1583</v>
      </c>
      <c r="C1049" s="38" t="s">
        <v>1585</v>
      </c>
      <c r="D1049" s="38"/>
      <c r="E1049" s="9"/>
      <c r="F1049" s="10"/>
      <c r="G1049" s="39">
        <v>664194.18999999994</v>
      </c>
      <c r="H1049" s="39"/>
      <c r="I1049" s="39"/>
      <c r="J1049" s="10"/>
    </row>
    <row r="1050" spans="2:10" s="1" customFormat="1" ht="10.9" customHeight="1" x14ac:dyDescent="0.2">
      <c r="B1050" s="8" t="s">
        <v>1586</v>
      </c>
      <c r="C1050" s="38" t="s">
        <v>1587</v>
      </c>
      <c r="D1050" s="38"/>
      <c r="E1050" s="9"/>
      <c r="F1050" s="10"/>
      <c r="G1050" s="39">
        <v>224172.38</v>
      </c>
      <c r="H1050" s="39"/>
      <c r="I1050" s="39"/>
      <c r="J1050" s="10"/>
    </row>
    <row r="1051" spans="2:10" s="1" customFormat="1" ht="10.9" customHeight="1" x14ac:dyDescent="0.2">
      <c r="B1051" s="8" t="s">
        <v>1586</v>
      </c>
      <c r="C1051" s="38" t="s">
        <v>1588</v>
      </c>
      <c r="D1051" s="38"/>
      <c r="E1051" s="9"/>
      <c r="F1051" s="10"/>
      <c r="G1051" s="39">
        <v>665662.84</v>
      </c>
      <c r="H1051" s="39"/>
      <c r="I1051" s="39"/>
      <c r="J1051" s="10"/>
    </row>
    <row r="1052" spans="2:10" s="1" customFormat="1" ht="10.9" customHeight="1" x14ac:dyDescent="0.2">
      <c r="B1052" s="8" t="s">
        <v>1589</v>
      </c>
      <c r="C1052" s="38" t="s">
        <v>1590</v>
      </c>
      <c r="D1052" s="38"/>
      <c r="E1052" s="9"/>
      <c r="F1052" s="10"/>
      <c r="G1052" s="39">
        <v>593229.07999999996</v>
      </c>
      <c r="H1052" s="39"/>
      <c r="I1052" s="39"/>
      <c r="J1052" s="10"/>
    </row>
    <row r="1053" spans="2:10" s="1" customFormat="1" ht="10.9" customHeight="1" x14ac:dyDescent="0.2">
      <c r="B1053" s="8" t="s">
        <v>1589</v>
      </c>
      <c r="C1053" s="38" t="s">
        <v>1591</v>
      </c>
      <c r="D1053" s="38"/>
      <c r="E1053" s="9"/>
      <c r="F1053" s="10"/>
      <c r="G1053" s="39">
        <v>304541.24</v>
      </c>
      <c r="H1053" s="39"/>
      <c r="I1053" s="39"/>
      <c r="J1053" s="10"/>
    </row>
    <row r="1054" spans="2:10" s="1" customFormat="1" ht="10.9" customHeight="1" x14ac:dyDescent="0.2">
      <c r="B1054" s="8" t="s">
        <v>1592</v>
      </c>
      <c r="C1054" s="38" t="s">
        <v>1593</v>
      </c>
      <c r="D1054" s="38"/>
      <c r="E1054" s="9"/>
      <c r="F1054" s="10"/>
      <c r="G1054" s="39">
        <v>607146.31999999995</v>
      </c>
      <c r="H1054" s="39"/>
      <c r="I1054" s="39"/>
      <c r="J1054" s="10"/>
    </row>
    <row r="1055" spans="2:10" s="1" customFormat="1" ht="10.9" customHeight="1" x14ac:dyDescent="0.2">
      <c r="B1055" s="8" t="s">
        <v>1592</v>
      </c>
      <c r="C1055" s="38" t="s">
        <v>1594</v>
      </c>
      <c r="D1055" s="38"/>
      <c r="E1055" s="9"/>
      <c r="F1055" s="10"/>
      <c r="G1055" s="39">
        <v>339868.79</v>
      </c>
      <c r="H1055" s="39"/>
      <c r="I1055" s="39"/>
      <c r="J1055" s="10"/>
    </row>
    <row r="1056" spans="2:10" s="1" customFormat="1" ht="10.9" customHeight="1" x14ac:dyDescent="0.2">
      <c r="B1056" s="8" t="s">
        <v>1595</v>
      </c>
      <c r="C1056" s="38" t="s">
        <v>1596</v>
      </c>
      <c r="D1056" s="38"/>
      <c r="E1056" s="9"/>
      <c r="F1056" s="10"/>
      <c r="G1056" s="39">
        <v>601739.44999999995</v>
      </c>
      <c r="H1056" s="39"/>
      <c r="I1056" s="39"/>
      <c r="J1056" s="10"/>
    </row>
    <row r="1057" spans="2:10" s="1" customFormat="1" ht="10.9" customHeight="1" x14ac:dyDescent="0.2">
      <c r="B1057" s="8" t="s">
        <v>1595</v>
      </c>
      <c r="C1057" s="38" t="s">
        <v>1597</v>
      </c>
      <c r="D1057" s="38"/>
      <c r="E1057" s="9"/>
      <c r="F1057" s="10"/>
      <c r="G1057" s="39">
        <v>339281.89</v>
      </c>
      <c r="H1057" s="39"/>
      <c r="I1057" s="39"/>
      <c r="J1057" s="10"/>
    </row>
    <row r="1058" spans="2:10" s="1" customFormat="1" ht="10.9" customHeight="1" x14ac:dyDescent="0.2">
      <c r="B1058" s="8" t="s">
        <v>1598</v>
      </c>
      <c r="C1058" s="38" t="s">
        <v>1599</v>
      </c>
      <c r="D1058" s="38"/>
      <c r="E1058" s="9"/>
      <c r="F1058" s="10"/>
      <c r="G1058" s="39">
        <v>604762.76</v>
      </c>
      <c r="H1058" s="39"/>
      <c r="I1058" s="39"/>
      <c r="J1058" s="10"/>
    </row>
    <row r="1059" spans="2:10" s="1" customFormat="1" ht="10.9" customHeight="1" x14ac:dyDescent="0.2">
      <c r="B1059" s="8" t="s">
        <v>1598</v>
      </c>
      <c r="C1059" s="38" t="s">
        <v>1600</v>
      </c>
      <c r="D1059" s="38"/>
      <c r="E1059" s="9"/>
      <c r="F1059" s="10"/>
      <c r="G1059" s="39">
        <v>336258.57</v>
      </c>
      <c r="H1059" s="39"/>
      <c r="I1059" s="39"/>
      <c r="J1059" s="10"/>
    </row>
    <row r="1060" spans="2:10" s="1" customFormat="1" ht="10.9" customHeight="1" x14ac:dyDescent="0.2">
      <c r="B1060" s="8" t="s">
        <v>1601</v>
      </c>
      <c r="C1060" s="38" t="s">
        <v>1602</v>
      </c>
      <c r="D1060" s="38"/>
      <c r="E1060" s="9"/>
      <c r="F1060" s="10"/>
      <c r="G1060" s="39">
        <v>341026.34</v>
      </c>
      <c r="H1060" s="39"/>
      <c r="I1060" s="39"/>
      <c r="J1060" s="10"/>
    </row>
    <row r="1061" spans="2:10" s="1" customFormat="1" ht="10.9" customHeight="1" x14ac:dyDescent="0.2">
      <c r="B1061" s="8" t="s">
        <v>1601</v>
      </c>
      <c r="C1061" s="38" t="s">
        <v>1603</v>
      </c>
      <c r="D1061" s="38"/>
      <c r="E1061" s="9"/>
      <c r="F1061" s="10"/>
      <c r="G1061" s="39">
        <v>605988.77</v>
      </c>
      <c r="H1061" s="39"/>
      <c r="I1061" s="39"/>
      <c r="J1061" s="10"/>
    </row>
    <row r="1062" spans="2:10" s="1" customFormat="1" ht="10.9" customHeight="1" x14ac:dyDescent="0.2">
      <c r="B1062" s="8" t="s">
        <v>1604</v>
      </c>
      <c r="C1062" s="38" t="s">
        <v>1605</v>
      </c>
      <c r="D1062" s="38"/>
      <c r="E1062" s="9"/>
      <c r="F1062" s="10"/>
      <c r="G1062" s="39">
        <v>361486.05</v>
      </c>
      <c r="H1062" s="39"/>
      <c r="I1062" s="39"/>
      <c r="J1062" s="10"/>
    </row>
    <row r="1063" spans="2:10" s="1" customFormat="1" ht="10.9" customHeight="1" x14ac:dyDescent="0.2">
      <c r="B1063" s="8" t="s">
        <v>1604</v>
      </c>
      <c r="C1063" s="38" t="s">
        <v>1606</v>
      </c>
      <c r="D1063" s="38"/>
      <c r="E1063" s="9"/>
      <c r="F1063" s="10"/>
      <c r="G1063" s="39">
        <v>675435.55</v>
      </c>
      <c r="H1063" s="39"/>
      <c r="I1063" s="39"/>
      <c r="J1063" s="10"/>
    </row>
    <row r="1064" spans="2:10" s="1" customFormat="1" ht="10.9" customHeight="1" x14ac:dyDescent="0.2">
      <c r="B1064" s="8" t="s">
        <v>1607</v>
      </c>
      <c r="C1064" s="38" t="s">
        <v>1608</v>
      </c>
      <c r="D1064" s="38"/>
      <c r="E1064" s="9"/>
      <c r="F1064" s="10"/>
      <c r="G1064" s="39">
        <v>593229.07999999996</v>
      </c>
      <c r="H1064" s="39"/>
      <c r="I1064" s="39"/>
      <c r="J1064" s="10"/>
    </row>
    <row r="1065" spans="2:10" s="1" customFormat="1" ht="10.9" customHeight="1" x14ac:dyDescent="0.2">
      <c r="B1065" s="8" t="s">
        <v>1607</v>
      </c>
      <c r="C1065" s="38" t="s">
        <v>1609</v>
      </c>
      <c r="D1065" s="38"/>
      <c r="E1065" s="9"/>
      <c r="F1065" s="10"/>
      <c r="G1065" s="39">
        <v>304531.65000000002</v>
      </c>
      <c r="H1065" s="39"/>
      <c r="I1065" s="39"/>
      <c r="J1065" s="10"/>
    </row>
    <row r="1066" spans="2:10" s="1" customFormat="1" ht="10.9" customHeight="1" x14ac:dyDescent="0.2">
      <c r="B1066" s="8" t="s">
        <v>1610</v>
      </c>
      <c r="C1066" s="38" t="s">
        <v>1611</v>
      </c>
      <c r="D1066" s="38"/>
      <c r="E1066" s="9"/>
      <c r="F1066" s="10"/>
      <c r="G1066" s="39">
        <v>607146.31999999995</v>
      </c>
      <c r="H1066" s="39"/>
      <c r="I1066" s="39"/>
      <c r="J1066" s="10"/>
    </row>
    <row r="1067" spans="2:10" s="1" customFormat="1" ht="10.9" customHeight="1" x14ac:dyDescent="0.2">
      <c r="B1067" s="8" t="s">
        <v>1612</v>
      </c>
      <c r="C1067" s="38" t="s">
        <v>1613</v>
      </c>
      <c r="D1067" s="38"/>
      <c r="E1067" s="9"/>
      <c r="F1067" s="10"/>
      <c r="G1067" s="39">
        <v>601739.44999999995</v>
      </c>
      <c r="H1067" s="39"/>
      <c r="I1067" s="39"/>
      <c r="J1067" s="10"/>
    </row>
    <row r="1068" spans="2:10" s="1" customFormat="1" ht="10.9" customHeight="1" x14ac:dyDescent="0.2">
      <c r="B1068" s="8" t="s">
        <v>1614</v>
      </c>
      <c r="C1068" s="38" t="s">
        <v>1615</v>
      </c>
      <c r="D1068" s="38"/>
      <c r="E1068" s="9"/>
      <c r="F1068" s="10"/>
      <c r="G1068" s="39">
        <v>701739.45</v>
      </c>
      <c r="H1068" s="39"/>
      <c r="I1068" s="39"/>
      <c r="J1068" s="10"/>
    </row>
    <row r="1069" spans="2:10" s="1" customFormat="1" ht="10.9" customHeight="1" x14ac:dyDescent="0.2">
      <c r="B1069" s="8" t="s">
        <v>1616</v>
      </c>
      <c r="C1069" s="38" t="s">
        <v>1617</v>
      </c>
      <c r="D1069" s="38"/>
      <c r="E1069" s="9"/>
      <c r="F1069" s="10"/>
      <c r="G1069" s="39">
        <v>705898.47</v>
      </c>
      <c r="H1069" s="39"/>
      <c r="I1069" s="39"/>
      <c r="J1069" s="10"/>
    </row>
    <row r="1070" spans="2:10" s="1" customFormat="1" ht="10.9" customHeight="1" x14ac:dyDescent="0.2">
      <c r="B1070" s="8" t="s">
        <v>1618</v>
      </c>
      <c r="C1070" s="38" t="s">
        <v>1619</v>
      </c>
      <c r="D1070" s="38"/>
      <c r="E1070" s="9"/>
      <c r="F1070" s="10"/>
      <c r="G1070" s="39">
        <v>761136.71</v>
      </c>
      <c r="H1070" s="39"/>
      <c r="I1070" s="39"/>
      <c r="J1070" s="10"/>
    </row>
    <row r="1071" spans="2:10" s="1" customFormat="1" ht="10.9" customHeight="1" x14ac:dyDescent="0.2">
      <c r="B1071" s="8" t="s">
        <v>1620</v>
      </c>
      <c r="C1071" s="38" t="s">
        <v>1621</v>
      </c>
      <c r="D1071" s="38"/>
      <c r="E1071" s="9"/>
      <c r="F1071" s="10"/>
      <c r="G1071" s="39">
        <v>737870.12</v>
      </c>
      <c r="H1071" s="39"/>
      <c r="I1071" s="39"/>
      <c r="J1071" s="10"/>
    </row>
    <row r="1072" spans="2:10" s="1" customFormat="1" ht="10.9" customHeight="1" x14ac:dyDescent="0.2">
      <c r="B1072" s="8" t="s">
        <v>1622</v>
      </c>
      <c r="C1072" s="38" t="s">
        <v>1623</v>
      </c>
      <c r="D1072" s="38"/>
      <c r="E1072" s="9"/>
      <c r="F1072" s="10"/>
      <c r="G1072" s="39">
        <v>705943.42</v>
      </c>
      <c r="H1072" s="39"/>
      <c r="I1072" s="39"/>
      <c r="J1072" s="10"/>
    </row>
    <row r="1073" spans="2:10" s="1" customFormat="1" ht="10.9" customHeight="1" x14ac:dyDescent="0.2">
      <c r="B1073" s="8" t="s">
        <v>1624</v>
      </c>
      <c r="C1073" s="38" t="s">
        <v>1625</v>
      </c>
      <c r="D1073" s="38"/>
      <c r="E1073" s="9"/>
      <c r="F1073" s="10"/>
      <c r="G1073" s="39">
        <v>704083.11</v>
      </c>
      <c r="H1073" s="39"/>
      <c r="I1073" s="39"/>
      <c r="J1073" s="10"/>
    </row>
    <row r="1074" spans="2:10" s="1" customFormat="1" ht="10.9" customHeight="1" x14ac:dyDescent="0.2">
      <c r="B1074" s="8" t="s">
        <v>1626</v>
      </c>
      <c r="C1074" s="38" t="s">
        <v>1627</v>
      </c>
      <c r="D1074" s="38"/>
      <c r="E1074" s="9"/>
      <c r="F1074" s="10"/>
      <c r="G1074" s="39">
        <v>707565.82</v>
      </c>
      <c r="H1074" s="39"/>
      <c r="I1074" s="39"/>
      <c r="J1074" s="10"/>
    </row>
    <row r="1075" spans="2:10" s="1" customFormat="1" ht="10.9" customHeight="1" x14ac:dyDescent="0.2">
      <c r="B1075" s="8" t="s">
        <v>1628</v>
      </c>
      <c r="C1075" s="38" t="s">
        <v>1629</v>
      </c>
      <c r="D1075" s="38"/>
      <c r="E1075" s="9"/>
      <c r="F1075" s="10"/>
      <c r="G1075" s="39">
        <v>720594.67</v>
      </c>
      <c r="H1075" s="39"/>
      <c r="I1075" s="39"/>
      <c r="J1075" s="10"/>
    </row>
    <row r="1076" spans="2:10" s="1" customFormat="1" ht="10.9" customHeight="1" x14ac:dyDescent="0.2">
      <c r="B1076" s="8" t="s">
        <v>1630</v>
      </c>
      <c r="C1076" s="38" t="s">
        <v>1631</v>
      </c>
      <c r="D1076" s="38"/>
      <c r="E1076" s="9"/>
      <c r="F1076" s="10"/>
      <c r="G1076" s="39">
        <v>752577.32</v>
      </c>
      <c r="H1076" s="39"/>
      <c r="I1076" s="39"/>
      <c r="J1076" s="10"/>
    </row>
    <row r="1077" spans="2:10" s="1" customFormat="1" ht="10.9" customHeight="1" x14ac:dyDescent="0.2">
      <c r="B1077" s="8" t="s">
        <v>1632</v>
      </c>
      <c r="C1077" s="38" t="s">
        <v>1633</v>
      </c>
      <c r="D1077" s="38"/>
      <c r="E1077" s="9"/>
      <c r="F1077" s="10"/>
      <c r="G1077" s="39">
        <v>758932.99</v>
      </c>
      <c r="H1077" s="39"/>
      <c r="I1077" s="39"/>
      <c r="J1077" s="10"/>
    </row>
    <row r="1078" spans="2:10" s="1" customFormat="1" ht="10.9" customHeight="1" x14ac:dyDescent="0.2">
      <c r="B1078" s="8" t="s">
        <v>1634</v>
      </c>
      <c r="C1078" s="38" t="s">
        <v>1635</v>
      </c>
      <c r="D1078" s="38"/>
      <c r="E1078" s="9"/>
      <c r="F1078" s="10"/>
      <c r="G1078" s="39">
        <v>740206.19</v>
      </c>
      <c r="H1078" s="39"/>
      <c r="I1078" s="39"/>
      <c r="J1078" s="10"/>
    </row>
    <row r="1079" spans="2:10" s="1" customFormat="1" ht="10.9" customHeight="1" x14ac:dyDescent="0.2">
      <c r="B1079" s="8" t="s">
        <v>1636</v>
      </c>
      <c r="C1079" s="38" t="s">
        <v>1637</v>
      </c>
      <c r="D1079" s="38"/>
      <c r="E1079" s="9"/>
      <c r="F1079" s="10"/>
      <c r="G1079" s="39">
        <v>684798.38</v>
      </c>
      <c r="H1079" s="39"/>
      <c r="I1079" s="39"/>
      <c r="J1079" s="10"/>
    </row>
    <row r="1080" spans="2:10" s="1" customFormat="1" ht="10.9" customHeight="1" x14ac:dyDescent="0.2">
      <c r="B1080" s="8" t="s">
        <v>1638</v>
      </c>
      <c r="C1080" s="38" t="s">
        <v>1639</v>
      </c>
      <c r="D1080" s="38"/>
      <c r="E1080" s="9"/>
      <c r="F1080" s="10"/>
      <c r="G1080" s="39">
        <v>696879.34</v>
      </c>
      <c r="H1080" s="39"/>
      <c r="I1080" s="39"/>
      <c r="J1080" s="10"/>
    </row>
    <row r="1081" spans="2:10" s="1" customFormat="1" ht="10.9" customHeight="1" x14ac:dyDescent="0.2">
      <c r="B1081" s="8" t="s">
        <v>1640</v>
      </c>
      <c r="C1081" s="38" t="s">
        <v>1641</v>
      </c>
      <c r="D1081" s="38"/>
      <c r="E1081" s="9"/>
      <c r="F1081" s="10"/>
      <c r="G1081" s="39">
        <v>726804.12</v>
      </c>
      <c r="H1081" s="39"/>
      <c r="I1081" s="39"/>
      <c r="J1081" s="10"/>
    </row>
    <row r="1082" spans="2:10" s="1" customFormat="1" ht="10.9" customHeight="1" x14ac:dyDescent="0.2">
      <c r="B1082" s="8" t="s">
        <v>1642</v>
      </c>
      <c r="C1082" s="38" t="s">
        <v>1643</v>
      </c>
      <c r="D1082" s="38"/>
      <c r="E1082" s="9"/>
      <c r="F1082" s="10"/>
      <c r="G1082" s="39">
        <v>819341.86</v>
      </c>
      <c r="H1082" s="39"/>
      <c r="I1082" s="39"/>
      <c r="J1082" s="10"/>
    </row>
    <row r="1083" spans="2:10" s="1" customFormat="1" ht="10.9" customHeight="1" x14ac:dyDescent="0.2">
      <c r="B1083" s="8" t="s">
        <v>1644</v>
      </c>
      <c r="C1083" s="38" t="s">
        <v>1645</v>
      </c>
      <c r="D1083" s="38"/>
      <c r="E1083" s="9"/>
      <c r="F1083" s="10"/>
      <c r="G1083" s="39">
        <v>826134.97</v>
      </c>
      <c r="H1083" s="39"/>
      <c r="I1083" s="39"/>
      <c r="J1083" s="10"/>
    </row>
    <row r="1084" spans="2:10" s="1" customFormat="1" ht="10.9" customHeight="1" x14ac:dyDescent="0.2">
      <c r="B1084" s="8" t="s">
        <v>1646</v>
      </c>
      <c r="C1084" s="38" t="s">
        <v>1647</v>
      </c>
      <c r="D1084" s="38"/>
      <c r="E1084" s="9"/>
      <c r="F1084" s="10"/>
      <c r="G1084" s="39">
        <v>928963.54</v>
      </c>
      <c r="H1084" s="39"/>
      <c r="I1084" s="39"/>
      <c r="J1084" s="10"/>
    </row>
    <row r="1085" spans="2:10" s="1" customFormat="1" ht="10.9" customHeight="1" x14ac:dyDescent="0.2">
      <c r="B1085" s="8" t="s">
        <v>1648</v>
      </c>
      <c r="C1085" s="38" t="s">
        <v>1649</v>
      </c>
      <c r="D1085" s="38"/>
      <c r="E1085" s="9"/>
      <c r="F1085" s="10"/>
      <c r="G1085" s="39">
        <v>952368.97</v>
      </c>
      <c r="H1085" s="39"/>
      <c r="I1085" s="39"/>
      <c r="J1085" s="10"/>
    </row>
    <row r="1086" spans="2:10" s="1" customFormat="1" ht="10.9" customHeight="1" x14ac:dyDescent="0.2">
      <c r="B1086" s="8" t="s">
        <v>1650</v>
      </c>
      <c r="C1086" s="38" t="s">
        <v>1651</v>
      </c>
      <c r="D1086" s="38"/>
      <c r="E1086" s="9"/>
      <c r="F1086" s="10"/>
      <c r="G1086" s="39">
        <v>919603.87</v>
      </c>
      <c r="H1086" s="39"/>
      <c r="I1086" s="39"/>
      <c r="J1086" s="10"/>
    </row>
    <row r="1087" spans="2:10" s="1" customFormat="1" ht="10.9" customHeight="1" x14ac:dyDescent="0.2">
      <c r="B1087" s="8" t="s">
        <v>1652</v>
      </c>
      <c r="C1087" s="38" t="s">
        <v>1653</v>
      </c>
      <c r="D1087" s="38"/>
      <c r="E1087" s="9"/>
      <c r="F1087" s="10"/>
      <c r="G1087" s="39">
        <v>829016.71</v>
      </c>
      <c r="H1087" s="39"/>
      <c r="I1087" s="39"/>
      <c r="J1087" s="10"/>
    </row>
    <row r="1088" spans="2:10" s="1" customFormat="1" ht="10.9" customHeight="1" x14ac:dyDescent="0.2">
      <c r="B1088" s="8" t="s">
        <v>1654</v>
      </c>
      <c r="C1088" s="38" t="s">
        <v>1655</v>
      </c>
      <c r="D1088" s="38"/>
      <c r="E1088" s="9"/>
      <c r="F1088" s="10"/>
      <c r="G1088" s="39">
        <v>628493.65</v>
      </c>
      <c r="H1088" s="39"/>
      <c r="I1088" s="39"/>
      <c r="J1088" s="10"/>
    </row>
    <row r="1089" spans="2:10" s="1" customFormat="1" ht="10.9" customHeight="1" x14ac:dyDescent="0.2">
      <c r="B1089" s="8" t="s">
        <v>1656</v>
      </c>
      <c r="C1089" s="38" t="s">
        <v>1657</v>
      </c>
      <c r="D1089" s="38"/>
      <c r="E1089" s="9"/>
      <c r="F1089" s="10"/>
      <c r="G1089" s="39">
        <v>641525.72</v>
      </c>
      <c r="H1089" s="39"/>
      <c r="I1089" s="39"/>
      <c r="J1089" s="10"/>
    </row>
    <row r="1090" spans="2:10" s="1" customFormat="1" ht="10.9" customHeight="1" x14ac:dyDescent="0.2">
      <c r="B1090" s="8" t="s">
        <v>1658</v>
      </c>
      <c r="C1090" s="38" t="s">
        <v>1659</v>
      </c>
      <c r="D1090" s="38"/>
      <c r="E1090" s="9"/>
      <c r="F1090" s="10"/>
      <c r="G1090" s="39">
        <v>672173.51</v>
      </c>
      <c r="H1090" s="39"/>
      <c r="I1090" s="39"/>
      <c r="J1090" s="10"/>
    </row>
    <row r="1091" spans="2:10" s="1" customFormat="1" ht="10.9" customHeight="1" x14ac:dyDescent="0.2">
      <c r="B1091" s="8" t="s">
        <v>1660</v>
      </c>
      <c r="C1091" s="38" t="s">
        <v>1661</v>
      </c>
      <c r="D1091" s="38"/>
      <c r="E1091" s="9"/>
      <c r="F1091" s="10"/>
      <c r="G1091" s="39">
        <v>698757.34</v>
      </c>
      <c r="H1091" s="39"/>
      <c r="I1091" s="39"/>
      <c r="J1091" s="10"/>
    </row>
    <row r="1092" spans="2:10" s="1" customFormat="1" ht="10.9" customHeight="1" x14ac:dyDescent="0.2">
      <c r="B1092" s="8" t="s">
        <v>1662</v>
      </c>
      <c r="C1092" s="38" t="s">
        <v>1663</v>
      </c>
      <c r="D1092" s="38"/>
      <c r="E1092" s="9"/>
      <c r="F1092" s="10"/>
      <c r="G1092" s="39">
        <v>706744.98</v>
      </c>
      <c r="H1092" s="39"/>
      <c r="I1092" s="39"/>
      <c r="J1092" s="10"/>
    </row>
    <row r="1093" spans="2:10" s="1" customFormat="1" ht="10.9" customHeight="1" x14ac:dyDescent="0.2">
      <c r="B1093" s="8" t="s">
        <v>1664</v>
      </c>
      <c r="C1093" s="38" t="s">
        <v>1665</v>
      </c>
      <c r="D1093" s="38"/>
      <c r="E1093" s="9"/>
      <c r="F1093" s="10"/>
      <c r="G1093" s="39">
        <v>306802.52</v>
      </c>
      <c r="H1093" s="39"/>
      <c r="I1093" s="39"/>
      <c r="J1093" s="10"/>
    </row>
    <row r="1094" spans="2:10" s="1" customFormat="1" ht="10.9" customHeight="1" x14ac:dyDescent="0.2">
      <c r="B1094" s="8" t="s">
        <v>1666</v>
      </c>
      <c r="C1094" s="38" t="s">
        <v>1667</v>
      </c>
      <c r="D1094" s="38"/>
      <c r="E1094" s="9"/>
      <c r="F1094" s="10"/>
      <c r="G1094" s="39">
        <v>323971.28999999998</v>
      </c>
      <c r="H1094" s="39"/>
      <c r="I1094" s="39"/>
      <c r="J1094" s="10"/>
    </row>
    <row r="1095" spans="2:10" s="1" customFormat="1" ht="10.9" customHeight="1" x14ac:dyDescent="0.2">
      <c r="B1095" s="8" t="s">
        <v>1668</v>
      </c>
      <c r="C1095" s="38" t="s">
        <v>1669</v>
      </c>
      <c r="D1095" s="38"/>
      <c r="E1095" s="9"/>
      <c r="F1095" s="10"/>
      <c r="G1095" s="39">
        <v>318155.71999999997</v>
      </c>
      <c r="H1095" s="39"/>
      <c r="I1095" s="39"/>
      <c r="J1095" s="10"/>
    </row>
    <row r="1096" spans="2:10" s="1" customFormat="1" ht="10.9" customHeight="1" x14ac:dyDescent="0.2">
      <c r="B1096" s="8" t="s">
        <v>1670</v>
      </c>
      <c r="C1096" s="38" t="s">
        <v>1671</v>
      </c>
      <c r="D1096" s="38"/>
      <c r="E1096" s="9"/>
      <c r="F1096" s="10"/>
      <c r="G1096" s="39">
        <v>308601.46999999997</v>
      </c>
      <c r="H1096" s="39"/>
      <c r="I1096" s="39"/>
      <c r="J1096" s="10"/>
    </row>
    <row r="1097" spans="2:10" s="1" customFormat="1" ht="10.9" customHeight="1" x14ac:dyDescent="0.2">
      <c r="B1097" s="8" t="s">
        <v>1672</v>
      </c>
      <c r="C1097" s="38" t="s">
        <v>1673</v>
      </c>
      <c r="D1097" s="38"/>
      <c r="E1097" s="9"/>
      <c r="F1097" s="10"/>
      <c r="G1097" s="39">
        <v>266114.81</v>
      </c>
      <c r="H1097" s="39"/>
      <c r="I1097" s="39"/>
      <c r="J1097" s="10"/>
    </row>
    <row r="1098" spans="2:10" s="1" customFormat="1" ht="10.9" customHeight="1" x14ac:dyDescent="0.2">
      <c r="B1098" s="8" t="s">
        <v>1674</v>
      </c>
      <c r="C1098" s="38" t="s">
        <v>1675</v>
      </c>
      <c r="D1098" s="38"/>
      <c r="E1098" s="9"/>
      <c r="F1098" s="10"/>
      <c r="G1098" s="39">
        <v>263725.73</v>
      </c>
      <c r="H1098" s="39"/>
      <c r="I1098" s="39"/>
      <c r="J1098" s="10"/>
    </row>
    <row r="1099" spans="2:10" s="1" customFormat="1" ht="10.9" customHeight="1" x14ac:dyDescent="0.2">
      <c r="B1099" s="8" t="s">
        <v>1676</v>
      </c>
      <c r="C1099" s="38" t="s">
        <v>1677</v>
      </c>
      <c r="D1099" s="38"/>
      <c r="E1099" s="9"/>
      <c r="F1099" s="10"/>
      <c r="G1099" s="39">
        <v>257731.96</v>
      </c>
      <c r="H1099" s="39"/>
      <c r="I1099" s="39"/>
      <c r="J1099" s="10"/>
    </row>
    <row r="1100" spans="2:10" s="1" customFormat="1" ht="10.9" customHeight="1" x14ac:dyDescent="0.2">
      <c r="B1100" s="8" t="s">
        <v>1678</v>
      </c>
      <c r="C1100" s="38" t="s">
        <v>1679</v>
      </c>
      <c r="D1100" s="38"/>
      <c r="E1100" s="9"/>
      <c r="F1100" s="10"/>
      <c r="G1100" s="39">
        <v>245624.55</v>
      </c>
      <c r="H1100" s="39"/>
      <c r="I1100" s="39"/>
      <c r="J1100" s="10"/>
    </row>
    <row r="1101" spans="2:10" s="1" customFormat="1" ht="10.9" customHeight="1" x14ac:dyDescent="0.2">
      <c r="B1101" s="8" t="s">
        <v>1680</v>
      </c>
      <c r="C1101" s="38" t="s">
        <v>1681</v>
      </c>
      <c r="D1101" s="38"/>
      <c r="E1101" s="9"/>
      <c r="F1101" s="10"/>
      <c r="G1101" s="39">
        <v>252577.32</v>
      </c>
      <c r="H1101" s="39"/>
      <c r="I1101" s="39"/>
      <c r="J1101" s="10"/>
    </row>
    <row r="1102" spans="2:10" s="1" customFormat="1" ht="10.9" customHeight="1" x14ac:dyDescent="0.2">
      <c r="B1102" s="8" t="s">
        <v>1682</v>
      </c>
      <c r="C1102" s="38" t="s">
        <v>1683</v>
      </c>
      <c r="D1102" s="38"/>
      <c r="E1102" s="9"/>
      <c r="F1102" s="10"/>
      <c r="G1102" s="39">
        <v>251738.2</v>
      </c>
      <c r="H1102" s="39"/>
      <c r="I1102" s="39"/>
      <c r="J1102" s="10"/>
    </row>
    <row r="1103" spans="2:10" s="1" customFormat="1" ht="10.9" customHeight="1" x14ac:dyDescent="0.2">
      <c r="B1103" s="8" t="s">
        <v>1684</v>
      </c>
      <c r="C1103" s="38" t="s">
        <v>1685</v>
      </c>
      <c r="D1103" s="38"/>
      <c r="E1103" s="9"/>
      <c r="F1103" s="10"/>
      <c r="G1103" s="39">
        <v>497362.74</v>
      </c>
      <c r="H1103" s="39"/>
      <c r="I1103" s="39"/>
      <c r="J1103" s="10"/>
    </row>
    <row r="1104" spans="2:10" s="1" customFormat="1" ht="10.9" customHeight="1" x14ac:dyDescent="0.2">
      <c r="B1104" s="8" t="s">
        <v>1686</v>
      </c>
      <c r="C1104" s="38" t="s">
        <v>1687</v>
      </c>
      <c r="D1104" s="38"/>
      <c r="E1104" s="9"/>
      <c r="F1104" s="10"/>
      <c r="G1104" s="39">
        <v>491488.86</v>
      </c>
      <c r="H1104" s="39"/>
      <c r="I1104" s="39"/>
      <c r="J1104" s="10"/>
    </row>
    <row r="1105" spans="2:10" s="1" customFormat="1" ht="10.9" customHeight="1" x14ac:dyDescent="0.2">
      <c r="B1105" s="8" t="s">
        <v>1688</v>
      </c>
      <c r="C1105" s="38" t="s">
        <v>1689</v>
      </c>
      <c r="D1105" s="38"/>
      <c r="E1105" s="9"/>
      <c r="F1105" s="10"/>
      <c r="G1105" s="39">
        <v>568677.32999999996</v>
      </c>
      <c r="H1105" s="39"/>
      <c r="I1105" s="39"/>
      <c r="J1105" s="10"/>
    </row>
    <row r="1106" spans="2:10" s="1" customFormat="1" ht="10.9" customHeight="1" x14ac:dyDescent="0.2">
      <c r="B1106" s="8" t="s">
        <v>1690</v>
      </c>
      <c r="C1106" s="38" t="s">
        <v>1691</v>
      </c>
      <c r="D1106" s="38"/>
      <c r="E1106" s="9"/>
      <c r="F1106" s="10"/>
      <c r="G1106" s="39">
        <v>566860.47</v>
      </c>
      <c r="H1106" s="39"/>
      <c r="I1106" s="39"/>
      <c r="J1106" s="10"/>
    </row>
    <row r="1107" spans="2:10" s="1" customFormat="1" ht="10.9" customHeight="1" x14ac:dyDescent="0.2">
      <c r="B1107" s="8" t="s">
        <v>1692</v>
      </c>
      <c r="C1107" s="38" t="s">
        <v>1693</v>
      </c>
      <c r="D1107" s="38"/>
      <c r="E1107" s="9"/>
      <c r="F1107" s="10"/>
      <c r="G1107" s="39">
        <v>551114.35</v>
      </c>
      <c r="H1107" s="39"/>
      <c r="I1107" s="39"/>
      <c r="J1107" s="10"/>
    </row>
    <row r="1108" spans="2:10" s="1" customFormat="1" ht="10.9" customHeight="1" x14ac:dyDescent="0.2">
      <c r="B1108" s="8" t="s">
        <v>1694</v>
      </c>
      <c r="C1108" s="38" t="s">
        <v>1695</v>
      </c>
      <c r="D1108" s="38"/>
      <c r="E1108" s="9"/>
      <c r="F1108" s="10"/>
      <c r="G1108" s="39">
        <v>588235.27</v>
      </c>
      <c r="H1108" s="39"/>
      <c r="I1108" s="39"/>
      <c r="J1108" s="10"/>
    </row>
    <row r="1109" spans="2:10" s="1" customFormat="1" ht="10.9" customHeight="1" x14ac:dyDescent="0.2">
      <c r="B1109" s="8" t="s">
        <v>1696</v>
      </c>
      <c r="C1109" s="38" t="s">
        <v>1697</v>
      </c>
      <c r="D1109" s="38"/>
      <c r="E1109" s="9"/>
      <c r="F1109" s="10"/>
      <c r="G1109" s="39">
        <v>490196.08</v>
      </c>
      <c r="H1109" s="39"/>
      <c r="I1109" s="39"/>
      <c r="J1109" s="10"/>
    </row>
    <row r="1110" spans="2:10" s="1" customFormat="1" ht="10.9" customHeight="1" x14ac:dyDescent="0.2">
      <c r="B1110" s="8" t="s">
        <v>1698</v>
      </c>
      <c r="C1110" s="38" t="s">
        <v>1699</v>
      </c>
      <c r="D1110" s="38"/>
      <c r="E1110" s="9"/>
      <c r="F1110" s="10"/>
      <c r="G1110" s="39">
        <v>416666.67</v>
      </c>
      <c r="H1110" s="39"/>
      <c r="I1110" s="39"/>
      <c r="J1110" s="10"/>
    </row>
    <row r="1111" spans="2:10" s="1" customFormat="1" ht="10.9" customHeight="1" x14ac:dyDescent="0.2">
      <c r="B1111" s="8" t="s">
        <v>1700</v>
      </c>
      <c r="C1111" s="38" t="s">
        <v>1701</v>
      </c>
      <c r="D1111" s="38"/>
      <c r="E1111" s="9"/>
      <c r="F1111" s="10"/>
      <c r="G1111" s="39">
        <v>523090.29</v>
      </c>
      <c r="H1111" s="39"/>
      <c r="I1111" s="39"/>
      <c r="J1111" s="10"/>
    </row>
    <row r="1112" spans="2:10" s="1" customFormat="1" ht="10.9" customHeight="1" x14ac:dyDescent="0.2">
      <c r="B1112" s="8" t="s">
        <v>1702</v>
      </c>
      <c r="C1112" s="38" t="s">
        <v>1703</v>
      </c>
      <c r="D1112" s="38"/>
      <c r="E1112" s="9"/>
      <c r="F1112" s="10"/>
      <c r="G1112" s="39">
        <v>514705.91</v>
      </c>
      <c r="H1112" s="39"/>
      <c r="I1112" s="39"/>
      <c r="J1112" s="10"/>
    </row>
    <row r="1113" spans="2:10" s="1" customFormat="1" ht="10.9" customHeight="1" x14ac:dyDescent="0.2">
      <c r="B1113" s="8" t="s">
        <v>1704</v>
      </c>
      <c r="C1113" s="38" t="s">
        <v>1705</v>
      </c>
      <c r="D1113" s="38"/>
      <c r="E1113" s="9"/>
      <c r="F1113" s="10"/>
      <c r="G1113" s="39">
        <v>509706.49</v>
      </c>
      <c r="H1113" s="39"/>
      <c r="I1113" s="39"/>
      <c r="J1113" s="10"/>
    </row>
    <row r="1114" spans="2:10" s="1" customFormat="1" ht="10.9" customHeight="1" x14ac:dyDescent="0.2">
      <c r="B1114" s="8" t="s">
        <v>1706</v>
      </c>
      <c r="C1114" s="38" t="s">
        <v>1707</v>
      </c>
      <c r="D1114" s="38"/>
      <c r="E1114" s="9"/>
      <c r="F1114" s="10"/>
      <c r="G1114" s="39">
        <v>704656.86</v>
      </c>
      <c r="H1114" s="39"/>
      <c r="I1114" s="39"/>
      <c r="J1114" s="10"/>
    </row>
    <row r="1115" spans="2:10" s="1" customFormat="1" ht="10.9" customHeight="1" x14ac:dyDescent="0.2">
      <c r="B1115" s="8" t="s">
        <v>1708</v>
      </c>
      <c r="C1115" s="38" t="s">
        <v>1709</v>
      </c>
      <c r="D1115" s="38"/>
      <c r="E1115" s="9"/>
      <c r="F1115" s="10"/>
      <c r="G1115" s="39">
        <v>697610.3</v>
      </c>
      <c r="H1115" s="39"/>
      <c r="I1115" s="39"/>
      <c r="J1115" s="10"/>
    </row>
    <row r="1116" spans="2:10" s="1" customFormat="1" ht="10.9" customHeight="1" x14ac:dyDescent="0.2">
      <c r="B1116" s="8" t="s">
        <v>1710</v>
      </c>
      <c r="C1116" s="38" t="s">
        <v>1711</v>
      </c>
      <c r="D1116" s="38"/>
      <c r="E1116" s="9"/>
      <c r="F1116" s="10"/>
      <c r="G1116" s="39">
        <v>701899.51</v>
      </c>
      <c r="H1116" s="39"/>
      <c r="I1116" s="39"/>
      <c r="J1116" s="10"/>
    </row>
    <row r="1117" spans="2:10" s="1" customFormat="1" ht="10.9" customHeight="1" x14ac:dyDescent="0.2">
      <c r="B1117" s="8" t="s">
        <v>1712</v>
      </c>
      <c r="C1117" s="38" t="s">
        <v>1713</v>
      </c>
      <c r="D1117" s="38"/>
      <c r="E1117" s="9"/>
      <c r="F1117" s="10"/>
      <c r="G1117" s="39">
        <v>938112.75</v>
      </c>
      <c r="H1117" s="39"/>
      <c r="I1117" s="39"/>
      <c r="J1117" s="10"/>
    </row>
    <row r="1118" spans="2:10" s="1" customFormat="1" ht="10.9" customHeight="1" x14ac:dyDescent="0.2">
      <c r="B1118" s="8" t="s">
        <v>1714</v>
      </c>
      <c r="C1118" s="38" t="s">
        <v>1715</v>
      </c>
      <c r="D1118" s="38"/>
      <c r="E1118" s="9"/>
      <c r="F1118" s="10"/>
      <c r="G1118" s="39">
        <v>698529.4</v>
      </c>
      <c r="H1118" s="39"/>
      <c r="I1118" s="39"/>
      <c r="J1118" s="10"/>
    </row>
    <row r="1119" spans="2:10" s="1" customFormat="1" ht="10.9" customHeight="1" x14ac:dyDescent="0.2">
      <c r="B1119" s="8" t="s">
        <v>1716</v>
      </c>
      <c r="C1119" s="38" t="s">
        <v>1717</v>
      </c>
      <c r="D1119" s="38"/>
      <c r="E1119" s="9"/>
      <c r="F1119" s="10"/>
      <c r="G1119" s="39">
        <v>746691.18</v>
      </c>
      <c r="H1119" s="39"/>
      <c r="I1119" s="39"/>
      <c r="J1119" s="10"/>
    </row>
    <row r="1120" spans="2:10" s="1" customFormat="1" ht="10.9" customHeight="1" x14ac:dyDescent="0.2">
      <c r="B1120" s="8" t="s">
        <v>1718</v>
      </c>
      <c r="C1120" s="38" t="s">
        <v>1719</v>
      </c>
      <c r="D1120" s="38"/>
      <c r="E1120" s="9"/>
      <c r="F1120" s="10"/>
      <c r="G1120" s="39">
        <v>893382.35</v>
      </c>
      <c r="H1120" s="39"/>
      <c r="I1120" s="39"/>
      <c r="J1120" s="10"/>
    </row>
    <row r="1121" spans="2:10" s="1" customFormat="1" ht="10.9" customHeight="1" x14ac:dyDescent="0.2">
      <c r="B1121" s="35" t="s">
        <v>1720</v>
      </c>
      <c r="C1121" s="35"/>
      <c r="D1121" s="35"/>
      <c r="E1121" s="36">
        <v>359857339.54000002</v>
      </c>
      <c r="F1121" s="36"/>
      <c r="G1121" s="36">
        <v>761920251.51999998</v>
      </c>
      <c r="H1121" s="36"/>
      <c r="I1121" s="36"/>
      <c r="J1121" s="4"/>
    </row>
    <row r="1122" spans="2:10" s="1" customFormat="1" ht="10.9" customHeight="1" x14ac:dyDescent="0.2">
      <c r="B1122" s="35" t="s">
        <v>1721</v>
      </c>
      <c r="C1122" s="35"/>
      <c r="D1122" s="35"/>
      <c r="E1122" s="36">
        <v>16309481.65</v>
      </c>
      <c r="F1122" s="36"/>
      <c r="G1122" s="5"/>
      <c r="H1122" s="6"/>
      <c r="I1122" s="7"/>
      <c r="J1122" s="4"/>
    </row>
    <row r="1123" spans="2:10" s="1" customFormat="1" ht="10.9" customHeight="1" x14ac:dyDescent="0.2"/>
    <row r="1124" spans="2:10" s="1" customFormat="1" ht="10.9" customHeight="1" x14ac:dyDescent="0.2">
      <c r="B1124" s="34"/>
      <c r="C1124" s="34"/>
      <c r="D1124" s="34"/>
      <c r="E1124" s="34"/>
      <c r="F1124" s="34"/>
      <c r="G1124" s="34"/>
      <c r="I1124" s="14"/>
    </row>
    <row r="1125" spans="2:10" s="1" customFormat="1" ht="33" customHeight="1" x14ac:dyDescent="0.2">
      <c r="B1125" s="37"/>
      <c r="C1125" s="37"/>
      <c r="D1125" s="37"/>
      <c r="E1125" s="37"/>
      <c r="F1125" s="37"/>
      <c r="G1125" s="37"/>
      <c r="I1125" s="15"/>
    </row>
    <row r="1126" spans="2:10" s="1" customFormat="1" ht="13.15" customHeight="1" x14ac:dyDescent="0.2"/>
    <row r="1127" spans="2:10" s="1" customFormat="1" ht="10.9" customHeight="1" x14ac:dyDescent="0.2">
      <c r="B1127" s="34"/>
      <c r="C1127" s="34"/>
      <c r="D1127" s="34"/>
      <c r="E1127" s="34"/>
      <c r="F1127" s="34"/>
      <c r="G1127" s="34"/>
      <c r="I1127" s="14"/>
    </row>
    <row r="1128" spans="2:10" s="1" customFormat="1" ht="10.9" customHeight="1" x14ac:dyDescent="0.2"/>
    <row r="1129" spans="2:10" s="1" customFormat="1" ht="10.9" customHeight="1" x14ac:dyDescent="0.2">
      <c r="B1129" s="34"/>
      <c r="C1129" s="34"/>
      <c r="D1129" s="34"/>
      <c r="E1129" s="34"/>
      <c r="F1129" s="34"/>
      <c r="G1129" s="34"/>
      <c r="I1129" s="14"/>
    </row>
    <row r="1130" spans="2:10" s="1" customFormat="1" ht="10.9" customHeight="1" x14ac:dyDescent="0.2"/>
    <row r="1131" spans="2:10" s="1" customFormat="1" ht="10.9" customHeight="1" x14ac:dyDescent="0.2">
      <c r="B1131" s="16"/>
      <c r="C1131" s="16"/>
      <c r="D1131" s="34"/>
      <c r="E1131" s="34"/>
      <c r="F1131" s="34"/>
      <c r="G1131" s="34"/>
      <c r="I1131" s="16"/>
    </row>
    <row r="1132" spans="2:10" s="1" customFormat="1" ht="10.9" customHeight="1" x14ac:dyDescent="0.2"/>
    <row r="1133" spans="2:10" s="1" customFormat="1" ht="10.9" customHeight="1" x14ac:dyDescent="0.2"/>
    <row r="1144" ht="10.9" customHeight="1" x14ac:dyDescent="0.2"/>
  </sheetData>
  <autoFilter ref="B1:B1144"/>
  <mergeCells count="2246">
    <mergeCell ref="B3:I3"/>
    <mergeCell ref="C4:D4"/>
    <mergeCell ref="E4:F4"/>
    <mergeCell ref="G4:I4"/>
    <mergeCell ref="B5:D5"/>
    <mergeCell ref="E5:F5"/>
    <mergeCell ref="C6:D6"/>
    <mergeCell ref="G6:I6"/>
    <mergeCell ref="G21:I21"/>
    <mergeCell ref="C12:D12"/>
    <mergeCell ref="E12:F12"/>
    <mergeCell ref="C13:D13"/>
    <mergeCell ref="G13:I13"/>
    <mergeCell ref="C14:D14"/>
    <mergeCell ref="G14:I14"/>
    <mergeCell ref="C15:D15"/>
    <mergeCell ref="E15:F15"/>
    <mergeCell ref="C16:D16"/>
    <mergeCell ref="E16:F1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27:D27"/>
    <mergeCell ref="E27:F27"/>
    <mergeCell ref="C28:D28"/>
    <mergeCell ref="G28:I28"/>
    <mergeCell ref="C29:D29"/>
    <mergeCell ref="G29:I29"/>
    <mergeCell ref="C30:D30"/>
    <mergeCell ref="E30:F30"/>
    <mergeCell ref="C31:D31"/>
    <mergeCell ref="E31:F31"/>
    <mergeCell ref="C42:D42"/>
    <mergeCell ref="E42:F42"/>
    <mergeCell ref="C43:D43"/>
    <mergeCell ref="E43:F43"/>
    <mergeCell ref="C44:D44"/>
    <mergeCell ref="G44:I44"/>
    <mergeCell ref="C45:D45"/>
    <mergeCell ref="G45:I45"/>
    <mergeCell ref="C46:D46"/>
    <mergeCell ref="E46:F46"/>
    <mergeCell ref="C37:D37"/>
    <mergeCell ref="G37:I37"/>
    <mergeCell ref="C38:D38"/>
    <mergeCell ref="G38:I38"/>
    <mergeCell ref="C39:D39"/>
    <mergeCell ref="E39:F39"/>
    <mergeCell ref="C40:D40"/>
    <mergeCell ref="E40:F40"/>
    <mergeCell ref="C41:D41"/>
    <mergeCell ref="E41:F41"/>
    <mergeCell ref="C52:D52"/>
    <mergeCell ref="E52:F52"/>
    <mergeCell ref="C53:D53"/>
    <mergeCell ref="G53:I53"/>
    <mergeCell ref="C54:D54"/>
    <mergeCell ref="E54:F54"/>
    <mergeCell ref="C55:D55"/>
    <mergeCell ref="E55:F55"/>
    <mergeCell ref="C56:D56"/>
    <mergeCell ref="E56:F5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62:D62"/>
    <mergeCell ref="G62:I62"/>
    <mergeCell ref="C63:D63"/>
    <mergeCell ref="G63:I63"/>
    <mergeCell ref="C64:D64"/>
    <mergeCell ref="G64:I64"/>
    <mergeCell ref="C65:D65"/>
    <mergeCell ref="G65:I65"/>
    <mergeCell ref="C66:D66"/>
    <mergeCell ref="E66:F6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71:D71"/>
    <mergeCell ref="E71:F71"/>
    <mergeCell ref="C72:D72"/>
    <mergeCell ref="G72:I72"/>
    <mergeCell ref="C73:D73"/>
    <mergeCell ref="G73:I73"/>
    <mergeCell ref="C74:D74"/>
    <mergeCell ref="E74:F74"/>
    <mergeCell ref="C75:D75"/>
    <mergeCell ref="E75:F75"/>
    <mergeCell ref="C67:D67"/>
    <mergeCell ref="E67:F67"/>
    <mergeCell ref="C68:D68"/>
    <mergeCell ref="E68:F68"/>
    <mergeCell ref="C69:D69"/>
    <mergeCell ref="E69:F69"/>
    <mergeCell ref="C70:D70"/>
    <mergeCell ref="E70:F70"/>
    <mergeCell ref="C81:D81"/>
    <mergeCell ref="E81:F81"/>
    <mergeCell ref="C82:D82"/>
    <mergeCell ref="E82:F82"/>
    <mergeCell ref="C83:D83"/>
    <mergeCell ref="E83:F83"/>
    <mergeCell ref="C84:D84"/>
    <mergeCell ref="E84:F84"/>
    <mergeCell ref="C85:D85"/>
    <mergeCell ref="E85:F85"/>
    <mergeCell ref="C76:D76"/>
    <mergeCell ref="E76:F76"/>
    <mergeCell ref="C77:D77"/>
    <mergeCell ref="E77:F77"/>
    <mergeCell ref="C78:D78"/>
    <mergeCell ref="E78:F78"/>
    <mergeCell ref="C79:D79"/>
    <mergeCell ref="E79:F79"/>
    <mergeCell ref="C80:D80"/>
    <mergeCell ref="E80:F80"/>
    <mergeCell ref="C91:D91"/>
    <mergeCell ref="E91:F91"/>
    <mergeCell ref="C92:D92"/>
    <mergeCell ref="G92:I92"/>
    <mergeCell ref="C93:D93"/>
    <mergeCell ref="E93:F93"/>
    <mergeCell ref="C94:D94"/>
    <mergeCell ref="E94:F94"/>
    <mergeCell ref="C95:D95"/>
    <mergeCell ref="E95:F95"/>
    <mergeCell ref="C86:D86"/>
    <mergeCell ref="G86:I86"/>
    <mergeCell ref="C87:D87"/>
    <mergeCell ref="G87:I87"/>
    <mergeCell ref="C88:D88"/>
    <mergeCell ref="E88:F88"/>
    <mergeCell ref="C89:D89"/>
    <mergeCell ref="E89:F89"/>
    <mergeCell ref="C90:D90"/>
    <mergeCell ref="E90:F90"/>
    <mergeCell ref="C101:D101"/>
    <mergeCell ref="E101:F101"/>
    <mergeCell ref="C102:D102"/>
    <mergeCell ref="E102:F102"/>
    <mergeCell ref="C103:D103"/>
    <mergeCell ref="E103:F103"/>
    <mergeCell ref="C104:D104"/>
    <mergeCell ref="E104:F104"/>
    <mergeCell ref="C105:D105"/>
    <mergeCell ref="E105:F105"/>
    <mergeCell ref="C96:D96"/>
    <mergeCell ref="E96:F96"/>
    <mergeCell ref="C97:D97"/>
    <mergeCell ref="E97:F97"/>
    <mergeCell ref="C98:D98"/>
    <mergeCell ref="G98:I98"/>
    <mergeCell ref="C99:D99"/>
    <mergeCell ref="G99:I99"/>
    <mergeCell ref="C100:D100"/>
    <mergeCell ref="G100:I100"/>
    <mergeCell ref="C111:D111"/>
    <mergeCell ref="E111:F11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06:D106"/>
    <mergeCell ref="E106:F106"/>
    <mergeCell ref="C107:D107"/>
    <mergeCell ref="E107:F107"/>
    <mergeCell ref="C108:D108"/>
    <mergeCell ref="G108:I108"/>
    <mergeCell ref="C109:D109"/>
    <mergeCell ref="G109:I109"/>
    <mergeCell ref="C110:D110"/>
    <mergeCell ref="E110:F110"/>
    <mergeCell ref="C121:D121"/>
    <mergeCell ref="E121:F121"/>
    <mergeCell ref="C122:D122"/>
    <mergeCell ref="E122:F122"/>
    <mergeCell ref="C123:D123"/>
    <mergeCell ref="E123:F123"/>
    <mergeCell ref="C124:D124"/>
    <mergeCell ref="E124:F124"/>
    <mergeCell ref="C125:D125"/>
    <mergeCell ref="G125:I125"/>
    <mergeCell ref="C116:D116"/>
    <mergeCell ref="E116:F116"/>
    <mergeCell ref="C117:D117"/>
    <mergeCell ref="E117:F117"/>
    <mergeCell ref="C118:D118"/>
    <mergeCell ref="E118:F118"/>
    <mergeCell ref="C119:D119"/>
    <mergeCell ref="E119:F119"/>
    <mergeCell ref="C120:D120"/>
    <mergeCell ref="E120:F120"/>
    <mergeCell ref="C131:D131"/>
    <mergeCell ref="G131:I131"/>
    <mergeCell ref="C132:D132"/>
    <mergeCell ref="G132:I132"/>
    <mergeCell ref="C133:D133"/>
    <mergeCell ref="G133:I133"/>
    <mergeCell ref="C134:D134"/>
    <mergeCell ref="E134:F134"/>
    <mergeCell ref="C135:D135"/>
    <mergeCell ref="E135:F135"/>
    <mergeCell ref="C126:D126"/>
    <mergeCell ref="G126:I126"/>
    <mergeCell ref="C127:D127"/>
    <mergeCell ref="E127:F127"/>
    <mergeCell ref="C128:D128"/>
    <mergeCell ref="E128:F128"/>
    <mergeCell ref="C129:D129"/>
    <mergeCell ref="E129:F129"/>
    <mergeCell ref="C130:D130"/>
    <mergeCell ref="E130:F130"/>
    <mergeCell ref="C141:D141"/>
    <mergeCell ref="E141:F141"/>
    <mergeCell ref="C142:D142"/>
    <mergeCell ref="E142:F142"/>
    <mergeCell ref="C143:D143"/>
    <mergeCell ref="E143:F143"/>
    <mergeCell ref="C144:D144"/>
    <mergeCell ref="E144:F144"/>
    <mergeCell ref="C145:D145"/>
    <mergeCell ref="E145:F145"/>
    <mergeCell ref="C136:D136"/>
    <mergeCell ref="E136:F136"/>
    <mergeCell ref="C137:D137"/>
    <mergeCell ref="E137:F137"/>
    <mergeCell ref="C138:D138"/>
    <mergeCell ref="E138:F138"/>
    <mergeCell ref="C139:D139"/>
    <mergeCell ref="E139:F139"/>
    <mergeCell ref="C140:D140"/>
    <mergeCell ref="E140:F140"/>
    <mergeCell ref="C151:D151"/>
    <mergeCell ref="E151:F151"/>
    <mergeCell ref="C152:D152"/>
    <mergeCell ref="E152:F152"/>
    <mergeCell ref="C153:D153"/>
    <mergeCell ref="E153:F153"/>
    <mergeCell ref="C154:D154"/>
    <mergeCell ref="E154:F154"/>
    <mergeCell ref="C155:D155"/>
    <mergeCell ref="E155:F155"/>
    <mergeCell ref="C146:D146"/>
    <mergeCell ref="E146:F146"/>
    <mergeCell ref="C147:D147"/>
    <mergeCell ref="G147:I147"/>
    <mergeCell ref="C148:D148"/>
    <mergeCell ref="E148:F148"/>
    <mergeCell ref="C149:D149"/>
    <mergeCell ref="E149:F149"/>
    <mergeCell ref="C150:D150"/>
    <mergeCell ref="E150:F150"/>
    <mergeCell ref="C161:D161"/>
    <mergeCell ref="E161:F161"/>
    <mergeCell ref="C162:D162"/>
    <mergeCell ref="E162:F162"/>
    <mergeCell ref="C163:D163"/>
    <mergeCell ref="E163:F163"/>
    <mergeCell ref="C164:D164"/>
    <mergeCell ref="G164:I164"/>
    <mergeCell ref="C165:D165"/>
    <mergeCell ref="G165:I165"/>
    <mergeCell ref="C156:D156"/>
    <mergeCell ref="E156:F156"/>
    <mergeCell ref="C157:D157"/>
    <mergeCell ref="E157:F157"/>
    <mergeCell ref="C158:D158"/>
    <mergeCell ref="G158:I158"/>
    <mergeCell ref="C159:D159"/>
    <mergeCell ref="E159:F159"/>
    <mergeCell ref="C160:D160"/>
    <mergeCell ref="E160:F160"/>
    <mergeCell ref="C171:D171"/>
    <mergeCell ref="G171:I171"/>
    <mergeCell ref="C172:D172"/>
    <mergeCell ref="E172:F172"/>
    <mergeCell ref="C173:D173"/>
    <mergeCell ref="E173:F173"/>
    <mergeCell ref="C174:D174"/>
    <mergeCell ref="E174:F174"/>
    <mergeCell ref="C175:D175"/>
    <mergeCell ref="E175:F175"/>
    <mergeCell ref="C166:D166"/>
    <mergeCell ref="E166:F166"/>
    <mergeCell ref="C167:D167"/>
    <mergeCell ref="E167:F167"/>
    <mergeCell ref="C168:D168"/>
    <mergeCell ref="E168:F168"/>
    <mergeCell ref="C169:D169"/>
    <mergeCell ref="E169:F169"/>
    <mergeCell ref="C170:D170"/>
    <mergeCell ref="G170:I170"/>
    <mergeCell ref="C181:D181"/>
    <mergeCell ref="E181:F181"/>
    <mergeCell ref="C182:D182"/>
    <mergeCell ref="E182:F182"/>
    <mergeCell ref="C183:D183"/>
    <mergeCell ref="E183:F183"/>
    <mergeCell ref="C184:D184"/>
    <mergeCell ref="E184:F184"/>
    <mergeCell ref="C185:D185"/>
    <mergeCell ref="G185:I185"/>
    <mergeCell ref="C176:D176"/>
    <mergeCell ref="E176:F176"/>
    <mergeCell ref="C177:D177"/>
    <mergeCell ref="E177:F177"/>
    <mergeCell ref="C178:D178"/>
    <mergeCell ref="G178:I178"/>
    <mergeCell ref="C179:D179"/>
    <mergeCell ref="G179:I179"/>
    <mergeCell ref="C180:D180"/>
    <mergeCell ref="E180:F180"/>
    <mergeCell ref="C191:D191"/>
    <mergeCell ref="E191:F191"/>
    <mergeCell ref="C192:D192"/>
    <mergeCell ref="E192:F192"/>
    <mergeCell ref="C193:D193"/>
    <mergeCell ref="E193:F193"/>
    <mergeCell ref="C194:D194"/>
    <mergeCell ref="E194:F194"/>
    <mergeCell ref="C195:D195"/>
    <mergeCell ref="E195:F195"/>
    <mergeCell ref="C186:D186"/>
    <mergeCell ref="G186:I186"/>
    <mergeCell ref="C187:D187"/>
    <mergeCell ref="E187:F187"/>
    <mergeCell ref="C188:D188"/>
    <mergeCell ref="E188:F188"/>
    <mergeCell ref="C189:D189"/>
    <mergeCell ref="E189:F189"/>
    <mergeCell ref="C190:D190"/>
    <mergeCell ref="E190:F190"/>
    <mergeCell ref="C201:D201"/>
    <mergeCell ref="E201:F201"/>
    <mergeCell ref="C202:D202"/>
    <mergeCell ref="E202:F202"/>
    <mergeCell ref="C203:D203"/>
    <mergeCell ref="G203:I203"/>
    <mergeCell ref="C204:D204"/>
    <mergeCell ref="G204:I204"/>
    <mergeCell ref="C205:D205"/>
    <mergeCell ref="E205:F205"/>
    <mergeCell ref="C196:D196"/>
    <mergeCell ref="E196:F196"/>
    <mergeCell ref="C197:D197"/>
    <mergeCell ref="E197:F197"/>
    <mergeCell ref="C198:D198"/>
    <mergeCell ref="E198:F198"/>
    <mergeCell ref="C199:D199"/>
    <mergeCell ref="E199:F199"/>
    <mergeCell ref="C200:D200"/>
    <mergeCell ref="E200:F200"/>
    <mergeCell ref="C211:D211"/>
    <mergeCell ref="E211:F211"/>
    <mergeCell ref="C212:D212"/>
    <mergeCell ref="G212:I212"/>
    <mergeCell ref="C213:D213"/>
    <mergeCell ref="G213:I213"/>
    <mergeCell ref="C214:D214"/>
    <mergeCell ref="E214:F214"/>
    <mergeCell ref="C215:D215"/>
    <mergeCell ref="E215:F215"/>
    <mergeCell ref="C206:D206"/>
    <mergeCell ref="E206:F206"/>
    <mergeCell ref="C207:D207"/>
    <mergeCell ref="E207:F207"/>
    <mergeCell ref="C208:D208"/>
    <mergeCell ref="E208:F208"/>
    <mergeCell ref="C209:D209"/>
    <mergeCell ref="E209:F209"/>
    <mergeCell ref="C210:D210"/>
    <mergeCell ref="E210:F210"/>
    <mergeCell ref="C221:D221"/>
    <mergeCell ref="E221:F221"/>
    <mergeCell ref="C222:D222"/>
    <mergeCell ref="E222:F222"/>
    <mergeCell ref="C223:D223"/>
    <mergeCell ref="E223:F223"/>
    <mergeCell ref="C224:D224"/>
    <mergeCell ref="E224:F224"/>
    <mergeCell ref="C225:D225"/>
    <mergeCell ref="G225:I225"/>
    <mergeCell ref="C216:D216"/>
    <mergeCell ref="E216:F216"/>
    <mergeCell ref="C217:D217"/>
    <mergeCell ref="E217:F217"/>
    <mergeCell ref="C218:D218"/>
    <mergeCell ref="E218:F218"/>
    <mergeCell ref="C219:D219"/>
    <mergeCell ref="G219:I219"/>
    <mergeCell ref="C220:D220"/>
    <mergeCell ref="E220:F220"/>
    <mergeCell ref="C231:D231"/>
    <mergeCell ref="E231:F231"/>
    <mergeCell ref="C232:D232"/>
    <mergeCell ref="E232:F232"/>
    <mergeCell ref="C233:D233"/>
    <mergeCell ref="E233:F233"/>
    <mergeCell ref="C234:D234"/>
    <mergeCell ref="E234:F234"/>
    <mergeCell ref="C235:D235"/>
    <mergeCell ref="E235:F235"/>
    <mergeCell ref="C226:D226"/>
    <mergeCell ref="G226:I226"/>
    <mergeCell ref="C227:D227"/>
    <mergeCell ref="E227:F227"/>
    <mergeCell ref="C228:D228"/>
    <mergeCell ref="E228:F228"/>
    <mergeCell ref="C229:D229"/>
    <mergeCell ref="E229:F229"/>
    <mergeCell ref="C230:D230"/>
    <mergeCell ref="E230:F230"/>
    <mergeCell ref="C241:D241"/>
    <mergeCell ref="E241:F241"/>
    <mergeCell ref="C242:D242"/>
    <mergeCell ref="E242:F242"/>
    <mergeCell ref="C243:D243"/>
    <mergeCell ref="G243:I243"/>
    <mergeCell ref="C244:D244"/>
    <mergeCell ref="G244:I244"/>
    <mergeCell ref="C245:D245"/>
    <mergeCell ref="E245:F245"/>
    <mergeCell ref="C236:D236"/>
    <mergeCell ref="E236:F236"/>
    <mergeCell ref="C237:D237"/>
    <mergeCell ref="G237:I237"/>
    <mergeCell ref="C238:D238"/>
    <mergeCell ref="G238:I238"/>
    <mergeCell ref="C239:D239"/>
    <mergeCell ref="E239:F239"/>
    <mergeCell ref="C240:D240"/>
    <mergeCell ref="E240:F240"/>
    <mergeCell ref="C251:D251"/>
    <mergeCell ref="G251:I251"/>
    <mergeCell ref="C252:D252"/>
    <mergeCell ref="E252:F252"/>
    <mergeCell ref="C253:D253"/>
    <mergeCell ref="E253:F253"/>
    <mergeCell ref="C254:D254"/>
    <mergeCell ref="E254:F254"/>
    <mergeCell ref="C255:D255"/>
    <mergeCell ref="E255:F255"/>
    <mergeCell ref="C246:D246"/>
    <mergeCell ref="E246:F246"/>
    <mergeCell ref="C247:D247"/>
    <mergeCell ref="E247:F247"/>
    <mergeCell ref="C248:D248"/>
    <mergeCell ref="E248:F248"/>
    <mergeCell ref="C249:D249"/>
    <mergeCell ref="E249:F249"/>
    <mergeCell ref="C250:D250"/>
    <mergeCell ref="E250:F250"/>
    <mergeCell ref="C261:D261"/>
    <mergeCell ref="G261:I261"/>
    <mergeCell ref="C262:D262"/>
    <mergeCell ref="E262:F262"/>
    <mergeCell ref="C263:D263"/>
    <mergeCell ref="E263:F263"/>
    <mergeCell ref="C264:D264"/>
    <mergeCell ref="E264:F264"/>
    <mergeCell ref="C265:D265"/>
    <mergeCell ref="E265:F265"/>
    <mergeCell ref="C256:D256"/>
    <mergeCell ref="E256:F256"/>
    <mergeCell ref="C257:D257"/>
    <mergeCell ref="G257:I257"/>
    <mergeCell ref="C258:D258"/>
    <mergeCell ref="E258:F258"/>
    <mergeCell ref="C259:D259"/>
    <mergeCell ref="E259:F259"/>
    <mergeCell ref="C260:D260"/>
    <mergeCell ref="E260:F260"/>
    <mergeCell ref="C271:D271"/>
    <mergeCell ref="E271:F271"/>
    <mergeCell ref="C272:D272"/>
    <mergeCell ref="E272:F272"/>
    <mergeCell ref="C273:D273"/>
    <mergeCell ref="G273:I273"/>
    <mergeCell ref="C274:D274"/>
    <mergeCell ref="E274:F274"/>
    <mergeCell ref="C275:D275"/>
    <mergeCell ref="E275:F275"/>
    <mergeCell ref="C266:D266"/>
    <mergeCell ref="E266:F266"/>
    <mergeCell ref="C267:D267"/>
    <mergeCell ref="E267:F267"/>
    <mergeCell ref="C268:D268"/>
    <mergeCell ref="E268:F268"/>
    <mergeCell ref="C269:D269"/>
    <mergeCell ref="G269:I269"/>
    <mergeCell ref="C270:D270"/>
    <mergeCell ref="E270:F270"/>
    <mergeCell ref="G289:I289"/>
    <mergeCell ref="C290:D290"/>
    <mergeCell ref="E290:F290"/>
    <mergeCell ref="C281:D281"/>
    <mergeCell ref="E281:F281"/>
    <mergeCell ref="C282:D282"/>
    <mergeCell ref="E282:F282"/>
    <mergeCell ref="C283:D283"/>
    <mergeCell ref="G283:I283"/>
    <mergeCell ref="C284:D284"/>
    <mergeCell ref="G284:I284"/>
    <mergeCell ref="C285:D285"/>
    <mergeCell ref="E285:F285"/>
    <mergeCell ref="C276:D276"/>
    <mergeCell ref="E276:F276"/>
    <mergeCell ref="C277:D277"/>
    <mergeCell ref="E277:F277"/>
    <mergeCell ref="C278:D278"/>
    <mergeCell ref="G278:I278"/>
    <mergeCell ref="C279:D279"/>
    <mergeCell ref="G279:I279"/>
    <mergeCell ref="C280:D280"/>
    <mergeCell ref="E280:F280"/>
    <mergeCell ref="C291:D291"/>
    <mergeCell ref="E291:F291"/>
    <mergeCell ref="C292:D292"/>
    <mergeCell ref="E292:F292"/>
    <mergeCell ref="C293:D293"/>
    <mergeCell ref="E293:F293"/>
    <mergeCell ref="C294:D294"/>
    <mergeCell ref="E294:F294"/>
    <mergeCell ref="C295:D295"/>
    <mergeCell ref="E295:F295"/>
    <mergeCell ref="C286:D286"/>
    <mergeCell ref="E286:F286"/>
    <mergeCell ref="C287:D287"/>
    <mergeCell ref="E287:F287"/>
    <mergeCell ref="C288:D288"/>
    <mergeCell ref="E288:F288"/>
    <mergeCell ref="C289:D289"/>
    <mergeCell ref="C301:D301"/>
    <mergeCell ref="E301:F301"/>
    <mergeCell ref="C302:D302"/>
    <mergeCell ref="G302:I302"/>
    <mergeCell ref="C303:D303"/>
    <mergeCell ref="G303:I303"/>
    <mergeCell ref="C304:D304"/>
    <mergeCell ref="E304:F304"/>
    <mergeCell ref="C305:D305"/>
    <mergeCell ref="E305:F305"/>
    <mergeCell ref="C296:D296"/>
    <mergeCell ref="E296:F296"/>
    <mergeCell ref="C297:D297"/>
    <mergeCell ref="E297:F297"/>
    <mergeCell ref="C298:D298"/>
    <mergeCell ref="G298:I298"/>
    <mergeCell ref="C299:D299"/>
    <mergeCell ref="G299:I299"/>
    <mergeCell ref="C300:D300"/>
    <mergeCell ref="E300:F300"/>
    <mergeCell ref="C311:D311"/>
    <mergeCell ref="E311:F311"/>
    <mergeCell ref="C312:D312"/>
    <mergeCell ref="G312:I312"/>
    <mergeCell ref="C313:D313"/>
    <mergeCell ref="G313:I313"/>
    <mergeCell ref="C314:D314"/>
    <mergeCell ref="E314:F314"/>
    <mergeCell ref="C315:D315"/>
    <mergeCell ref="E315:F315"/>
    <mergeCell ref="C306:D306"/>
    <mergeCell ref="E306:F306"/>
    <mergeCell ref="C307:D307"/>
    <mergeCell ref="E307:F307"/>
    <mergeCell ref="C308:D308"/>
    <mergeCell ref="G308:I308"/>
    <mergeCell ref="C309:D309"/>
    <mergeCell ref="G309:I309"/>
    <mergeCell ref="C310:D310"/>
    <mergeCell ref="E310:F310"/>
    <mergeCell ref="C321:D321"/>
    <mergeCell ref="E321:F321"/>
    <mergeCell ref="C322:D322"/>
    <mergeCell ref="E322:F322"/>
    <mergeCell ref="C323:D323"/>
    <mergeCell ref="E323:F323"/>
    <mergeCell ref="C324:D324"/>
    <mergeCell ref="E324:F324"/>
    <mergeCell ref="C325:D325"/>
    <mergeCell ref="E325:F325"/>
    <mergeCell ref="C316:D316"/>
    <mergeCell ref="E316:F316"/>
    <mergeCell ref="C317:D317"/>
    <mergeCell ref="G317:I317"/>
    <mergeCell ref="C318:D318"/>
    <mergeCell ref="G318:I318"/>
    <mergeCell ref="C319:D319"/>
    <mergeCell ref="E319:F319"/>
    <mergeCell ref="C320:D320"/>
    <mergeCell ref="E320:F320"/>
    <mergeCell ref="C331:D331"/>
    <mergeCell ref="E331:F331"/>
    <mergeCell ref="C332:D332"/>
    <mergeCell ref="E332:F332"/>
    <mergeCell ref="C333:D333"/>
    <mergeCell ref="E333:F333"/>
    <mergeCell ref="C334:D334"/>
    <mergeCell ref="G334:I334"/>
    <mergeCell ref="C335:D335"/>
    <mergeCell ref="G335:I335"/>
    <mergeCell ref="C326:D326"/>
    <mergeCell ref="E326:F326"/>
    <mergeCell ref="C327:D327"/>
    <mergeCell ref="G327:I327"/>
    <mergeCell ref="C328:D328"/>
    <mergeCell ref="E328:F328"/>
    <mergeCell ref="C329:D329"/>
    <mergeCell ref="E329:F329"/>
    <mergeCell ref="C330:D330"/>
    <mergeCell ref="G330:I330"/>
    <mergeCell ref="C341:D341"/>
    <mergeCell ref="E341:F341"/>
    <mergeCell ref="C342:D342"/>
    <mergeCell ref="E342:F342"/>
    <mergeCell ref="C343:D343"/>
    <mergeCell ref="E343:F343"/>
    <mergeCell ref="C344:D344"/>
    <mergeCell ref="G344:I344"/>
    <mergeCell ref="C345:D345"/>
    <mergeCell ref="G345:I345"/>
    <mergeCell ref="C336:D336"/>
    <mergeCell ref="E336:F336"/>
    <mergeCell ref="C337:D337"/>
    <mergeCell ref="E337:F337"/>
    <mergeCell ref="C338:D338"/>
    <mergeCell ref="E338:F338"/>
    <mergeCell ref="C339:D339"/>
    <mergeCell ref="G339:I339"/>
    <mergeCell ref="C340:D340"/>
    <mergeCell ref="E340:F340"/>
    <mergeCell ref="G360:I360"/>
    <mergeCell ref="C351:D351"/>
    <mergeCell ref="G351:I351"/>
    <mergeCell ref="C352:D352"/>
    <mergeCell ref="G352:I352"/>
    <mergeCell ref="C353:D353"/>
    <mergeCell ref="E353:F353"/>
    <mergeCell ref="C354:D354"/>
    <mergeCell ref="E354:F354"/>
    <mergeCell ref="C355:D355"/>
    <mergeCell ref="G355:I355"/>
    <mergeCell ref="C346:D346"/>
    <mergeCell ref="E346:F346"/>
    <mergeCell ref="C347:D347"/>
    <mergeCell ref="E347:F347"/>
    <mergeCell ref="C348:D348"/>
    <mergeCell ref="E348:F348"/>
    <mergeCell ref="C349:D349"/>
    <mergeCell ref="E349:F349"/>
    <mergeCell ref="C350:D350"/>
    <mergeCell ref="E350:F350"/>
    <mergeCell ref="C361:D361"/>
    <mergeCell ref="E361:F361"/>
    <mergeCell ref="C362:D362"/>
    <mergeCell ref="E362:F362"/>
    <mergeCell ref="C363:D363"/>
    <mergeCell ref="E363:F363"/>
    <mergeCell ref="C364:D364"/>
    <mergeCell ref="E364:F364"/>
    <mergeCell ref="C365:D365"/>
    <mergeCell ref="E365:F365"/>
    <mergeCell ref="C356:D356"/>
    <mergeCell ref="E356:F356"/>
    <mergeCell ref="C357:D357"/>
    <mergeCell ref="E357:F357"/>
    <mergeCell ref="C358:D358"/>
    <mergeCell ref="E358:F358"/>
    <mergeCell ref="C359:D359"/>
    <mergeCell ref="E359:F359"/>
    <mergeCell ref="C360:D360"/>
    <mergeCell ref="G380:I380"/>
    <mergeCell ref="C371:D371"/>
    <mergeCell ref="E371:F371"/>
    <mergeCell ref="C372:D372"/>
    <mergeCell ref="E372:F372"/>
    <mergeCell ref="C373:D373"/>
    <mergeCell ref="E373:F373"/>
    <mergeCell ref="C374:D374"/>
    <mergeCell ref="E374:F374"/>
    <mergeCell ref="C375:D375"/>
    <mergeCell ref="E375:F375"/>
    <mergeCell ref="C366:D366"/>
    <mergeCell ref="E366:F366"/>
    <mergeCell ref="C367:D367"/>
    <mergeCell ref="E367:F367"/>
    <mergeCell ref="C368:D368"/>
    <mergeCell ref="G368:I368"/>
    <mergeCell ref="C369:D369"/>
    <mergeCell ref="G369:I369"/>
    <mergeCell ref="C370:D370"/>
    <mergeCell ref="G370:I370"/>
    <mergeCell ref="C381:D381"/>
    <mergeCell ref="E381:F381"/>
    <mergeCell ref="C382:D382"/>
    <mergeCell ref="E382:F382"/>
    <mergeCell ref="C383:D383"/>
    <mergeCell ref="E383:F383"/>
    <mergeCell ref="C384:D384"/>
    <mergeCell ref="E384:F384"/>
    <mergeCell ref="C385:D385"/>
    <mergeCell ref="E385:F385"/>
    <mergeCell ref="C376:D376"/>
    <mergeCell ref="E376:F376"/>
    <mergeCell ref="C377:D377"/>
    <mergeCell ref="E377:F377"/>
    <mergeCell ref="C378:D378"/>
    <mergeCell ref="E378:F378"/>
    <mergeCell ref="C379:D379"/>
    <mergeCell ref="E379:F379"/>
    <mergeCell ref="C380:D380"/>
    <mergeCell ref="C391:D391"/>
    <mergeCell ref="E391:F391"/>
    <mergeCell ref="C392:D392"/>
    <mergeCell ref="E392:F392"/>
    <mergeCell ref="C393:D393"/>
    <mergeCell ref="E393:F393"/>
    <mergeCell ref="C394:D394"/>
    <mergeCell ref="E394:F394"/>
    <mergeCell ref="C395:D395"/>
    <mergeCell ref="E395:F395"/>
    <mergeCell ref="C386:D386"/>
    <mergeCell ref="E386:F386"/>
    <mergeCell ref="C387:D387"/>
    <mergeCell ref="E387:F387"/>
    <mergeCell ref="C388:D388"/>
    <mergeCell ref="E388:F388"/>
    <mergeCell ref="C389:D389"/>
    <mergeCell ref="E389:F389"/>
    <mergeCell ref="C390:D390"/>
    <mergeCell ref="E390:F390"/>
    <mergeCell ref="C401:D401"/>
    <mergeCell ref="E401:F401"/>
    <mergeCell ref="C402:D402"/>
    <mergeCell ref="E402:F402"/>
    <mergeCell ref="C403:D403"/>
    <mergeCell ref="E403:F403"/>
    <mergeCell ref="C404:D404"/>
    <mergeCell ref="E404:F404"/>
    <mergeCell ref="C405:D405"/>
    <mergeCell ref="E405:F405"/>
    <mergeCell ref="C396:D396"/>
    <mergeCell ref="E396:F396"/>
    <mergeCell ref="C397:D397"/>
    <mergeCell ref="E397:F397"/>
    <mergeCell ref="C398:D398"/>
    <mergeCell ref="E398:F398"/>
    <mergeCell ref="C399:D399"/>
    <mergeCell ref="E399:F399"/>
    <mergeCell ref="C400:D400"/>
    <mergeCell ref="E400:F400"/>
    <mergeCell ref="C411:D411"/>
    <mergeCell ref="E411:F411"/>
    <mergeCell ref="C412:D412"/>
    <mergeCell ref="E412:F412"/>
    <mergeCell ref="C413:D413"/>
    <mergeCell ref="G413:I413"/>
    <mergeCell ref="C414:D414"/>
    <mergeCell ref="G414:I414"/>
    <mergeCell ref="C415:D415"/>
    <mergeCell ref="G415:I415"/>
    <mergeCell ref="C406:D406"/>
    <mergeCell ref="E406:F406"/>
    <mergeCell ref="C407:D407"/>
    <mergeCell ref="E407:F407"/>
    <mergeCell ref="C408:D408"/>
    <mergeCell ref="E408:F408"/>
    <mergeCell ref="C409:D409"/>
    <mergeCell ref="E409:F409"/>
    <mergeCell ref="C410:D410"/>
    <mergeCell ref="G410:I410"/>
    <mergeCell ref="G429:I429"/>
    <mergeCell ref="C430:D430"/>
    <mergeCell ref="E430:F430"/>
    <mergeCell ref="C421:D421"/>
    <mergeCell ref="G421:I421"/>
    <mergeCell ref="C422:D422"/>
    <mergeCell ref="G422:I422"/>
    <mergeCell ref="C423:D423"/>
    <mergeCell ref="E423:F423"/>
    <mergeCell ref="C424:D424"/>
    <mergeCell ref="E424:F424"/>
    <mergeCell ref="C425:D425"/>
    <mergeCell ref="E425:F425"/>
    <mergeCell ref="C416:D416"/>
    <mergeCell ref="E416:F416"/>
    <mergeCell ref="C417:D417"/>
    <mergeCell ref="E417:F417"/>
    <mergeCell ref="C418:D418"/>
    <mergeCell ref="E418:F418"/>
    <mergeCell ref="C419:D419"/>
    <mergeCell ref="E419:F419"/>
    <mergeCell ref="C420:D420"/>
    <mergeCell ref="E420:F420"/>
    <mergeCell ref="C431:D431"/>
    <mergeCell ref="E431:F431"/>
    <mergeCell ref="C432:D432"/>
    <mergeCell ref="E432:F432"/>
    <mergeCell ref="C433:D433"/>
    <mergeCell ref="E433:F433"/>
    <mergeCell ref="C434:D434"/>
    <mergeCell ref="E434:F434"/>
    <mergeCell ref="C435:D435"/>
    <mergeCell ref="E435:F435"/>
    <mergeCell ref="C426:D426"/>
    <mergeCell ref="E426:F426"/>
    <mergeCell ref="C427:D427"/>
    <mergeCell ref="E427:F427"/>
    <mergeCell ref="C428:D428"/>
    <mergeCell ref="E428:F428"/>
    <mergeCell ref="C429:D429"/>
    <mergeCell ref="C441:D441"/>
    <mergeCell ref="G441:I441"/>
    <mergeCell ref="C442:D442"/>
    <mergeCell ref="G442:I442"/>
    <mergeCell ref="C443:D443"/>
    <mergeCell ref="E443:F443"/>
    <mergeCell ref="C444:D444"/>
    <mergeCell ref="E444:F444"/>
    <mergeCell ref="C445:D445"/>
    <mergeCell ref="E445:F445"/>
    <mergeCell ref="C436:D436"/>
    <mergeCell ref="E436:F436"/>
    <mergeCell ref="C437:D437"/>
    <mergeCell ref="E437:F437"/>
    <mergeCell ref="C438:D438"/>
    <mergeCell ref="E438:F438"/>
    <mergeCell ref="C439:D439"/>
    <mergeCell ref="E439:F439"/>
    <mergeCell ref="C440:D440"/>
    <mergeCell ref="E440:F440"/>
    <mergeCell ref="C451:D451"/>
    <mergeCell ref="E451:F451"/>
    <mergeCell ref="C452:D452"/>
    <mergeCell ref="E452:F452"/>
    <mergeCell ref="C453:D453"/>
    <mergeCell ref="E453:F453"/>
    <mergeCell ref="C454:D454"/>
    <mergeCell ref="E454:F454"/>
    <mergeCell ref="C455:D455"/>
    <mergeCell ref="E455:F455"/>
    <mergeCell ref="C446:D446"/>
    <mergeCell ref="E446:F446"/>
    <mergeCell ref="C447:D447"/>
    <mergeCell ref="E447:F447"/>
    <mergeCell ref="C448:D448"/>
    <mergeCell ref="E448:F448"/>
    <mergeCell ref="C449:D449"/>
    <mergeCell ref="E449:F449"/>
    <mergeCell ref="C450:D450"/>
    <mergeCell ref="E450:F450"/>
    <mergeCell ref="C461:D461"/>
    <mergeCell ref="E461:F461"/>
    <mergeCell ref="C462:D462"/>
    <mergeCell ref="E462:F462"/>
    <mergeCell ref="C463:D463"/>
    <mergeCell ref="E463:F463"/>
    <mergeCell ref="C464:D464"/>
    <mergeCell ref="E464:F464"/>
    <mergeCell ref="C465:D465"/>
    <mergeCell ref="E465:F465"/>
    <mergeCell ref="C456:D456"/>
    <mergeCell ref="E456:F456"/>
    <mergeCell ref="C457:D457"/>
    <mergeCell ref="E457:F457"/>
    <mergeCell ref="C458:D458"/>
    <mergeCell ref="E458:F458"/>
    <mergeCell ref="C459:D459"/>
    <mergeCell ref="E459:F459"/>
    <mergeCell ref="C460:D460"/>
    <mergeCell ref="E460:F460"/>
    <mergeCell ref="C471:D471"/>
    <mergeCell ref="E471:F471"/>
    <mergeCell ref="C472:D472"/>
    <mergeCell ref="E472:F472"/>
    <mergeCell ref="C473:D473"/>
    <mergeCell ref="E473:F473"/>
    <mergeCell ref="C474:D474"/>
    <mergeCell ref="E474:F474"/>
    <mergeCell ref="C475:D475"/>
    <mergeCell ref="E475:F475"/>
    <mergeCell ref="C466:D466"/>
    <mergeCell ref="E466:F466"/>
    <mergeCell ref="C467:D467"/>
    <mergeCell ref="E467:F467"/>
    <mergeCell ref="C468:D468"/>
    <mergeCell ref="E468:F468"/>
    <mergeCell ref="C469:D469"/>
    <mergeCell ref="E469:F469"/>
    <mergeCell ref="C470:D470"/>
    <mergeCell ref="E470:F470"/>
    <mergeCell ref="C481:D481"/>
    <mergeCell ref="G481:I481"/>
    <mergeCell ref="C482:D482"/>
    <mergeCell ref="G482:I482"/>
    <mergeCell ref="C483:D483"/>
    <mergeCell ref="G483:I483"/>
    <mergeCell ref="C484:D484"/>
    <mergeCell ref="E484:F484"/>
    <mergeCell ref="C485:D485"/>
    <mergeCell ref="E485:F485"/>
    <mergeCell ref="C476:D476"/>
    <mergeCell ref="E476:F476"/>
    <mergeCell ref="C477:D477"/>
    <mergeCell ref="E477:F477"/>
    <mergeCell ref="C478:D478"/>
    <mergeCell ref="E478:F478"/>
    <mergeCell ref="C479:D479"/>
    <mergeCell ref="G479:I479"/>
    <mergeCell ref="C480:D480"/>
    <mergeCell ref="G480:I480"/>
    <mergeCell ref="C491:D491"/>
    <mergeCell ref="E491:F491"/>
    <mergeCell ref="C492:D492"/>
    <mergeCell ref="G492:I492"/>
    <mergeCell ref="C493:D493"/>
    <mergeCell ref="E493:F493"/>
    <mergeCell ref="C494:D494"/>
    <mergeCell ref="E494:F494"/>
    <mergeCell ref="C495:D495"/>
    <mergeCell ref="G495:I495"/>
    <mergeCell ref="C486:D486"/>
    <mergeCell ref="E486:F486"/>
    <mergeCell ref="C487:D487"/>
    <mergeCell ref="E487:F487"/>
    <mergeCell ref="C488:D488"/>
    <mergeCell ref="E488:F488"/>
    <mergeCell ref="C489:D489"/>
    <mergeCell ref="E489:F489"/>
    <mergeCell ref="C490:D490"/>
    <mergeCell ref="E490:F490"/>
    <mergeCell ref="C501:D501"/>
    <mergeCell ref="E501:F501"/>
    <mergeCell ref="C502:D502"/>
    <mergeCell ref="E502:F502"/>
    <mergeCell ref="C503:D503"/>
    <mergeCell ref="E503:F503"/>
    <mergeCell ref="C504:D504"/>
    <mergeCell ref="E504:F504"/>
    <mergeCell ref="C505:D505"/>
    <mergeCell ref="E505:F505"/>
    <mergeCell ref="C496:D496"/>
    <mergeCell ref="E496:F496"/>
    <mergeCell ref="C497:D497"/>
    <mergeCell ref="E497:F497"/>
    <mergeCell ref="C498:D498"/>
    <mergeCell ref="E498:F498"/>
    <mergeCell ref="C499:D499"/>
    <mergeCell ref="E499:F499"/>
    <mergeCell ref="C500:D500"/>
    <mergeCell ref="E500:F500"/>
    <mergeCell ref="C511:D511"/>
    <mergeCell ref="E511:F511"/>
    <mergeCell ref="C512:D512"/>
    <mergeCell ref="E512:F512"/>
    <mergeCell ref="C513:D513"/>
    <mergeCell ref="E513:F513"/>
    <mergeCell ref="C514:D514"/>
    <mergeCell ref="E514:F514"/>
    <mergeCell ref="C515:D515"/>
    <mergeCell ref="G515:I515"/>
    <mergeCell ref="C506:D506"/>
    <mergeCell ref="E506:F506"/>
    <mergeCell ref="C507:D507"/>
    <mergeCell ref="G507:I507"/>
    <mergeCell ref="C508:D508"/>
    <mergeCell ref="G508:I508"/>
    <mergeCell ref="C509:D509"/>
    <mergeCell ref="G509:I509"/>
    <mergeCell ref="C510:D510"/>
    <mergeCell ref="E510:F510"/>
    <mergeCell ref="C521:D521"/>
    <mergeCell ref="G521:I521"/>
    <mergeCell ref="C522:D522"/>
    <mergeCell ref="E522:F522"/>
    <mergeCell ref="C523:D523"/>
    <mergeCell ref="E523:F523"/>
    <mergeCell ref="C524:D524"/>
    <mergeCell ref="G524:I524"/>
    <mergeCell ref="C525:D525"/>
    <mergeCell ref="G525:I525"/>
    <mergeCell ref="C516:D516"/>
    <mergeCell ref="G516:I516"/>
    <mergeCell ref="C517:D517"/>
    <mergeCell ref="E517:F517"/>
    <mergeCell ref="C518:D518"/>
    <mergeCell ref="G518:I518"/>
    <mergeCell ref="C519:D519"/>
    <mergeCell ref="E519:F519"/>
    <mergeCell ref="C520:D520"/>
    <mergeCell ref="G520:I520"/>
    <mergeCell ref="C531:D531"/>
    <mergeCell ref="E531:F531"/>
    <mergeCell ref="C532:D532"/>
    <mergeCell ref="E532:F532"/>
    <mergeCell ref="C533:D533"/>
    <mergeCell ref="E533:F533"/>
    <mergeCell ref="C534:D534"/>
    <mergeCell ref="E534:F534"/>
    <mergeCell ref="C535:D535"/>
    <mergeCell ref="E535:F535"/>
    <mergeCell ref="C526:D526"/>
    <mergeCell ref="E526:F526"/>
    <mergeCell ref="C527:D527"/>
    <mergeCell ref="E527:F527"/>
    <mergeCell ref="C528:D528"/>
    <mergeCell ref="E528:F528"/>
    <mergeCell ref="C529:D529"/>
    <mergeCell ref="E529:F529"/>
    <mergeCell ref="C530:D530"/>
    <mergeCell ref="E530:F530"/>
    <mergeCell ref="C541:D541"/>
    <mergeCell ref="E541:F541"/>
    <mergeCell ref="C542:D542"/>
    <mergeCell ref="E542:F542"/>
    <mergeCell ref="C543:D543"/>
    <mergeCell ref="E543:F543"/>
    <mergeCell ref="C544:D544"/>
    <mergeCell ref="E544:F544"/>
    <mergeCell ref="C545:D545"/>
    <mergeCell ref="E545:F545"/>
    <mergeCell ref="C536:D536"/>
    <mergeCell ref="E536:F536"/>
    <mergeCell ref="C537:D537"/>
    <mergeCell ref="E537:F537"/>
    <mergeCell ref="C538:D538"/>
    <mergeCell ref="E538:F538"/>
    <mergeCell ref="C539:D539"/>
    <mergeCell ref="E539:F539"/>
    <mergeCell ref="C540:D540"/>
    <mergeCell ref="E540:F540"/>
    <mergeCell ref="C551:D551"/>
    <mergeCell ref="E551:F551"/>
    <mergeCell ref="C552:D552"/>
    <mergeCell ref="E552:F552"/>
    <mergeCell ref="C553:D553"/>
    <mergeCell ref="E553:F553"/>
    <mergeCell ref="C554:D554"/>
    <mergeCell ref="E554:F554"/>
    <mergeCell ref="C555:D555"/>
    <mergeCell ref="E555:F555"/>
    <mergeCell ref="C546:D546"/>
    <mergeCell ref="E546:F546"/>
    <mergeCell ref="C547:D547"/>
    <mergeCell ref="E547:F547"/>
    <mergeCell ref="C548:D548"/>
    <mergeCell ref="E548:F548"/>
    <mergeCell ref="C549:D549"/>
    <mergeCell ref="E549:F549"/>
    <mergeCell ref="C550:D550"/>
    <mergeCell ref="E550:F550"/>
    <mergeCell ref="C561:D561"/>
    <mergeCell ref="E561:F561"/>
    <mergeCell ref="C562:D562"/>
    <mergeCell ref="E562:F562"/>
    <mergeCell ref="C563:D563"/>
    <mergeCell ref="G563:I563"/>
    <mergeCell ref="C564:D564"/>
    <mergeCell ref="G564:I564"/>
    <mergeCell ref="C565:D565"/>
    <mergeCell ref="E565:F565"/>
    <mergeCell ref="C556:D556"/>
    <mergeCell ref="E556:F556"/>
    <mergeCell ref="C557:D557"/>
    <mergeCell ref="E557:F557"/>
    <mergeCell ref="C558:D558"/>
    <mergeCell ref="E558:F558"/>
    <mergeCell ref="C559:D559"/>
    <mergeCell ref="E559:F559"/>
    <mergeCell ref="C560:D560"/>
    <mergeCell ref="E560:F560"/>
    <mergeCell ref="C571:D571"/>
    <mergeCell ref="E571:F571"/>
    <mergeCell ref="C572:D572"/>
    <mergeCell ref="E572:F572"/>
    <mergeCell ref="C573:D573"/>
    <mergeCell ref="E573:F573"/>
    <mergeCell ref="C574:D574"/>
    <mergeCell ref="E574:F574"/>
    <mergeCell ref="C575:D575"/>
    <mergeCell ref="E575:F575"/>
    <mergeCell ref="C566:D566"/>
    <mergeCell ref="E566:F566"/>
    <mergeCell ref="C567:D567"/>
    <mergeCell ref="E567:F567"/>
    <mergeCell ref="C568:D568"/>
    <mergeCell ref="E568:F568"/>
    <mergeCell ref="C569:D569"/>
    <mergeCell ref="E569:F569"/>
    <mergeCell ref="C570:D570"/>
    <mergeCell ref="E570:F570"/>
    <mergeCell ref="C581:D581"/>
    <mergeCell ref="G581:I581"/>
    <mergeCell ref="C582:D582"/>
    <mergeCell ref="E582:F582"/>
    <mergeCell ref="C583:D583"/>
    <mergeCell ref="E583:F583"/>
    <mergeCell ref="C584:D584"/>
    <mergeCell ref="E584:F584"/>
    <mergeCell ref="C585:D585"/>
    <mergeCell ref="E585:F585"/>
    <mergeCell ref="C576:D576"/>
    <mergeCell ref="E576:F576"/>
    <mergeCell ref="C577:D577"/>
    <mergeCell ref="E577:F577"/>
    <mergeCell ref="C578:D578"/>
    <mergeCell ref="E578:F578"/>
    <mergeCell ref="C579:D579"/>
    <mergeCell ref="E579:F579"/>
    <mergeCell ref="C580:D580"/>
    <mergeCell ref="E580:F580"/>
    <mergeCell ref="C591:D591"/>
    <mergeCell ref="G591:I591"/>
    <mergeCell ref="C592:D592"/>
    <mergeCell ref="E592:F592"/>
    <mergeCell ref="C593:D593"/>
    <mergeCell ref="E593:F593"/>
    <mergeCell ref="C594:D594"/>
    <mergeCell ref="E594:F594"/>
    <mergeCell ref="C595:D595"/>
    <mergeCell ref="E595:F595"/>
    <mergeCell ref="C586:D586"/>
    <mergeCell ref="E586:F586"/>
    <mergeCell ref="C587:D587"/>
    <mergeCell ref="E587:F587"/>
    <mergeCell ref="C588:D588"/>
    <mergeCell ref="E588:F588"/>
    <mergeCell ref="C589:D589"/>
    <mergeCell ref="E589:F589"/>
    <mergeCell ref="C590:D590"/>
    <mergeCell ref="G590:I590"/>
    <mergeCell ref="C601:D601"/>
    <mergeCell ref="E601:F601"/>
    <mergeCell ref="C602:D602"/>
    <mergeCell ref="G602:I602"/>
    <mergeCell ref="C603:D603"/>
    <mergeCell ref="G603:I603"/>
    <mergeCell ref="C604:D604"/>
    <mergeCell ref="E604:F604"/>
    <mergeCell ref="C605:D605"/>
    <mergeCell ref="E605:F605"/>
    <mergeCell ref="C596:D596"/>
    <mergeCell ref="E596:F596"/>
    <mergeCell ref="C597:D597"/>
    <mergeCell ref="E597:F597"/>
    <mergeCell ref="C598:D598"/>
    <mergeCell ref="E598:F598"/>
    <mergeCell ref="C599:D599"/>
    <mergeCell ref="E599:F599"/>
    <mergeCell ref="C600:D600"/>
    <mergeCell ref="G600:I600"/>
    <mergeCell ref="C611:D611"/>
    <mergeCell ref="G611:I611"/>
    <mergeCell ref="C612:D612"/>
    <mergeCell ref="G612:I612"/>
    <mergeCell ref="C613:D613"/>
    <mergeCell ref="E613:F613"/>
    <mergeCell ref="C614:D614"/>
    <mergeCell ref="E614:F614"/>
    <mergeCell ref="C615:D615"/>
    <mergeCell ref="E615:F615"/>
    <mergeCell ref="C606:D606"/>
    <mergeCell ref="E606:F606"/>
    <mergeCell ref="C607:D607"/>
    <mergeCell ref="G607:I607"/>
    <mergeCell ref="C608:D608"/>
    <mergeCell ref="G608:I608"/>
    <mergeCell ref="C609:D609"/>
    <mergeCell ref="E609:F609"/>
    <mergeCell ref="C610:D610"/>
    <mergeCell ref="E610:F610"/>
    <mergeCell ref="C621:D621"/>
    <mergeCell ref="E621:F621"/>
    <mergeCell ref="C622:D622"/>
    <mergeCell ref="E622:F622"/>
    <mergeCell ref="C623:D623"/>
    <mergeCell ref="E623:F623"/>
    <mergeCell ref="C624:D624"/>
    <mergeCell ref="E624:F624"/>
    <mergeCell ref="C625:D625"/>
    <mergeCell ref="E625:F625"/>
    <mergeCell ref="C616:D616"/>
    <mergeCell ref="E616:F616"/>
    <mergeCell ref="C617:D617"/>
    <mergeCell ref="E617:F617"/>
    <mergeCell ref="C618:D618"/>
    <mergeCell ref="E618:F618"/>
    <mergeCell ref="C619:D619"/>
    <mergeCell ref="E619:F619"/>
    <mergeCell ref="C620:D620"/>
    <mergeCell ref="E620:F620"/>
    <mergeCell ref="C631:D631"/>
    <mergeCell ref="E631:F631"/>
    <mergeCell ref="C632:D632"/>
    <mergeCell ref="E632:F632"/>
    <mergeCell ref="C633:D633"/>
    <mergeCell ref="E633:F633"/>
    <mergeCell ref="C634:D634"/>
    <mergeCell ref="E634:F634"/>
    <mergeCell ref="C635:D635"/>
    <mergeCell ref="E635:F635"/>
    <mergeCell ref="C626:D626"/>
    <mergeCell ref="E626:F626"/>
    <mergeCell ref="C627:D627"/>
    <mergeCell ref="E627:F627"/>
    <mergeCell ref="C628:D628"/>
    <mergeCell ref="E628:F628"/>
    <mergeCell ref="C629:D629"/>
    <mergeCell ref="E629:F629"/>
    <mergeCell ref="C630:D630"/>
    <mergeCell ref="E630:F630"/>
    <mergeCell ref="C641:D641"/>
    <mergeCell ref="E641:F641"/>
    <mergeCell ref="C642:D642"/>
    <mergeCell ref="E642:F642"/>
    <mergeCell ref="C643:D643"/>
    <mergeCell ref="E643:F643"/>
    <mergeCell ref="C644:D644"/>
    <mergeCell ref="E644:F644"/>
    <mergeCell ref="C645:D645"/>
    <mergeCell ref="E645:F645"/>
    <mergeCell ref="C636:D636"/>
    <mergeCell ref="E636:F636"/>
    <mergeCell ref="C637:D637"/>
    <mergeCell ref="E637:F637"/>
    <mergeCell ref="C638:D638"/>
    <mergeCell ref="E638:F638"/>
    <mergeCell ref="C639:D639"/>
    <mergeCell ref="E639:F639"/>
    <mergeCell ref="C640:D640"/>
    <mergeCell ref="E640:F640"/>
    <mergeCell ref="C651:D651"/>
    <mergeCell ref="E651:F651"/>
    <mergeCell ref="C652:D652"/>
    <mergeCell ref="E652:F652"/>
    <mergeCell ref="C653:D653"/>
    <mergeCell ref="E653:F653"/>
    <mergeCell ref="C654:D654"/>
    <mergeCell ref="E654:F654"/>
    <mergeCell ref="C655:D655"/>
    <mergeCell ref="E655:F655"/>
    <mergeCell ref="C646:D646"/>
    <mergeCell ref="E646:F646"/>
    <mergeCell ref="C647:D647"/>
    <mergeCell ref="E647:F647"/>
    <mergeCell ref="C648:D648"/>
    <mergeCell ref="E648:F648"/>
    <mergeCell ref="C649:D649"/>
    <mergeCell ref="E649:F649"/>
    <mergeCell ref="C650:D650"/>
    <mergeCell ref="E650:F650"/>
    <mergeCell ref="C661:D661"/>
    <mergeCell ref="E661:F661"/>
    <mergeCell ref="C662:D662"/>
    <mergeCell ref="E662:F662"/>
    <mergeCell ref="C663:D663"/>
    <mergeCell ref="G663:I663"/>
    <mergeCell ref="C664:D664"/>
    <mergeCell ref="E664:F664"/>
    <mergeCell ref="C665:D665"/>
    <mergeCell ref="E665:F665"/>
    <mergeCell ref="C656:D656"/>
    <mergeCell ref="E656:F656"/>
    <mergeCell ref="C657:D657"/>
    <mergeCell ref="E657:F657"/>
    <mergeCell ref="C658:D658"/>
    <mergeCell ref="E658:F658"/>
    <mergeCell ref="C659:D659"/>
    <mergeCell ref="E659:F659"/>
    <mergeCell ref="C660:D660"/>
    <mergeCell ref="E660:F660"/>
    <mergeCell ref="C671:D671"/>
    <mergeCell ref="E671:F671"/>
    <mergeCell ref="C672:D672"/>
    <mergeCell ref="E672:F672"/>
    <mergeCell ref="C673:D673"/>
    <mergeCell ref="E673:F673"/>
    <mergeCell ref="C674:D674"/>
    <mergeCell ref="E674:F674"/>
    <mergeCell ref="C675:D675"/>
    <mergeCell ref="E675:F675"/>
    <mergeCell ref="C666:D666"/>
    <mergeCell ref="E666:F666"/>
    <mergeCell ref="C667:D667"/>
    <mergeCell ref="E667:F667"/>
    <mergeCell ref="C668:D668"/>
    <mergeCell ref="E668:F668"/>
    <mergeCell ref="C669:D669"/>
    <mergeCell ref="E669:F669"/>
    <mergeCell ref="C670:D670"/>
    <mergeCell ref="E670:F670"/>
    <mergeCell ref="C681:D681"/>
    <mergeCell ref="E681:F681"/>
    <mergeCell ref="C682:D682"/>
    <mergeCell ref="E682:F682"/>
    <mergeCell ref="C683:D683"/>
    <mergeCell ref="E683:F683"/>
    <mergeCell ref="C684:D684"/>
    <mergeCell ref="E684:F684"/>
    <mergeCell ref="C685:D685"/>
    <mergeCell ref="E685:F685"/>
    <mergeCell ref="C676:D676"/>
    <mergeCell ref="E676:F676"/>
    <mergeCell ref="C677:D677"/>
    <mergeCell ref="E677:F677"/>
    <mergeCell ref="C678:D678"/>
    <mergeCell ref="E678:F678"/>
    <mergeCell ref="C679:D679"/>
    <mergeCell ref="E679:F679"/>
    <mergeCell ref="C680:D680"/>
    <mergeCell ref="E680:F680"/>
    <mergeCell ref="C691:D691"/>
    <mergeCell ref="G691:I691"/>
    <mergeCell ref="C692:D692"/>
    <mergeCell ref="E692:F692"/>
    <mergeCell ref="C693:D693"/>
    <mergeCell ref="E693:F693"/>
    <mergeCell ref="C694:D694"/>
    <mergeCell ref="E694:F694"/>
    <mergeCell ref="C695:D695"/>
    <mergeCell ref="E695:F695"/>
    <mergeCell ref="C686:D686"/>
    <mergeCell ref="E686:F686"/>
    <mergeCell ref="C687:D687"/>
    <mergeCell ref="E687:F687"/>
    <mergeCell ref="C688:D688"/>
    <mergeCell ref="E688:F688"/>
    <mergeCell ref="C689:D689"/>
    <mergeCell ref="E689:F689"/>
    <mergeCell ref="C690:D690"/>
    <mergeCell ref="G690:I690"/>
    <mergeCell ref="C701:D701"/>
    <mergeCell ref="E701:F701"/>
    <mergeCell ref="C702:D702"/>
    <mergeCell ref="E702:F702"/>
    <mergeCell ref="C703:D703"/>
    <mergeCell ref="E703:F703"/>
    <mergeCell ref="C704:D704"/>
    <mergeCell ref="G704:I704"/>
    <mergeCell ref="C705:D705"/>
    <mergeCell ref="G705:I705"/>
    <mergeCell ref="C696:D696"/>
    <mergeCell ref="E696:F696"/>
    <mergeCell ref="C697:D697"/>
    <mergeCell ref="E697:F697"/>
    <mergeCell ref="C698:D698"/>
    <mergeCell ref="G698:I698"/>
    <mergeCell ref="C699:D699"/>
    <mergeCell ref="G699:I699"/>
    <mergeCell ref="C700:D700"/>
    <mergeCell ref="E700:F700"/>
    <mergeCell ref="C711:D711"/>
    <mergeCell ref="G711:I711"/>
    <mergeCell ref="C712:D712"/>
    <mergeCell ref="E712:F712"/>
    <mergeCell ref="C713:D713"/>
    <mergeCell ref="G713:I713"/>
    <mergeCell ref="C714:D714"/>
    <mergeCell ref="G714:I714"/>
    <mergeCell ref="C715:D715"/>
    <mergeCell ref="E715:F715"/>
    <mergeCell ref="C706:D706"/>
    <mergeCell ref="E706:F706"/>
    <mergeCell ref="C707:D707"/>
    <mergeCell ref="E707:F707"/>
    <mergeCell ref="C708:D708"/>
    <mergeCell ref="E708:F708"/>
    <mergeCell ref="C709:D709"/>
    <mergeCell ref="G709:I709"/>
    <mergeCell ref="C710:D710"/>
    <mergeCell ref="G710:I710"/>
    <mergeCell ref="C721:D721"/>
    <mergeCell ref="G721:I721"/>
    <mergeCell ref="C722:D722"/>
    <mergeCell ref="G722:I722"/>
    <mergeCell ref="C723:D723"/>
    <mergeCell ref="E723:F723"/>
    <mergeCell ref="C724:D724"/>
    <mergeCell ref="E724:F724"/>
    <mergeCell ref="C725:D725"/>
    <mergeCell ref="G725:I725"/>
    <mergeCell ref="C716:D716"/>
    <mergeCell ref="E716:F716"/>
    <mergeCell ref="C717:D717"/>
    <mergeCell ref="E717:F717"/>
    <mergeCell ref="C718:D718"/>
    <mergeCell ref="E718:F718"/>
    <mergeCell ref="C719:D719"/>
    <mergeCell ref="E719:F719"/>
    <mergeCell ref="C720:D720"/>
    <mergeCell ref="E720:F720"/>
    <mergeCell ref="C731:D731"/>
    <mergeCell ref="E731:F731"/>
    <mergeCell ref="C732:D732"/>
    <mergeCell ref="G732:I732"/>
    <mergeCell ref="C733:D733"/>
    <mergeCell ref="E733:F733"/>
    <mergeCell ref="C734:D734"/>
    <mergeCell ref="G734:I734"/>
    <mergeCell ref="C735:D735"/>
    <mergeCell ref="G735:I735"/>
    <mergeCell ref="C726:D726"/>
    <mergeCell ref="G726:I726"/>
    <mergeCell ref="C727:D727"/>
    <mergeCell ref="E727:F727"/>
    <mergeCell ref="C728:D728"/>
    <mergeCell ref="G728:I728"/>
    <mergeCell ref="C729:D729"/>
    <mergeCell ref="E729:F729"/>
    <mergeCell ref="C730:D730"/>
    <mergeCell ref="E730:F730"/>
    <mergeCell ref="C741:D741"/>
    <mergeCell ref="G741:I741"/>
    <mergeCell ref="C742:D742"/>
    <mergeCell ref="G742:I742"/>
    <mergeCell ref="C743:D743"/>
    <mergeCell ref="E743:F743"/>
    <mergeCell ref="C744:D744"/>
    <mergeCell ref="G744:I744"/>
    <mergeCell ref="C745:D745"/>
    <mergeCell ref="E745:F745"/>
    <mergeCell ref="C736:D736"/>
    <mergeCell ref="E736:F736"/>
    <mergeCell ref="C737:D737"/>
    <mergeCell ref="E737:F737"/>
    <mergeCell ref="C738:D738"/>
    <mergeCell ref="G738:I738"/>
    <mergeCell ref="C739:D739"/>
    <mergeCell ref="E739:F739"/>
    <mergeCell ref="C740:D740"/>
    <mergeCell ref="G740:I740"/>
    <mergeCell ref="C751:D751"/>
    <mergeCell ref="E751:F751"/>
    <mergeCell ref="C752:D752"/>
    <mergeCell ref="G752:I752"/>
    <mergeCell ref="C753:D753"/>
    <mergeCell ref="G753:I753"/>
    <mergeCell ref="C754:D754"/>
    <mergeCell ref="E754:F754"/>
    <mergeCell ref="C755:D755"/>
    <mergeCell ref="G755:I755"/>
    <mergeCell ref="C746:D746"/>
    <mergeCell ref="E746:F746"/>
    <mergeCell ref="C747:D747"/>
    <mergeCell ref="E747:F747"/>
    <mergeCell ref="C748:D748"/>
    <mergeCell ref="G748:I748"/>
    <mergeCell ref="C749:D749"/>
    <mergeCell ref="G749:I749"/>
    <mergeCell ref="C750:D750"/>
    <mergeCell ref="E750:F750"/>
    <mergeCell ref="C761:D761"/>
    <mergeCell ref="E761:F761"/>
    <mergeCell ref="C762:D762"/>
    <mergeCell ref="G762:I762"/>
    <mergeCell ref="C763:D763"/>
    <mergeCell ref="E763:F763"/>
    <mergeCell ref="C764:D764"/>
    <mergeCell ref="E764:F764"/>
    <mergeCell ref="C765:D765"/>
    <mergeCell ref="E765:F765"/>
    <mergeCell ref="C756:D756"/>
    <mergeCell ref="E756:F756"/>
    <mergeCell ref="C757:D757"/>
    <mergeCell ref="E757:F757"/>
    <mergeCell ref="C758:D758"/>
    <mergeCell ref="G758:I758"/>
    <mergeCell ref="C759:D759"/>
    <mergeCell ref="E759:F759"/>
    <mergeCell ref="C760:D760"/>
    <mergeCell ref="E760:F760"/>
    <mergeCell ref="C771:D771"/>
    <mergeCell ref="E771:F771"/>
    <mergeCell ref="C772:D772"/>
    <mergeCell ref="E772:F772"/>
    <mergeCell ref="C773:D773"/>
    <mergeCell ref="E773:F773"/>
    <mergeCell ref="C774:D774"/>
    <mergeCell ref="E774:F774"/>
    <mergeCell ref="C775:D775"/>
    <mergeCell ref="E775:F775"/>
    <mergeCell ref="C766:D766"/>
    <mergeCell ref="G766:I766"/>
    <mergeCell ref="C767:D767"/>
    <mergeCell ref="E767:F767"/>
    <mergeCell ref="C768:D768"/>
    <mergeCell ref="E768:F768"/>
    <mergeCell ref="C769:D769"/>
    <mergeCell ref="E769:F769"/>
    <mergeCell ref="C770:D770"/>
    <mergeCell ref="E770:F770"/>
    <mergeCell ref="G790:I790"/>
    <mergeCell ref="C781:D781"/>
    <mergeCell ref="E781:F781"/>
    <mergeCell ref="C782:D782"/>
    <mergeCell ref="E782:F782"/>
    <mergeCell ref="C783:D783"/>
    <mergeCell ref="E783:F783"/>
    <mergeCell ref="C784:D784"/>
    <mergeCell ref="E784:F784"/>
    <mergeCell ref="C785:D785"/>
    <mergeCell ref="E785:F785"/>
    <mergeCell ref="C776:D776"/>
    <mergeCell ref="G776:I776"/>
    <mergeCell ref="C777:D777"/>
    <mergeCell ref="E777:F777"/>
    <mergeCell ref="C778:D778"/>
    <mergeCell ref="E778:F778"/>
    <mergeCell ref="C779:D779"/>
    <mergeCell ref="E779:F779"/>
    <mergeCell ref="C780:D780"/>
    <mergeCell ref="E780:F780"/>
    <mergeCell ref="C791:D791"/>
    <mergeCell ref="E791:F791"/>
    <mergeCell ref="C792:D792"/>
    <mergeCell ref="E792:F792"/>
    <mergeCell ref="C793:D793"/>
    <mergeCell ref="E793:F793"/>
    <mergeCell ref="C794:D794"/>
    <mergeCell ref="E794:F794"/>
    <mergeCell ref="C795:D795"/>
    <mergeCell ref="E795:F795"/>
    <mergeCell ref="C786:D786"/>
    <mergeCell ref="E786:F786"/>
    <mergeCell ref="C787:D787"/>
    <mergeCell ref="E787:F787"/>
    <mergeCell ref="C788:D788"/>
    <mergeCell ref="E788:F788"/>
    <mergeCell ref="C789:D789"/>
    <mergeCell ref="E789:F789"/>
    <mergeCell ref="C790:D790"/>
    <mergeCell ref="C801:D801"/>
    <mergeCell ref="E801:F801"/>
    <mergeCell ref="C802:D802"/>
    <mergeCell ref="E802:F802"/>
    <mergeCell ref="C803:D803"/>
    <mergeCell ref="E803:F803"/>
    <mergeCell ref="C804:D804"/>
    <mergeCell ref="G804:I804"/>
    <mergeCell ref="C805:D805"/>
    <mergeCell ref="G805:I805"/>
    <mergeCell ref="C796:D796"/>
    <mergeCell ref="E796:F796"/>
    <mergeCell ref="C797:D797"/>
    <mergeCell ref="E797:F797"/>
    <mergeCell ref="C798:D798"/>
    <mergeCell ref="E798:F798"/>
    <mergeCell ref="C799:D799"/>
    <mergeCell ref="E799:F799"/>
    <mergeCell ref="C800:D800"/>
    <mergeCell ref="E800:F800"/>
    <mergeCell ref="C811:D811"/>
    <mergeCell ref="G811:I811"/>
    <mergeCell ref="C812:D812"/>
    <mergeCell ref="G812:I812"/>
    <mergeCell ref="C813:D813"/>
    <mergeCell ref="G813:I813"/>
    <mergeCell ref="C814:D814"/>
    <mergeCell ref="G814:I814"/>
    <mergeCell ref="C815:D815"/>
    <mergeCell ref="G815:I815"/>
    <mergeCell ref="C806:D806"/>
    <mergeCell ref="G806:I806"/>
    <mergeCell ref="C807:D807"/>
    <mergeCell ref="G807:I807"/>
    <mergeCell ref="C808:D808"/>
    <mergeCell ref="G808:I808"/>
    <mergeCell ref="C809:D809"/>
    <mergeCell ref="G809:I809"/>
    <mergeCell ref="C810:D810"/>
    <mergeCell ref="G810:I810"/>
    <mergeCell ref="C821:D821"/>
    <mergeCell ref="G821:I821"/>
    <mergeCell ref="C822:D822"/>
    <mergeCell ref="G822:I822"/>
    <mergeCell ref="C823:D823"/>
    <mergeCell ref="G823:I823"/>
    <mergeCell ref="C824:D824"/>
    <mergeCell ref="G824:I824"/>
    <mergeCell ref="C825:D825"/>
    <mergeCell ref="G825:I825"/>
    <mergeCell ref="C816:D816"/>
    <mergeCell ref="G816:I816"/>
    <mergeCell ref="C817:D817"/>
    <mergeCell ref="G817:I817"/>
    <mergeCell ref="C818:D818"/>
    <mergeCell ref="G818:I818"/>
    <mergeCell ref="C819:D819"/>
    <mergeCell ref="G819:I819"/>
    <mergeCell ref="C820:D820"/>
    <mergeCell ref="G820:I820"/>
    <mergeCell ref="C831:D831"/>
    <mergeCell ref="G831:I831"/>
    <mergeCell ref="C832:D832"/>
    <mergeCell ref="G832:I832"/>
    <mergeCell ref="C833:D833"/>
    <mergeCell ref="G833:I833"/>
    <mergeCell ref="C834:D834"/>
    <mergeCell ref="G834:I834"/>
    <mergeCell ref="C835:D835"/>
    <mergeCell ref="G835:I835"/>
    <mergeCell ref="C826:D826"/>
    <mergeCell ref="G826:I826"/>
    <mergeCell ref="C827:D827"/>
    <mergeCell ref="G827:I827"/>
    <mergeCell ref="C828:D828"/>
    <mergeCell ref="G828:I828"/>
    <mergeCell ref="C829:D829"/>
    <mergeCell ref="G829:I829"/>
    <mergeCell ref="C830:D830"/>
    <mergeCell ref="G830:I830"/>
    <mergeCell ref="C841:D841"/>
    <mergeCell ref="G841:I841"/>
    <mergeCell ref="C842:D842"/>
    <mergeCell ref="G842:I842"/>
    <mergeCell ref="C843:D843"/>
    <mergeCell ref="G843:I843"/>
    <mergeCell ref="C844:D844"/>
    <mergeCell ref="G844:I844"/>
    <mergeCell ref="C845:D845"/>
    <mergeCell ref="G845:I845"/>
    <mergeCell ref="C836:D836"/>
    <mergeCell ref="G836:I836"/>
    <mergeCell ref="C837:D837"/>
    <mergeCell ref="G837:I837"/>
    <mergeCell ref="C838:D838"/>
    <mergeCell ref="G838:I838"/>
    <mergeCell ref="C839:D839"/>
    <mergeCell ref="G839:I839"/>
    <mergeCell ref="C840:D840"/>
    <mergeCell ref="G840:I840"/>
    <mergeCell ref="C851:D851"/>
    <mergeCell ref="G851:I851"/>
    <mergeCell ref="C852:D852"/>
    <mergeCell ref="G852:I852"/>
    <mergeCell ref="C853:D853"/>
    <mergeCell ref="G853:I853"/>
    <mergeCell ref="C854:D854"/>
    <mergeCell ref="G854:I854"/>
    <mergeCell ref="C855:D855"/>
    <mergeCell ref="G855:I855"/>
    <mergeCell ref="C846:D846"/>
    <mergeCell ref="G846:I846"/>
    <mergeCell ref="C847:D847"/>
    <mergeCell ref="G847:I847"/>
    <mergeCell ref="C848:D848"/>
    <mergeCell ref="G848:I848"/>
    <mergeCell ref="C849:D849"/>
    <mergeCell ref="G849:I849"/>
    <mergeCell ref="C850:D850"/>
    <mergeCell ref="G850:I850"/>
    <mergeCell ref="C861:D861"/>
    <mergeCell ref="G861:I861"/>
    <mergeCell ref="C862:D862"/>
    <mergeCell ref="G862:I862"/>
    <mergeCell ref="C863:D863"/>
    <mergeCell ref="G863:I863"/>
    <mergeCell ref="C864:D864"/>
    <mergeCell ref="G864:I864"/>
    <mergeCell ref="C865:D865"/>
    <mergeCell ref="G865:I865"/>
    <mergeCell ref="C856:D856"/>
    <mergeCell ref="G856:I856"/>
    <mergeCell ref="C857:D857"/>
    <mergeCell ref="G857:I857"/>
    <mergeCell ref="C858:D858"/>
    <mergeCell ref="G858:I858"/>
    <mergeCell ref="C859:D859"/>
    <mergeCell ref="G859:I859"/>
    <mergeCell ref="C860:D860"/>
    <mergeCell ref="G860:I860"/>
    <mergeCell ref="C871:D871"/>
    <mergeCell ref="G871:I871"/>
    <mergeCell ref="C872:D872"/>
    <mergeCell ref="G872:I872"/>
    <mergeCell ref="C873:D873"/>
    <mergeCell ref="G873:I873"/>
    <mergeCell ref="C874:D874"/>
    <mergeCell ref="G874:I874"/>
    <mergeCell ref="C875:D875"/>
    <mergeCell ref="G875:I875"/>
    <mergeCell ref="C866:D866"/>
    <mergeCell ref="G866:I866"/>
    <mergeCell ref="C867:D867"/>
    <mergeCell ref="G867:I867"/>
    <mergeCell ref="C868:D868"/>
    <mergeCell ref="G868:I868"/>
    <mergeCell ref="C869:D869"/>
    <mergeCell ref="G869:I869"/>
    <mergeCell ref="C870:D870"/>
    <mergeCell ref="G870:I870"/>
    <mergeCell ref="C881:D881"/>
    <mergeCell ref="G881:I881"/>
    <mergeCell ref="C882:D882"/>
    <mergeCell ref="G882:I882"/>
    <mergeCell ref="C883:D883"/>
    <mergeCell ref="G883:I883"/>
    <mergeCell ref="C884:D884"/>
    <mergeCell ref="G884:I884"/>
    <mergeCell ref="C885:D885"/>
    <mergeCell ref="G885:I885"/>
    <mergeCell ref="C876:D876"/>
    <mergeCell ref="G876:I876"/>
    <mergeCell ref="C877:D877"/>
    <mergeCell ref="G877:I877"/>
    <mergeCell ref="C878:D878"/>
    <mergeCell ref="G878:I878"/>
    <mergeCell ref="C879:D879"/>
    <mergeCell ref="G879:I879"/>
    <mergeCell ref="C880:D880"/>
    <mergeCell ref="G880:I880"/>
    <mergeCell ref="C891:D891"/>
    <mergeCell ref="G891:I891"/>
    <mergeCell ref="C892:D892"/>
    <mergeCell ref="G892:I892"/>
    <mergeCell ref="C893:D893"/>
    <mergeCell ref="G893:I893"/>
    <mergeCell ref="C894:D894"/>
    <mergeCell ref="G894:I894"/>
    <mergeCell ref="C895:D895"/>
    <mergeCell ref="G895:I895"/>
    <mergeCell ref="C886:D886"/>
    <mergeCell ref="G886:I886"/>
    <mergeCell ref="C887:D887"/>
    <mergeCell ref="G887:I887"/>
    <mergeCell ref="C888:D888"/>
    <mergeCell ref="G888:I888"/>
    <mergeCell ref="C889:D889"/>
    <mergeCell ref="G889:I889"/>
    <mergeCell ref="C890:D890"/>
    <mergeCell ref="G890:I890"/>
    <mergeCell ref="C901:D901"/>
    <mergeCell ref="G901:I901"/>
    <mergeCell ref="C902:D902"/>
    <mergeCell ref="G902:I902"/>
    <mergeCell ref="C903:D903"/>
    <mergeCell ref="G903:I903"/>
    <mergeCell ref="C904:D904"/>
    <mergeCell ref="G904:I904"/>
    <mergeCell ref="C905:D905"/>
    <mergeCell ref="G905:I905"/>
    <mergeCell ref="C896:D896"/>
    <mergeCell ref="G896:I896"/>
    <mergeCell ref="C897:D897"/>
    <mergeCell ref="G897:I897"/>
    <mergeCell ref="C898:D898"/>
    <mergeCell ref="G898:I898"/>
    <mergeCell ref="C899:D899"/>
    <mergeCell ref="G899:I899"/>
    <mergeCell ref="C900:D900"/>
    <mergeCell ref="G900:I900"/>
    <mergeCell ref="C911:D911"/>
    <mergeCell ref="G911:I911"/>
    <mergeCell ref="C912:D912"/>
    <mergeCell ref="G912:I912"/>
    <mergeCell ref="C913:D913"/>
    <mergeCell ref="G913:I913"/>
    <mergeCell ref="C914:D914"/>
    <mergeCell ref="G914:I914"/>
    <mergeCell ref="C915:D915"/>
    <mergeCell ref="G915:I915"/>
    <mergeCell ref="C906:D906"/>
    <mergeCell ref="G906:I906"/>
    <mergeCell ref="C907:D907"/>
    <mergeCell ref="G907:I907"/>
    <mergeCell ref="C908:D908"/>
    <mergeCell ref="G908:I908"/>
    <mergeCell ref="C909:D909"/>
    <mergeCell ref="G909:I909"/>
    <mergeCell ref="C910:D910"/>
    <mergeCell ref="G910:I910"/>
    <mergeCell ref="C921:D921"/>
    <mergeCell ref="G921:I921"/>
    <mergeCell ref="C922:D922"/>
    <mergeCell ref="G922:I922"/>
    <mergeCell ref="C923:D923"/>
    <mergeCell ref="G923:I923"/>
    <mergeCell ref="C924:D924"/>
    <mergeCell ref="G924:I924"/>
    <mergeCell ref="C925:D925"/>
    <mergeCell ref="G925:I925"/>
    <mergeCell ref="C916:D916"/>
    <mergeCell ref="G916:I916"/>
    <mergeCell ref="C917:D917"/>
    <mergeCell ref="G917:I917"/>
    <mergeCell ref="C918:D918"/>
    <mergeCell ref="G918:I918"/>
    <mergeCell ref="C919:D919"/>
    <mergeCell ref="G919:I919"/>
    <mergeCell ref="C920:D920"/>
    <mergeCell ref="G920:I920"/>
    <mergeCell ref="C931:D931"/>
    <mergeCell ref="G931:I931"/>
    <mergeCell ref="C932:D932"/>
    <mergeCell ref="G932:I932"/>
    <mergeCell ref="C933:D933"/>
    <mergeCell ref="G933:I933"/>
    <mergeCell ref="C934:D934"/>
    <mergeCell ref="G934:I934"/>
    <mergeCell ref="C935:D935"/>
    <mergeCell ref="G935:I935"/>
    <mergeCell ref="C926:D926"/>
    <mergeCell ref="G926:I926"/>
    <mergeCell ref="C927:D927"/>
    <mergeCell ref="G927:I927"/>
    <mergeCell ref="C928:D928"/>
    <mergeCell ref="G928:I928"/>
    <mergeCell ref="C929:D929"/>
    <mergeCell ref="G929:I929"/>
    <mergeCell ref="C930:D930"/>
    <mergeCell ref="G930:I930"/>
    <mergeCell ref="C941:D941"/>
    <mergeCell ref="G941:I941"/>
    <mergeCell ref="C942:D942"/>
    <mergeCell ref="G942:I942"/>
    <mergeCell ref="C943:D943"/>
    <mergeCell ref="G943:I943"/>
    <mergeCell ref="C944:D944"/>
    <mergeCell ref="G944:I944"/>
    <mergeCell ref="C945:D945"/>
    <mergeCell ref="G945:I945"/>
    <mergeCell ref="C936:D936"/>
    <mergeCell ref="G936:I936"/>
    <mergeCell ref="C937:D937"/>
    <mergeCell ref="G937:I937"/>
    <mergeCell ref="C938:D938"/>
    <mergeCell ref="G938:I938"/>
    <mergeCell ref="C939:D939"/>
    <mergeCell ref="G939:I939"/>
    <mergeCell ref="C940:D940"/>
    <mergeCell ref="G940:I940"/>
    <mergeCell ref="C951:D951"/>
    <mergeCell ref="G951:I951"/>
    <mergeCell ref="C952:D952"/>
    <mergeCell ref="G952:I952"/>
    <mergeCell ref="C953:D953"/>
    <mergeCell ref="G953:I953"/>
    <mergeCell ref="C954:D954"/>
    <mergeCell ref="G954:I954"/>
    <mergeCell ref="C955:D955"/>
    <mergeCell ref="G955:I955"/>
    <mergeCell ref="C946:D946"/>
    <mergeCell ref="G946:I946"/>
    <mergeCell ref="C947:D947"/>
    <mergeCell ref="G947:I947"/>
    <mergeCell ref="C948:D948"/>
    <mergeCell ref="G948:I948"/>
    <mergeCell ref="C949:D949"/>
    <mergeCell ref="G949:I949"/>
    <mergeCell ref="C950:D950"/>
    <mergeCell ref="G950:I950"/>
    <mergeCell ref="C961:D961"/>
    <mergeCell ref="G961:I961"/>
    <mergeCell ref="C962:D962"/>
    <mergeCell ref="G962:I962"/>
    <mergeCell ref="C963:D963"/>
    <mergeCell ref="G963:I963"/>
    <mergeCell ref="C964:D964"/>
    <mergeCell ref="G964:I964"/>
    <mergeCell ref="C965:D965"/>
    <mergeCell ref="G965:I965"/>
    <mergeCell ref="C956:D956"/>
    <mergeCell ref="G956:I956"/>
    <mergeCell ref="C957:D957"/>
    <mergeCell ref="G957:I957"/>
    <mergeCell ref="C958:D958"/>
    <mergeCell ref="G958:I958"/>
    <mergeCell ref="C959:D959"/>
    <mergeCell ref="G959:I959"/>
    <mergeCell ref="C960:D960"/>
    <mergeCell ref="G960:I960"/>
    <mergeCell ref="C971:D971"/>
    <mergeCell ref="G971:I971"/>
    <mergeCell ref="C972:D972"/>
    <mergeCell ref="G972:I972"/>
    <mergeCell ref="C973:D973"/>
    <mergeCell ref="G973:I973"/>
    <mergeCell ref="C974:D974"/>
    <mergeCell ref="G974:I974"/>
    <mergeCell ref="C975:D975"/>
    <mergeCell ref="G975:I975"/>
    <mergeCell ref="C966:D966"/>
    <mergeCell ref="G966:I966"/>
    <mergeCell ref="C967:D967"/>
    <mergeCell ref="G967:I967"/>
    <mergeCell ref="C968:D968"/>
    <mergeCell ref="G968:I968"/>
    <mergeCell ref="C969:D969"/>
    <mergeCell ref="G969:I969"/>
    <mergeCell ref="C970:D970"/>
    <mergeCell ref="G970:I970"/>
    <mergeCell ref="C981:D981"/>
    <mergeCell ref="G981:I981"/>
    <mergeCell ref="C982:D982"/>
    <mergeCell ref="G982:I982"/>
    <mergeCell ref="C983:D983"/>
    <mergeCell ref="G983:I983"/>
    <mergeCell ref="C984:D984"/>
    <mergeCell ref="G984:I984"/>
    <mergeCell ref="C985:D985"/>
    <mergeCell ref="G985:I985"/>
    <mergeCell ref="C976:D976"/>
    <mergeCell ref="G976:I976"/>
    <mergeCell ref="C977:D977"/>
    <mergeCell ref="G977:I977"/>
    <mergeCell ref="C978:D978"/>
    <mergeCell ref="G978:I978"/>
    <mergeCell ref="C979:D979"/>
    <mergeCell ref="G979:I979"/>
    <mergeCell ref="C980:D980"/>
    <mergeCell ref="G980:I980"/>
    <mergeCell ref="C991:D991"/>
    <mergeCell ref="G991:I991"/>
    <mergeCell ref="C992:D992"/>
    <mergeCell ref="G992:I992"/>
    <mergeCell ref="C993:D993"/>
    <mergeCell ref="G993:I993"/>
    <mergeCell ref="C994:D994"/>
    <mergeCell ref="G994:I994"/>
    <mergeCell ref="C995:D995"/>
    <mergeCell ref="G995:I995"/>
    <mergeCell ref="C986:D986"/>
    <mergeCell ref="G986:I986"/>
    <mergeCell ref="C987:D987"/>
    <mergeCell ref="G987:I987"/>
    <mergeCell ref="C988:D988"/>
    <mergeCell ref="G988:I988"/>
    <mergeCell ref="C989:D989"/>
    <mergeCell ref="G989:I989"/>
    <mergeCell ref="C990:D990"/>
    <mergeCell ref="G990:I990"/>
    <mergeCell ref="C1001:D1001"/>
    <mergeCell ref="G1001:I1001"/>
    <mergeCell ref="C1002:D1002"/>
    <mergeCell ref="G1002:I1002"/>
    <mergeCell ref="C1003:D1003"/>
    <mergeCell ref="G1003:I1003"/>
    <mergeCell ref="C1004:D1004"/>
    <mergeCell ref="G1004:I1004"/>
    <mergeCell ref="C1005:D1005"/>
    <mergeCell ref="G1005:I1005"/>
    <mergeCell ref="C996:D996"/>
    <mergeCell ref="G996:I996"/>
    <mergeCell ref="C997:D997"/>
    <mergeCell ref="G997:I997"/>
    <mergeCell ref="C998:D998"/>
    <mergeCell ref="G998:I998"/>
    <mergeCell ref="C999:D999"/>
    <mergeCell ref="G999:I999"/>
    <mergeCell ref="C1000:D1000"/>
    <mergeCell ref="G1000:I1000"/>
    <mergeCell ref="C1011:D1011"/>
    <mergeCell ref="G1011:I1011"/>
    <mergeCell ref="C1012:D1012"/>
    <mergeCell ref="G1012:I1012"/>
    <mergeCell ref="C1013:D1013"/>
    <mergeCell ref="G1013:I1013"/>
    <mergeCell ref="C1014:D1014"/>
    <mergeCell ref="G1014:I1014"/>
    <mergeCell ref="C1015:D1015"/>
    <mergeCell ref="G1015:I1015"/>
    <mergeCell ref="C1006:D1006"/>
    <mergeCell ref="G1006:I1006"/>
    <mergeCell ref="C1007:D1007"/>
    <mergeCell ref="G1007:I1007"/>
    <mergeCell ref="C1008:D1008"/>
    <mergeCell ref="G1008:I1008"/>
    <mergeCell ref="C1009:D1009"/>
    <mergeCell ref="G1009:I1009"/>
    <mergeCell ref="C1010:D1010"/>
    <mergeCell ref="G1010:I1010"/>
    <mergeCell ref="C1021:D1021"/>
    <mergeCell ref="G1021:I1021"/>
    <mergeCell ref="C1022:D1022"/>
    <mergeCell ref="G1022:I1022"/>
    <mergeCell ref="C1023:D1023"/>
    <mergeCell ref="G1023:I1023"/>
    <mergeCell ref="C1024:D1024"/>
    <mergeCell ref="G1024:I1024"/>
    <mergeCell ref="C1025:D1025"/>
    <mergeCell ref="G1025:I1025"/>
    <mergeCell ref="C1016:D1016"/>
    <mergeCell ref="G1016:I1016"/>
    <mergeCell ref="C1017:D1017"/>
    <mergeCell ref="G1017:I1017"/>
    <mergeCell ref="C1018:D1018"/>
    <mergeCell ref="G1018:I1018"/>
    <mergeCell ref="C1019:D1019"/>
    <mergeCell ref="G1019:I1019"/>
    <mergeCell ref="C1020:D1020"/>
    <mergeCell ref="G1020:I1020"/>
    <mergeCell ref="C1031:D1031"/>
    <mergeCell ref="G1031:I1031"/>
    <mergeCell ref="C1032:D1032"/>
    <mergeCell ref="G1032:I1032"/>
    <mergeCell ref="C1033:D1033"/>
    <mergeCell ref="G1033:I1033"/>
    <mergeCell ref="C1034:D1034"/>
    <mergeCell ref="G1034:I1034"/>
    <mergeCell ref="C1035:D1035"/>
    <mergeCell ref="G1035:I1035"/>
    <mergeCell ref="C1026:D1026"/>
    <mergeCell ref="G1026:I1026"/>
    <mergeCell ref="C1027:D1027"/>
    <mergeCell ref="G1027:I1027"/>
    <mergeCell ref="C1028:D1028"/>
    <mergeCell ref="G1028:I1028"/>
    <mergeCell ref="C1029:D1029"/>
    <mergeCell ref="G1029:I1029"/>
    <mergeCell ref="C1030:D1030"/>
    <mergeCell ref="G1030:I1030"/>
    <mergeCell ref="C1041:D1041"/>
    <mergeCell ref="G1041:I1041"/>
    <mergeCell ref="C1042:D1042"/>
    <mergeCell ref="G1042:I1042"/>
    <mergeCell ref="C1043:D1043"/>
    <mergeCell ref="G1043:I1043"/>
    <mergeCell ref="C1044:D1044"/>
    <mergeCell ref="G1044:I1044"/>
    <mergeCell ref="C1045:D1045"/>
    <mergeCell ref="G1045:I1045"/>
    <mergeCell ref="C1036:D1036"/>
    <mergeCell ref="G1036:I1036"/>
    <mergeCell ref="C1037:D1037"/>
    <mergeCell ref="G1037:I1037"/>
    <mergeCell ref="C1038:D1038"/>
    <mergeCell ref="G1038:I1038"/>
    <mergeCell ref="C1039:D1039"/>
    <mergeCell ref="G1039:I1039"/>
    <mergeCell ref="C1040:D1040"/>
    <mergeCell ref="G1040:I1040"/>
    <mergeCell ref="C1051:D1051"/>
    <mergeCell ref="G1051:I1051"/>
    <mergeCell ref="C1052:D1052"/>
    <mergeCell ref="G1052:I1052"/>
    <mergeCell ref="C1053:D1053"/>
    <mergeCell ref="G1053:I1053"/>
    <mergeCell ref="C1054:D1054"/>
    <mergeCell ref="G1054:I1054"/>
    <mergeCell ref="C1055:D1055"/>
    <mergeCell ref="G1055:I1055"/>
    <mergeCell ref="C1046:D1046"/>
    <mergeCell ref="G1046:I1046"/>
    <mergeCell ref="C1047:D1047"/>
    <mergeCell ref="G1047:I1047"/>
    <mergeCell ref="C1048:D1048"/>
    <mergeCell ref="G1048:I1048"/>
    <mergeCell ref="C1049:D1049"/>
    <mergeCell ref="G1049:I1049"/>
    <mergeCell ref="C1050:D1050"/>
    <mergeCell ref="G1050:I1050"/>
    <mergeCell ref="C1061:D1061"/>
    <mergeCell ref="G1061:I1061"/>
    <mergeCell ref="C1062:D1062"/>
    <mergeCell ref="G1062:I1062"/>
    <mergeCell ref="C1063:D1063"/>
    <mergeCell ref="G1063:I1063"/>
    <mergeCell ref="C1064:D1064"/>
    <mergeCell ref="G1064:I1064"/>
    <mergeCell ref="C1065:D1065"/>
    <mergeCell ref="G1065:I1065"/>
    <mergeCell ref="C1056:D1056"/>
    <mergeCell ref="G1056:I1056"/>
    <mergeCell ref="C1057:D1057"/>
    <mergeCell ref="G1057:I1057"/>
    <mergeCell ref="C1058:D1058"/>
    <mergeCell ref="G1058:I1058"/>
    <mergeCell ref="C1059:D1059"/>
    <mergeCell ref="G1059:I1059"/>
    <mergeCell ref="C1060:D1060"/>
    <mergeCell ref="G1060:I1060"/>
    <mergeCell ref="C1071:D1071"/>
    <mergeCell ref="G1071:I1071"/>
    <mergeCell ref="C1072:D1072"/>
    <mergeCell ref="G1072:I1072"/>
    <mergeCell ref="C1073:D1073"/>
    <mergeCell ref="G1073:I1073"/>
    <mergeCell ref="C1074:D1074"/>
    <mergeCell ref="G1074:I1074"/>
    <mergeCell ref="C1075:D1075"/>
    <mergeCell ref="G1075:I1075"/>
    <mergeCell ref="C1066:D1066"/>
    <mergeCell ref="G1066:I1066"/>
    <mergeCell ref="C1067:D1067"/>
    <mergeCell ref="G1067:I1067"/>
    <mergeCell ref="C1068:D1068"/>
    <mergeCell ref="G1068:I1068"/>
    <mergeCell ref="C1069:D1069"/>
    <mergeCell ref="G1069:I1069"/>
    <mergeCell ref="C1070:D1070"/>
    <mergeCell ref="G1070:I1070"/>
    <mergeCell ref="C1081:D1081"/>
    <mergeCell ref="G1081:I1081"/>
    <mergeCell ref="C1082:D1082"/>
    <mergeCell ref="G1082:I1082"/>
    <mergeCell ref="C1083:D1083"/>
    <mergeCell ref="G1083:I1083"/>
    <mergeCell ref="C1084:D1084"/>
    <mergeCell ref="G1084:I1084"/>
    <mergeCell ref="C1085:D1085"/>
    <mergeCell ref="G1085:I1085"/>
    <mergeCell ref="C1076:D1076"/>
    <mergeCell ref="G1076:I1076"/>
    <mergeCell ref="C1077:D1077"/>
    <mergeCell ref="G1077:I1077"/>
    <mergeCell ref="C1078:D1078"/>
    <mergeCell ref="G1078:I1078"/>
    <mergeCell ref="C1079:D1079"/>
    <mergeCell ref="G1079:I1079"/>
    <mergeCell ref="C1080:D1080"/>
    <mergeCell ref="G1080:I1080"/>
    <mergeCell ref="C1091:D1091"/>
    <mergeCell ref="G1091:I1091"/>
    <mergeCell ref="C1092:D1092"/>
    <mergeCell ref="G1092:I1092"/>
    <mergeCell ref="C1093:D1093"/>
    <mergeCell ref="G1093:I1093"/>
    <mergeCell ref="C1094:D1094"/>
    <mergeCell ref="G1094:I1094"/>
    <mergeCell ref="C1095:D1095"/>
    <mergeCell ref="G1095:I1095"/>
    <mergeCell ref="C1086:D1086"/>
    <mergeCell ref="G1086:I1086"/>
    <mergeCell ref="C1087:D1087"/>
    <mergeCell ref="G1087:I1087"/>
    <mergeCell ref="C1088:D1088"/>
    <mergeCell ref="G1088:I1088"/>
    <mergeCell ref="C1089:D1089"/>
    <mergeCell ref="G1089:I1089"/>
    <mergeCell ref="C1090:D1090"/>
    <mergeCell ref="G1090:I1090"/>
    <mergeCell ref="C1101:D1101"/>
    <mergeCell ref="G1101:I1101"/>
    <mergeCell ref="C1102:D1102"/>
    <mergeCell ref="G1102:I1102"/>
    <mergeCell ref="C1103:D1103"/>
    <mergeCell ref="G1103:I1103"/>
    <mergeCell ref="C1104:D1104"/>
    <mergeCell ref="G1104:I1104"/>
    <mergeCell ref="C1105:D1105"/>
    <mergeCell ref="G1105:I1105"/>
    <mergeCell ref="C1096:D1096"/>
    <mergeCell ref="G1096:I1096"/>
    <mergeCell ref="C1097:D1097"/>
    <mergeCell ref="G1097:I1097"/>
    <mergeCell ref="C1098:D1098"/>
    <mergeCell ref="G1098:I1098"/>
    <mergeCell ref="C1099:D1099"/>
    <mergeCell ref="G1099:I1099"/>
    <mergeCell ref="C1100:D1100"/>
    <mergeCell ref="G1100:I1100"/>
    <mergeCell ref="C1111:D1111"/>
    <mergeCell ref="G1111:I1111"/>
    <mergeCell ref="C1112:D1112"/>
    <mergeCell ref="G1112:I1112"/>
    <mergeCell ref="C1113:D1113"/>
    <mergeCell ref="G1113:I1113"/>
    <mergeCell ref="C1114:D1114"/>
    <mergeCell ref="G1114:I1114"/>
    <mergeCell ref="C1115:D1115"/>
    <mergeCell ref="G1115:I1115"/>
    <mergeCell ref="C1106:D1106"/>
    <mergeCell ref="G1106:I1106"/>
    <mergeCell ref="C1107:D1107"/>
    <mergeCell ref="G1107:I1107"/>
    <mergeCell ref="C1108:D1108"/>
    <mergeCell ref="G1108:I1108"/>
    <mergeCell ref="C1109:D1109"/>
    <mergeCell ref="G1109:I1109"/>
    <mergeCell ref="C1110:D1110"/>
    <mergeCell ref="G1110:I1110"/>
    <mergeCell ref="D1131:G1131"/>
    <mergeCell ref="B1121:D1121"/>
    <mergeCell ref="E1121:F1121"/>
    <mergeCell ref="G1121:I1121"/>
    <mergeCell ref="B1122:D1122"/>
    <mergeCell ref="E1122:F1122"/>
    <mergeCell ref="B1124:G1124"/>
    <mergeCell ref="B1125:G1125"/>
    <mergeCell ref="B1127:G1127"/>
    <mergeCell ref="B1129:G1129"/>
    <mergeCell ref="C1116:D1116"/>
    <mergeCell ref="G1116:I1116"/>
    <mergeCell ref="C1117:D1117"/>
    <mergeCell ref="G1117:I1117"/>
    <mergeCell ref="C1118:D1118"/>
    <mergeCell ref="G1118:I1118"/>
    <mergeCell ref="C1119:D1119"/>
    <mergeCell ref="G1119:I1119"/>
    <mergeCell ref="C1120:D1120"/>
    <mergeCell ref="G1120:I1120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bayk</dc:creator>
  <cp:lastModifiedBy>Соболев Василий</cp:lastModifiedBy>
  <dcterms:created xsi:type="dcterms:W3CDTF">2020-10-13T07:25:40Z</dcterms:created>
  <dcterms:modified xsi:type="dcterms:W3CDTF">2020-10-15T15:27:12Z</dcterms:modified>
</cp:coreProperties>
</file>