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235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Y124" i="1" l="1"/>
  <c r="Y77" i="1"/>
  <c r="Y42" i="1"/>
  <c r="U42" i="1"/>
  <c r="U120" i="1"/>
  <c r="U121" i="1"/>
  <c r="U119" i="1"/>
  <c r="U124" i="1" s="1"/>
  <c r="U72" i="1"/>
  <c r="U73" i="1"/>
  <c r="U71" i="1"/>
  <c r="AC39" i="1"/>
  <c r="AC40" i="1" s="1"/>
  <c r="AC44" i="1" s="1"/>
  <c r="AC119" i="1" l="1"/>
  <c r="U69" i="1"/>
  <c r="AC69" i="1" l="1"/>
  <c r="AC75" i="1" s="1"/>
  <c r="AC79" i="1" s="1"/>
  <c r="U77" i="1"/>
  <c r="AC120" i="1"/>
  <c r="AC121" i="1" s="1"/>
  <c r="AC122" i="1" s="1"/>
  <c r="AC126" i="1" s="1"/>
</calcChain>
</file>

<file path=xl/sharedStrings.xml><?xml version="1.0" encoding="utf-8"?>
<sst xmlns="http://schemas.openxmlformats.org/spreadsheetml/2006/main" count="86" uniqueCount="44">
  <si>
    <t>ТЗ-0088</t>
  </si>
  <si>
    <r>
      <t xml:space="preserve">Документ </t>
    </r>
    <r>
      <rPr>
        <b/>
        <sz val="11"/>
        <color theme="1"/>
        <rFont val="Calibri"/>
        <family val="2"/>
        <charset val="204"/>
        <scheme val="minor"/>
      </rPr>
      <t>ТЗ</t>
    </r>
  </si>
  <si>
    <t>сделать возможным заносить период времени захватывающий границу суток и правильно рассчитать количество часов</t>
  </si>
  <si>
    <t>Шапка:</t>
  </si>
  <si>
    <t>Период формирования</t>
  </si>
  <si>
    <t>Сотрудник\Сотрудники</t>
  </si>
  <si>
    <t>Валюта</t>
  </si>
  <si>
    <t>Сотрудник:</t>
  </si>
  <si>
    <t>Петров И.К.</t>
  </si>
  <si>
    <t>на начало:</t>
  </si>
  <si>
    <t>Остаток</t>
  </si>
  <si>
    <t>валюта: Рубль</t>
  </si>
  <si>
    <t>на конец:</t>
  </si>
  <si>
    <t>Дата</t>
  </si>
  <si>
    <t>Документ</t>
  </si>
  <si>
    <t>Приход</t>
  </si>
  <si>
    <t>Расход</t>
  </si>
  <si>
    <t>ТЗ-0001</t>
  </si>
  <si>
    <t>РасходДенег №01</t>
  </si>
  <si>
    <t>ИТОГО остаток:</t>
  </si>
  <si>
    <r>
      <t xml:space="preserve">Отчет по зарплате не на </t>
    </r>
    <r>
      <rPr>
        <b/>
        <sz val="11"/>
        <color theme="1"/>
        <rFont val="Calibri"/>
        <family val="2"/>
        <charset val="204"/>
        <scheme val="minor"/>
      </rPr>
      <t>СКД</t>
    </r>
  </si>
  <si>
    <t>Вариант формирования №1 - назвать его:</t>
  </si>
  <si>
    <t>По датам из ТЗ - кратко</t>
  </si>
  <si>
    <t>Вариант формирования №2 - назвать его:</t>
  </si>
  <si>
    <t>По датам из ТЗ - подробно</t>
  </si>
  <si>
    <t>дата</t>
  </si>
  <si>
    <t>часов</t>
  </si>
  <si>
    <t>кол-во</t>
  </si>
  <si>
    <t>тариф</t>
  </si>
  <si>
    <t>сумма</t>
  </si>
  <si>
    <t>Описание полей:</t>
  </si>
  <si>
    <r>
      <rPr>
        <b/>
        <sz val="11"/>
        <color theme="1"/>
        <rFont val="Calibri"/>
        <family val="2"/>
        <charset val="204"/>
        <scheme val="minor"/>
      </rPr>
      <t>Период формирования</t>
    </r>
    <r>
      <rPr>
        <sz val="11"/>
        <color theme="1"/>
        <rFont val="Calibri"/>
        <family val="2"/>
        <charset val="204"/>
        <scheme val="minor"/>
      </rPr>
      <t xml:space="preserve"> - открыть стандартный диалог, где можно выбрать дату, квартал, период и так далее - стандартно</t>
    </r>
  </si>
  <si>
    <r>
      <rPr>
        <b/>
        <sz val="11"/>
        <color theme="1"/>
        <rFont val="Calibri"/>
        <family val="2"/>
        <charset val="204"/>
        <scheme val="minor"/>
      </rPr>
      <t>Сотрудник\Сотрудники</t>
    </r>
    <r>
      <rPr>
        <sz val="11"/>
        <color theme="1"/>
        <rFont val="Calibri"/>
        <family val="2"/>
        <charset val="204"/>
        <scheme val="minor"/>
      </rPr>
      <t xml:space="preserve"> - выбрать одного сотрудника или группу сотрудников. Если несколько сотрудников, то сформировать несколько отчетов</t>
    </r>
  </si>
  <si>
    <r>
      <rPr>
        <b/>
        <sz val="11"/>
        <color theme="1"/>
        <rFont val="Calibri"/>
        <family val="2"/>
        <charset val="204"/>
        <scheme val="minor"/>
      </rPr>
      <t>Валюта</t>
    </r>
    <r>
      <rPr>
        <sz val="11"/>
        <color theme="1"/>
        <rFont val="Calibri"/>
        <family val="2"/>
        <charset val="204"/>
        <scheme val="minor"/>
      </rPr>
      <t xml:space="preserve"> - выбрать валюту формирования отчета. Пересчитать данные по курсу.</t>
    </r>
  </si>
  <si>
    <t>Табличная часть:</t>
  </si>
  <si>
    <t>тут все логично - не описываю</t>
  </si>
  <si>
    <t>По часам</t>
  </si>
  <si>
    <t>Суммы за проект</t>
  </si>
  <si>
    <r>
      <t xml:space="preserve">В случае, если данные будут получены из списка </t>
    </r>
    <r>
      <rPr>
        <b/>
        <sz val="11"/>
        <color theme="1"/>
        <rFont val="Calibri"/>
        <family val="2"/>
        <charset val="204"/>
        <scheme val="minor"/>
      </rPr>
      <t>Суммы за проект</t>
    </r>
    <r>
      <rPr>
        <sz val="11"/>
        <color theme="1"/>
        <rFont val="Calibri"/>
        <family val="2"/>
        <charset val="204"/>
        <scheme val="minor"/>
      </rPr>
      <t>, то заполнены будут только дата и сумма</t>
    </r>
  </si>
  <si>
    <r>
      <t xml:space="preserve">Данные для подробной таблицы можно получить из двух списков документа </t>
    </r>
    <r>
      <rPr>
        <b/>
        <sz val="11"/>
        <color theme="1"/>
        <rFont val="Calibri"/>
        <family val="2"/>
        <charset val="204"/>
        <scheme val="minor"/>
      </rPr>
      <t>ТЗ</t>
    </r>
    <r>
      <rPr>
        <sz val="11"/>
        <color theme="1"/>
        <rFont val="Calibri"/>
        <family val="2"/>
        <charset val="204"/>
        <scheme val="minor"/>
      </rPr>
      <t>:</t>
    </r>
  </si>
  <si>
    <t>Для выбора вариантов сделать соотвествующее кол-во кнопок</t>
  </si>
  <si>
    <t>Вариант формирования №3 - назвать его:</t>
  </si>
  <si>
    <t>По фактическим датам</t>
  </si>
  <si>
    <t>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</si>
</sst>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р.-419]_-;\-* #,##0.00[$р.-419]_-;_-* &quot;-&quot;??[$р.-419]_-;_-@_-"/>
    <numFmt numFmtId="165" formatCode="h:mm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 diagonalUp="1">
      <left style="thin">
        <color rgb="FFFF0000"/>
      </left>
      <right/>
      <top/>
      <bottom style="thin">
        <color rgb="FFFF0000"/>
      </bottom>
      <diagonal style="thin">
        <color rgb="FFFF0000"/>
      </diagonal>
    </border>
    <border diagonalDown="1">
      <left style="thin">
        <color rgb="FFFF0000"/>
      </left>
      <right/>
      <top style="thin">
        <color rgb="FFFF0000"/>
      </top>
      <bottom/>
      <diagonal style="thin">
        <color rgb="FFFF0000"/>
      </diagonal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 diagonalUp="1">
      <left/>
      <right/>
      <top/>
      <bottom/>
      <diagonal style="thin">
        <color rgb="FFFF0000"/>
      </diagonal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3">
    <xf numFmtId="0" fontId="0" fillId="0" borderId="0" xfId="0"/>
    <xf numFmtId="0" fontId="0" fillId="3" borderId="0" xfId="0" applyFill="1"/>
    <xf numFmtId="0" fontId="0" fillId="3" borderId="0" xfId="0" applyFill="1" applyBorder="1"/>
    <xf numFmtId="0" fontId="2" fillId="5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/>
    <xf numFmtId="0" fontId="0" fillId="3" borderId="0" xfId="0" applyFill="1" applyAlignment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4" fillId="2" borderId="2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5" fillId="2" borderId="2" xfId="1" applyFont="1" applyBorder="1" applyAlignment="1">
      <alignment horizontal="left" vertical="center" indent="3"/>
    </xf>
    <xf numFmtId="0" fontId="5" fillId="2" borderId="3" xfId="1" applyFont="1" applyBorder="1" applyAlignment="1">
      <alignment horizontal="left" vertical="center" indent="3"/>
    </xf>
    <xf numFmtId="0" fontId="5" fillId="2" borderId="4" xfId="1" applyFont="1" applyBorder="1" applyAlignment="1">
      <alignment horizontal="left" vertical="center" indent="3"/>
    </xf>
    <xf numFmtId="0" fontId="5" fillId="2" borderId="5" xfId="1" applyFont="1" applyBorder="1" applyAlignment="1">
      <alignment horizontal="left" vertical="center" indent="3"/>
    </xf>
    <xf numFmtId="0" fontId="5" fillId="2" borderId="6" xfId="1" applyFont="1" applyBorder="1" applyAlignment="1">
      <alignment horizontal="left" vertical="center" indent="3"/>
    </xf>
    <xf numFmtId="0" fontId="5" fillId="2" borderId="7" xfId="1" applyFont="1" applyBorder="1" applyAlignment="1">
      <alignment horizontal="left" vertical="center" indent="3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 wrapText="1" indent="1"/>
    </xf>
    <xf numFmtId="0" fontId="0" fillId="6" borderId="12" xfId="0" applyFill="1" applyBorder="1" applyAlignment="1">
      <alignment horizontal="left" vertical="center" wrapText="1" indent="1"/>
    </xf>
    <xf numFmtId="0" fontId="0" fillId="3" borderId="0" xfId="0" applyFill="1" applyAlignment="1">
      <alignment horizontal="left" wrapText="1"/>
    </xf>
    <xf numFmtId="0" fontId="0" fillId="6" borderId="0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3" borderId="13" xfId="0" applyFill="1" applyBorder="1"/>
    <xf numFmtId="0" fontId="3" fillId="3" borderId="0" xfId="0" applyFont="1" applyFill="1"/>
    <xf numFmtId="0" fontId="0" fillId="3" borderId="14" xfId="0" applyFill="1" applyBorder="1"/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15" xfId="0" applyFill="1" applyBorder="1"/>
    <xf numFmtId="16" fontId="0" fillId="3" borderId="0" xfId="0" applyNumberFormat="1" applyFont="1" applyFill="1" applyBorder="1" applyAlignment="1">
      <alignment horizontal="left" indent="1"/>
    </xf>
    <xf numFmtId="164" fontId="0" fillId="3" borderId="0" xfId="0" applyNumberFormat="1" applyFont="1" applyFill="1" applyBorder="1" applyAlignment="1">
      <alignment horizontal="center"/>
    </xf>
    <xf numFmtId="0" fontId="0" fillId="6" borderId="0" xfId="0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3" borderId="10" xfId="0" applyNumberFormat="1" applyFont="1" applyFill="1" applyBorder="1" applyAlignment="1">
      <alignment horizontal="center"/>
    </xf>
    <xf numFmtId="164" fontId="0" fillId="3" borderId="1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 indent="1"/>
    </xf>
    <xf numFmtId="0" fontId="3" fillId="3" borderId="10" xfId="0" applyFont="1" applyFill="1" applyBorder="1" applyAlignment="1">
      <alignment horizontal="left" indent="1"/>
    </xf>
    <xf numFmtId="0" fontId="3" fillId="3" borderId="11" xfId="0" applyFont="1" applyFill="1" applyBorder="1" applyAlignment="1">
      <alignment horizontal="left" indent="1"/>
    </xf>
    <xf numFmtId="0" fontId="0" fillId="3" borderId="10" xfId="0" applyFont="1" applyFill="1" applyBorder="1" applyAlignment="1">
      <alignment horizontal="left" indent="1"/>
    </xf>
    <xf numFmtId="0" fontId="0" fillId="3" borderId="11" xfId="0" applyFont="1" applyFill="1" applyBorder="1" applyAlignment="1">
      <alignment horizontal="left" indent="1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" fontId="0" fillId="3" borderId="16" xfId="0" applyNumberFormat="1" applyFont="1" applyFill="1" applyBorder="1" applyAlignment="1">
      <alignment horizontal="left" indent="1"/>
    </xf>
    <xf numFmtId="0" fontId="0" fillId="3" borderId="16" xfId="0" applyFont="1" applyFill="1" applyBorder="1" applyAlignment="1">
      <alignment horizontal="left" indent="1"/>
    </xf>
    <xf numFmtId="0" fontId="0" fillId="3" borderId="16" xfId="0" applyFill="1" applyBorder="1" applyAlignment="1">
      <alignment horizontal="left" indent="1"/>
    </xf>
    <xf numFmtId="164" fontId="0" fillId="3" borderId="16" xfId="0" applyNumberFormat="1" applyFont="1" applyFill="1" applyBorder="1" applyAlignment="1">
      <alignment horizontal="center"/>
    </xf>
    <xf numFmtId="16" fontId="0" fillId="3" borderId="20" xfId="0" applyNumberFormat="1" applyFont="1" applyFill="1" applyBorder="1" applyAlignment="1">
      <alignment horizontal="left" indent="1"/>
    </xf>
    <xf numFmtId="0" fontId="0" fillId="3" borderId="20" xfId="0" applyFont="1" applyFill="1" applyBorder="1" applyAlignment="1">
      <alignment horizontal="left" indent="1"/>
    </xf>
    <xf numFmtId="0" fontId="0" fillId="3" borderId="20" xfId="0" applyFill="1" applyBorder="1" applyAlignment="1">
      <alignment horizontal="left" indent="1"/>
    </xf>
    <xf numFmtId="164" fontId="0" fillId="3" borderId="2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left" indent="1"/>
    </xf>
    <xf numFmtId="0" fontId="3" fillId="3" borderId="23" xfId="0" applyFont="1" applyFill="1" applyBorder="1" applyAlignment="1">
      <alignment horizontal="left" indent="1"/>
    </xf>
    <xf numFmtId="0" fontId="3" fillId="3" borderId="24" xfId="0" applyFont="1" applyFill="1" applyBorder="1" applyAlignment="1">
      <alignment horizontal="left" indent="1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top" wrapText="1"/>
    </xf>
    <xf numFmtId="0" fontId="6" fillId="3" borderId="0" xfId="0" applyFont="1" applyFill="1" applyBorder="1"/>
    <xf numFmtId="16" fontId="6" fillId="3" borderId="0" xfId="0" applyNumberFormat="1" applyFont="1" applyFill="1" applyBorder="1" applyAlignment="1">
      <alignment horizontal="left" indent="1"/>
    </xf>
    <xf numFmtId="164" fontId="6" fillId="3" borderId="0" xfId="0" applyNumberFormat="1" applyFont="1" applyFill="1" applyBorder="1" applyAlignment="1">
      <alignment horizontal="center"/>
    </xf>
    <xf numFmtId="165" fontId="6" fillId="3" borderId="20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25" xfId="0" applyFont="1" applyFill="1" applyBorder="1" applyAlignment="1">
      <alignment horizontal="left" indent="1"/>
    </xf>
    <xf numFmtId="0" fontId="0" fillId="3" borderId="25" xfId="0" applyFill="1" applyBorder="1" applyAlignment="1">
      <alignment horizontal="left" indent="1"/>
    </xf>
    <xf numFmtId="164" fontId="0" fillId="3" borderId="25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3" borderId="28" xfId="0" applyFont="1" applyFill="1" applyBorder="1" applyAlignment="1">
      <alignment horizontal="center" vertical="top" wrapText="1"/>
    </xf>
    <xf numFmtId="16" fontId="6" fillId="3" borderId="29" xfId="0" applyNumberFormat="1" applyFont="1" applyFill="1" applyBorder="1" applyAlignment="1">
      <alignment horizontal="center" vertical="top" wrapText="1"/>
    </xf>
    <xf numFmtId="0" fontId="6" fillId="3" borderId="30" xfId="0" applyFont="1" applyFill="1" applyBorder="1" applyAlignment="1">
      <alignment horizontal="center" vertical="top" wrapText="1"/>
    </xf>
    <xf numFmtId="16" fontId="6" fillId="3" borderId="31" xfId="0" applyNumberFormat="1" applyFont="1" applyFill="1" applyBorder="1" applyAlignment="1">
      <alignment horizontal="center" vertical="top" wrapText="1"/>
    </xf>
    <xf numFmtId="0" fontId="6" fillId="3" borderId="32" xfId="0" applyFont="1" applyFill="1" applyBorder="1" applyAlignment="1">
      <alignment horizontal="center" vertical="top" wrapText="1"/>
    </xf>
    <xf numFmtId="165" fontId="6" fillId="3" borderId="32" xfId="0" applyNumberFormat="1" applyFont="1" applyFill="1" applyBorder="1" applyAlignment="1">
      <alignment horizontal="center" vertical="top" wrapText="1"/>
    </xf>
    <xf numFmtId="0" fontId="6" fillId="3" borderId="33" xfId="0" applyFont="1" applyFill="1" applyBorder="1" applyAlignment="1">
      <alignment horizontal="center" vertical="top" wrapText="1"/>
    </xf>
    <xf numFmtId="164" fontId="6" fillId="3" borderId="34" xfId="0" applyNumberFormat="1" applyFont="1" applyFill="1" applyBorder="1" applyAlignment="1">
      <alignment horizontal="center"/>
    </xf>
    <xf numFmtId="0" fontId="6" fillId="3" borderId="34" xfId="0" applyFont="1" applyFill="1" applyBorder="1"/>
    <xf numFmtId="164" fontId="6" fillId="3" borderId="35" xfId="0" applyNumberFormat="1" applyFont="1" applyFill="1" applyBorder="1" applyAlignment="1">
      <alignment horizontal="center"/>
    </xf>
    <xf numFmtId="164" fontId="6" fillId="3" borderId="36" xfId="0" applyNumberFormat="1" applyFont="1" applyFill="1" applyBorder="1" applyAlignment="1">
      <alignment horizontal="center"/>
    </xf>
    <xf numFmtId="0" fontId="6" fillId="3" borderId="37" xfId="0" applyFont="1" applyFill="1" applyBorder="1"/>
    <xf numFmtId="0" fontId="6" fillId="3" borderId="38" xfId="0" applyFont="1" applyFill="1" applyBorder="1"/>
    <xf numFmtId="0" fontId="0" fillId="3" borderId="38" xfId="0" applyFill="1" applyBorder="1"/>
    <xf numFmtId="0" fontId="0" fillId="3" borderId="34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34" xfId="0" applyFill="1" applyBorder="1" applyAlignment="1">
      <alignment horizontal="left" vertical="center" indent="1"/>
    </xf>
    <xf numFmtId="0" fontId="0" fillId="3" borderId="9" xfId="0" applyFont="1" applyFill="1" applyBorder="1" applyAlignment="1">
      <alignment horizontal="left" indent="1"/>
    </xf>
    <xf numFmtId="0" fontId="0" fillId="3" borderId="20" xfId="0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 indent="1"/>
    </xf>
    <xf numFmtId="165" fontId="0" fillId="3" borderId="2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 indent="1"/>
    </xf>
    <xf numFmtId="164" fontId="3" fillId="3" borderId="22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</cellXfs>
  <cellStyles count="2">
    <cellStyle name="Обычный" xfId="0" builtinId="0"/>
    <cellStyle name="Примечание" xfId="1" builtinId="10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28575</xdr:rowOff>
    </xdr:from>
    <xdr:to>
      <xdr:col>22</xdr:col>
      <xdr:colOff>85215</xdr:colOff>
      <xdr:row>16</xdr:row>
      <xdr:rowOff>56908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57275"/>
          <a:ext cx="4085715" cy="1933333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84</xdr:row>
      <xdr:rowOff>0</xdr:rowOff>
    </xdr:from>
    <xdr:to>
      <xdr:col>50</xdr:col>
      <xdr:colOff>123191</xdr:colOff>
      <xdr:row>95</xdr:row>
      <xdr:rowOff>75929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14097000"/>
          <a:ext cx="5076191" cy="2171429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84</xdr:row>
      <xdr:rowOff>114300</xdr:rowOff>
    </xdr:from>
    <xdr:to>
      <xdr:col>25</xdr:col>
      <xdr:colOff>133350</xdr:colOff>
      <xdr:row>86</xdr:row>
      <xdr:rowOff>66675</xdr:rowOff>
    </xdr:to>
    <xdr:cxnSp macro="">
      <xdr:nvCxnSpPr>
        <xdr:cNvPr id="6" name="Прямая со стрелкой 5"/>
        <xdr:cNvCxnSpPr/>
      </xdr:nvCxnSpPr>
      <xdr:spPr>
        <a:xfrm>
          <a:off x="1209675" y="14211300"/>
          <a:ext cx="3686175" cy="3333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97</xdr:row>
      <xdr:rowOff>0</xdr:rowOff>
    </xdr:from>
    <xdr:to>
      <xdr:col>51</xdr:col>
      <xdr:colOff>46715</xdr:colOff>
      <xdr:row>104</xdr:row>
      <xdr:rowOff>18881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0" y="16573500"/>
          <a:ext cx="7285715" cy="1352381"/>
        </a:xfrm>
        <a:prstGeom prst="rect">
          <a:avLst/>
        </a:prstGeom>
      </xdr:spPr>
    </xdr:pic>
    <xdr:clientData/>
  </xdr:twoCellAnchor>
  <xdr:twoCellAnchor>
    <xdr:from>
      <xdr:col>5</xdr:col>
      <xdr:colOff>180975</xdr:colOff>
      <xdr:row>86</xdr:row>
      <xdr:rowOff>0</xdr:rowOff>
    </xdr:from>
    <xdr:to>
      <xdr:col>19</xdr:col>
      <xdr:colOff>57150</xdr:colOff>
      <xdr:row>99</xdr:row>
      <xdr:rowOff>66675</xdr:rowOff>
    </xdr:to>
    <xdr:cxnSp macro="">
      <xdr:nvCxnSpPr>
        <xdr:cNvPr id="9" name="Прямая со стрелкой 8"/>
        <xdr:cNvCxnSpPr/>
      </xdr:nvCxnSpPr>
      <xdr:spPr>
        <a:xfrm>
          <a:off x="1133475" y="14478000"/>
          <a:ext cx="2543175" cy="25431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8"/>
  <sheetViews>
    <sheetView tabSelected="1" workbookViewId="0">
      <pane ySplit="2" topLeftCell="A3" activePane="bottomLeft" state="frozen"/>
      <selection pane="bottomLeft" sqref="A1:F2"/>
    </sheetView>
  </sheetViews>
  <sheetFormatPr defaultColWidth="2.85546875" defaultRowHeight="15" x14ac:dyDescent="0.25"/>
  <cols>
    <col min="1" max="1" width="2.85546875" style="1" customWidth="1"/>
    <col min="2" max="15" width="2.85546875" style="1"/>
    <col min="16" max="16" width="2.85546875" style="1" customWidth="1"/>
    <col min="17" max="16384" width="2.85546875" style="1"/>
  </cols>
  <sheetData>
    <row r="1" spans="1:35" x14ac:dyDescent="0.25">
      <c r="A1" s="10" t="s">
        <v>0</v>
      </c>
      <c r="B1" s="11"/>
      <c r="C1" s="11"/>
      <c r="D1" s="11"/>
      <c r="E1" s="11"/>
      <c r="F1" s="12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</row>
    <row r="2" spans="1:35" x14ac:dyDescent="0.25">
      <c r="A2" s="13"/>
      <c r="B2" s="14"/>
      <c r="C2" s="14"/>
      <c r="D2" s="14"/>
      <c r="E2" s="14"/>
      <c r="F2" s="15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1"/>
    </row>
    <row r="3" spans="1:35" s="2" customFormat="1" x14ac:dyDescent="0.25"/>
    <row r="4" spans="1:35" s="7" customFormat="1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7" customFormat="1" ht="15.75" thickBot="1" x14ac:dyDescent="0.3">
      <c r="A5" s="3">
        <v>1</v>
      </c>
    </row>
    <row r="6" spans="1:35" s="5" customFormat="1" ht="15.75" thickBot="1" x14ac:dyDescent="0.3">
      <c r="A6" s="4"/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/>
    </row>
    <row r="18" spans="1:35" x14ac:dyDescent="0.25">
      <c r="B18" s="27" t="s">
        <v>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pans="1:35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1" spans="1:35" s="7" customFormat="1" ht="5.0999999999999996" customHeight="1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s="7" customFormat="1" ht="15.75" thickBot="1" x14ac:dyDescent="0.3">
      <c r="A22" s="3">
        <v>2</v>
      </c>
    </row>
    <row r="23" spans="1:35" s="5" customFormat="1" ht="15.75" thickBot="1" x14ac:dyDescent="0.3">
      <c r="A23" s="4"/>
      <c r="B23" s="22" t="s">
        <v>20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</row>
    <row r="24" spans="1:35" s="5" customForma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s="5" customFormat="1" x14ac:dyDescent="0.25">
      <c r="A25" s="8"/>
      <c r="B25" s="103" t="s">
        <v>40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9"/>
    </row>
    <row r="26" spans="1:35" s="5" customForma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5" customForma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5" customFormat="1" x14ac:dyDescent="0.25">
      <c r="A28" s="8"/>
      <c r="B28" s="37" t="s">
        <v>21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9"/>
    </row>
    <row r="29" spans="1:35" s="5" customFormat="1" x14ac:dyDescent="0.25">
      <c r="A29" s="8"/>
      <c r="B29" s="37"/>
      <c r="C29" s="38" t="s">
        <v>22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9"/>
    </row>
    <row r="30" spans="1:35" ht="15.75" thickBot="1" x14ac:dyDescent="0.3">
      <c r="B30" s="34"/>
      <c r="C30" s="34"/>
    </row>
    <row r="31" spans="1:35" ht="15.75" thickTop="1" x14ac:dyDescent="0.25">
      <c r="A31" s="29"/>
      <c r="B31" s="30" t="s">
        <v>3</v>
      </c>
    </row>
    <row r="32" spans="1:35" x14ac:dyDescent="0.25">
      <c r="A32" s="29"/>
      <c r="B32" s="1" t="s">
        <v>4</v>
      </c>
    </row>
    <row r="33" spans="1:32" x14ac:dyDescent="0.25">
      <c r="B33" s="1" t="s">
        <v>5</v>
      </c>
    </row>
    <row r="34" spans="1:32" x14ac:dyDescent="0.25">
      <c r="B34" s="1" t="s">
        <v>6</v>
      </c>
    </row>
    <row r="35" spans="1:32" ht="15.75" thickBot="1" x14ac:dyDescent="0.3"/>
    <row r="36" spans="1:32" ht="15.75" thickBot="1" x14ac:dyDescent="0.3">
      <c r="B36" s="67" t="s">
        <v>7</v>
      </c>
      <c r="C36" s="67"/>
      <c r="D36" s="67"/>
      <c r="E36" s="67"/>
      <c r="F36" s="67" t="s">
        <v>8</v>
      </c>
      <c r="G36" s="67"/>
      <c r="H36" s="67"/>
      <c r="I36" s="67"/>
      <c r="J36" s="67"/>
      <c r="K36" s="67"/>
      <c r="L36" s="67"/>
      <c r="P36" s="32" t="s">
        <v>9</v>
      </c>
      <c r="Q36" s="39" t="s">
        <v>10</v>
      </c>
      <c r="R36" s="40"/>
      <c r="S36" s="40"/>
      <c r="T36" s="41"/>
      <c r="AF36" s="32" t="s">
        <v>11</v>
      </c>
    </row>
    <row r="37" spans="1:32" ht="15.75" thickBot="1" x14ac:dyDescent="0.3">
      <c r="Q37" s="50">
        <v>-109</v>
      </c>
      <c r="R37" s="51"/>
      <c r="S37" s="51"/>
      <c r="T37" s="52"/>
      <c r="AF37" s="32" t="s">
        <v>12</v>
      </c>
    </row>
    <row r="38" spans="1:32" ht="15.75" thickBot="1" x14ac:dyDescent="0.3">
      <c r="C38" s="45" t="s">
        <v>13</v>
      </c>
      <c r="D38" s="46"/>
      <c r="E38" s="46"/>
      <c r="F38" s="47"/>
      <c r="G38" s="45" t="s">
        <v>14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  <c r="U38" s="61" t="s">
        <v>15</v>
      </c>
      <c r="V38" s="62"/>
      <c r="W38" s="62"/>
      <c r="X38" s="63"/>
      <c r="Y38" s="61" t="s">
        <v>16</v>
      </c>
      <c r="Z38" s="62"/>
      <c r="AA38" s="62"/>
      <c r="AB38" s="63"/>
      <c r="AC38" s="61" t="s">
        <v>10</v>
      </c>
      <c r="AD38" s="62"/>
      <c r="AE38" s="62"/>
      <c r="AF38" s="63"/>
    </row>
    <row r="39" spans="1:32" x14ac:dyDescent="0.25">
      <c r="C39" s="57">
        <v>41104</v>
      </c>
      <c r="D39" s="58"/>
      <c r="E39" s="58"/>
      <c r="F39" s="58"/>
      <c r="G39" s="59" t="s">
        <v>17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60">
        <v>235.89</v>
      </c>
      <c r="V39" s="60"/>
      <c r="W39" s="60"/>
      <c r="X39" s="60"/>
      <c r="Y39" s="60"/>
      <c r="Z39" s="60"/>
      <c r="AA39" s="60"/>
      <c r="AB39" s="60"/>
      <c r="AC39" s="60">
        <f>Q37-U39+Y39</f>
        <v>-344.89</v>
      </c>
      <c r="AD39" s="60"/>
      <c r="AE39" s="60"/>
      <c r="AF39" s="60"/>
    </row>
    <row r="40" spans="1:32" x14ac:dyDescent="0.25">
      <c r="C40" s="53">
        <v>41105</v>
      </c>
      <c r="D40" s="54"/>
      <c r="E40" s="54"/>
      <c r="F40" s="54"/>
      <c r="G40" s="55" t="s">
        <v>18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6"/>
      <c r="V40" s="56"/>
      <c r="W40" s="56"/>
      <c r="X40" s="56"/>
      <c r="Y40" s="56">
        <v>180</v>
      </c>
      <c r="Z40" s="56"/>
      <c r="AA40" s="56"/>
      <c r="AB40" s="56"/>
      <c r="AC40" s="56">
        <f>AC39-U40+Y40</f>
        <v>-164.89</v>
      </c>
      <c r="AD40" s="56"/>
      <c r="AE40" s="56"/>
      <c r="AF40" s="56"/>
    </row>
    <row r="41" spans="1:32" ht="5.0999999999999996" customHeight="1" thickBot="1" x14ac:dyDescent="0.3"/>
    <row r="42" spans="1:32" ht="15.75" thickBot="1" x14ac:dyDescent="0.3">
      <c r="C42" s="35"/>
      <c r="D42" s="107"/>
      <c r="E42" s="107"/>
      <c r="F42" s="107"/>
      <c r="G42" s="109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10">
        <f>SUM(U39:X40)</f>
        <v>235.89</v>
      </c>
      <c r="V42" s="111"/>
      <c r="W42" s="111"/>
      <c r="X42" s="112"/>
      <c r="Y42" s="110">
        <f>SUM(Y39:AB40)</f>
        <v>180</v>
      </c>
      <c r="Z42" s="111"/>
      <c r="AA42" s="111"/>
      <c r="AB42" s="112"/>
      <c r="AC42" s="36"/>
      <c r="AD42" s="36"/>
      <c r="AE42" s="36"/>
      <c r="AF42" s="36"/>
    </row>
    <row r="43" spans="1:32" ht="15.75" thickBot="1" x14ac:dyDescent="0.3"/>
    <row r="44" spans="1:32" ht="15.75" thickBot="1" x14ac:dyDescent="0.3">
      <c r="A44" s="29"/>
      <c r="X44" s="30"/>
      <c r="Y44" s="30"/>
      <c r="Z44" s="30"/>
      <c r="AA44" s="30"/>
      <c r="AB44" s="33" t="s">
        <v>19</v>
      </c>
      <c r="AC44" s="64">
        <f>AC40</f>
        <v>-164.89</v>
      </c>
      <c r="AD44" s="65"/>
      <c r="AE44" s="65"/>
      <c r="AF44" s="66"/>
    </row>
    <row r="45" spans="1:32" ht="15.75" thickBot="1" x14ac:dyDescent="0.3">
      <c r="A45" s="29"/>
      <c r="B45" s="34"/>
      <c r="C45" s="34"/>
    </row>
    <row r="46" spans="1:32" ht="15.75" thickTop="1" x14ac:dyDescent="0.25">
      <c r="A46" s="2"/>
      <c r="B46" s="2"/>
      <c r="C46" s="2"/>
    </row>
    <row r="47" spans="1:32" x14ac:dyDescent="0.25">
      <c r="A47" s="2"/>
      <c r="B47" s="2" t="s">
        <v>30</v>
      </c>
    </row>
    <row r="48" spans="1:32" x14ac:dyDescent="0.25">
      <c r="A48" s="2"/>
      <c r="B48" s="2"/>
      <c r="C48" s="1" t="s">
        <v>3</v>
      </c>
    </row>
    <row r="49" spans="1:35" x14ac:dyDescent="0.25">
      <c r="A49" s="2"/>
      <c r="B49" s="2"/>
      <c r="D49" s="26" t="s">
        <v>31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5" x14ac:dyDescent="0.25">
      <c r="A50" s="2"/>
      <c r="B50" s="2"/>
      <c r="C50" s="2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5" x14ac:dyDescent="0.25">
      <c r="A51" s="2"/>
      <c r="B51" s="2"/>
      <c r="C51" s="2"/>
      <c r="D51" s="26" t="s">
        <v>32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5" x14ac:dyDescent="0.25">
      <c r="A52" s="2"/>
      <c r="B52" s="2"/>
      <c r="C52" s="2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5" x14ac:dyDescent="0.25">
      <c r="A53" s="2"/>
      <c r="B53" s="2"/>
      <c r="C53" s="2"/>
      <c r="D53" s="80" t="s">
        <v>33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</row>
    <row r="55" spans="1:35" x14ac:dyDescent="0.25">
      <c r="C55" s="1" t="s">
        <v>34</v>
      </c>
    </row>
    <row r="56" spans="1:35" x14ac:dyDescent="0.25">
      <c r="D56" s="1" t="s">
        <v>35</v>
      </c>
    </row>
    <row r="58" spans="1:35" s="5" customFormat="1" x14ac:dyDescent="0.25">
      <c r="A58" s="8"/>
      <c r="B58" s="37" t="s">
        <v>23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9"/>
    </row>
    <row r="59" spans="1:35" s="5" customFormat="1" x14ac:dyDescent="0.25">
      <c r="A59" s="8"/>
      <c r="B59" s="37"/>
      <c r="C59" s="38" t="s">
        <v>24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9"/>
    </row>
    <row r="60" spans="1:35" ht="15.75" thickBot="1" x14ac:dyDescent="0.3">
      <c r="B60" s="31"/>
      <c r="C60" s="31"/>
    </row>
    <row r="61" spans="1:35" x14ac:dyDescent="0.25">
      <c r="A61" s="29"/>
      <c r="B61" s="30" t="s">
        <v>3</v>
      </c>
    </row>
    <row r="62" spans="1:35" x14ac:dyDescent="0.25">
      <c r="A62" s="29"/>
      <c r="B62" s="1" t="s">
        <v>4</v>
      </c>
    </row>
    <row r="63" spans="1:35" x14ac:dyDescent="0.25">
      <c r="B63" s="1" t="s">
        <v>5</v>
      </c>
    </row>
    <row r="64" spans="1:35" x14ac:dyDescent="0.25">
      <c r="B64" s="1" t="s">
        <v>6</v>
      </c>
    </row>
    <row r="65" spans="1:34" ht="15.75" thickBot="1" x14ac:dyDescent="0.3"/>
    <row r="66" spans="1:34" ht="15.75" thickBot="1" x14ac:dyDescent="0.3">
      <c r="B66" s="67" t="s">
        <v>7</v>
      </c>
      <c r="C66" s="67"/>
      <c r="D66" s="67"/>
      <c r="E66" s="67"/>
      <c r="F66" s="67" t="s">
        <v>8</v>
      </c>
      <c r="G66" s="67"/>
      <c r="H66" s="67"/>
      <c r="I66" s="67"/>
      <c r="J66" s="67"/>
      <c r="K66" s="67"/>
      <c r="L66" s="67"/>
      <c r="P66" s="32" t="s">
        <v>9</v>
      </c>
      <c r="Q66" s="39" t="s">
        <v>10</v>
      </c>
      <c r="R66" s="40"/>
      <c r="S66" s="40"/>
      <c r="T66" s="41"/>
      <c r="AF66" s="32" t="s">
        <v>11</v>
      </c>
    </row>
    <row r="67" spans="1:34" ht="15.75" thickBot="1" x14ac:dyDescent="0.3">
      <c r="Q67" s="50">
        <v>-109</v>
      </c>
      <c r="R67" s="51"/>
      <c r="S67" s="51"/>
      <c r="T67" s="52"/>
      <c r="AF67" s="32" t="s">
        <v>12</v>
      </c>
    </row>
    <row r="68" spans="1:34" ht="15.75" thickBot="1" x14ac:dyDescent="0.3">
      <c r="C68" s="68" t="s">
        <v>13</v>
      </c>
      <c r="D68" s="69"/>
      <c r="E68" s="69"/>
      <c r="F68" s="70"/>
      <c r="G68" s="68" t="s">
        <v>14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70"/>
      <c r="U68" s="71" t="s">
        <v>15</v>
      </c>
      <c r="V68" s="72"/>
      <c r="W68" s="72"/>
      <c r="X68" s="73"/>
      <c r="Y68" s="71" t="s">
        <v>16</v>
      </c>
      <c r="Z68" s="72"/>
      <c r="AA68" s="72"/>
      <c r="AB68" s="73"/>
      <c r="AC68" s="71" t="s">
        <v>10</v>
      </c>
      <c r="AD68" s="72"/>
      <c r="AE68" s="72"/>
      <c r="AF68" s="73"/>
    </row>
    <row r="69" spans="1:34" x14ac:dyDescent="0.25">
      <c r="C69" s="57">
        <v>41104</v>
      </c>
      <c r="D69" s="58"/>
      <c r="E69" s="81"/>
      <c r="F69" s="81"/>
      <c r="G69" s="82" t="s">
        <v>17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3">
        <f>SUM(U71:X73)</f>
        <v>750</v>
      </c>
      <c r="V69" s="83"/>
      <c r="W69" s="83"/>
      <c r="X69" s="83"/>
      <c r="Y69" s="60"/>
      <c r="Z69" s="60"/>
      <c r="AA69" s="60"/>
      <c r="AB69" s="60"/>
      <c r="AC69" s="60">
        <f>Q67-U69+Y69</f>
        <v>-859</v>
      </c>
      <c r="AD69" s="60"/>
      <c r="AE69" s="60"/>
      <c r="AF69" s="60"/>
    </row>
    <row r="70" spans="1:34" s="75" customFormat="1" ht="12.75" x14ac:dyDescent="0.2">
      <c r="C70" s="76"/>
      <c r="E70" s="84" t="s">
        <v>25</v>
      </c>
      <c r="F70" s="85"/>
      <c r="G70" s="85"/>
      <c r="H70" s="85"/>
      <c r="I70" s="85" t="s">
        <v>26</v>
      </c>
      <c r="J70" s="85"/>
      <c r="K70" s="85"/>
      <c r="L70" s="85"/>
      <c r="M70" s="85" t="s">
        <v>27</v>
      </c>
      <c r="N70" s="85"/>
      <c r="O70" s="85"/>
      <c r="P70" s="85"/>
      <c r="Q70" s="85" t="s">
        <v>28</v>
      </c>
      <c r="R70" s="85"/>
      <c r="S70" s="85"/>
      <c r="T70" s="85"/>
      <c r="U70" s="85" t="s">
        <v>29</v>
      </c>
      <c r="V70" s="85"/>
      <c r="W70" s="85"/>
      <c r="X70" s="86"/>
      <c r="Y70" s="77"/>
      <c r="Z70" s="77"/>
      <c r="AA70" s="77"/>
      <c r="AB70" s="77"/>
      <c r="AC70" s="77"/>
      <c r="AD70" s="77"/>
      <c r="AE70" s="77"/>
      <c r="AF70" s="77"/>
    </row>
    <row r="71" spans="1:34" s="75" customFormat="1" ht="12.75" x14ac:dyDescent="0.2">
      <c r="C71" s="76"/>
      <c r="E71" s="87">
        <v>41473</v>
      </c>
      <c r="F71" s="74"/>
      <c r="G71" s="74"/>
      <c r="H71" s="74"/>
      <c r="I71" s="78">
        <v>2.0833333333333332E-2</v>
      </c>
      <c r="J71" s="78"/>
      <c r="K71" s="78"/>
      <c r="L71" s="78"/>
      <c r="M71" s="74">
        <v>0.5</v>
      </c>
      <c r="N71" s="74"/>
      <c r="O71" s="74"/>
      <c r="P71" s="74"/>
      <c r="Q71" s="74">
        <v>500</v>
      </c>
      <c r="R71" s="74"/>
      <c r="S71" s="74"/>
      <c r="T71" s="74"/>
      <c r="U71" s="74">
        <f>M71*Q71</f>
        <v>250</v>
      </c>
      <c r="V71" s="74"/>
      <c r="W71" s="74"/>
      <c r="X71" s="88"/>
      <c r="Y71" s="95"/>
      <c r="Z71" s="93"/>
      <c r="AA71" s="93"/>
      <c r="AB71" s="93"/>
      <c r="AC71" s="93"/>
      <c r="AD71" s="93"/>
      <c r="AE71" s="93"/>
      <c r="AF71" s="93"/>
      <c r="AG71" s="94"/>
      <c r="AH71" s="94"/>
    </row>
    <row r="72" spans="1:34" s="75" customFormat="1" ht="12.75" x14ac:dyDescent="0.2">
      <c r="C72" s="76"/>
      <c r="E72" s="87">
        <v>41510</v>
      </c>
      <c r="F72" s="74"/>
      <c r="G72" s="74"/>
      <c r="H72" s="74"/>
      <c r="I72" s="78">
        <v>1.0416666666666666E-2</v>
      </c>
      <c r="J72" s="78"/>
      <c r="K72" s="78"/>
      <c r="L72" s="78"/>
      <c r="M72" s="74">
        <v>0.25</v>
      </c>
      <c r="N72" s="74"/>
      <c r="O72" s="74"/>
      <c r="P72" s="74"/>
      <c r="Q72" s="74">
        <v>500</v>
      </c>
      <c r="R72" s="74"/>
      <c r="S72" s="74"/>
      <c r="T72" s="74"/>
      <c r="U72" s="74">
        <f t="shared" ref="U72:U73" si="0">M72*Q72</f>
        <v>125</v>
      </c>
      <c r="V72" s="74"/>
      <c r="W72" s="74"/>
      <c r="X72" s="88"/>
      <c r="Y72" s="96"/>
      <c r="Z72" s="77"/>
      <c r="AA72" s="77"/>
      <c r="AB72" s="77"/>
      <c r="AC72" s="77"/>
      <c r="AD72" s="77"/>
      <c r="AE72" s="77"/>
      <c r="AF72" s="77"/>
      <c r="AH72" s="97"/>
    </row>
    <row r="73" spans="1:34" s="75" customFormat="1" ht="12.75" x14ac:dyDescent="0.2">
      <c r="C73" s="76"/>
      <c r="E73" s="89">
        <v>41519</v>
      </c>
      <c r="F73" s="90"/>
      <c r="G73" s="90"/>
      <c r="H73" s="90"/>
      <c r="I73" s="91">
        <v>3.125E-2</v>
      </c>
      <c r="J73" s="91"/>
      <c r="K73" s="91"/>
      <c r="L73" s="91"/>
      <c r="M73" s="90">
        <v>0.75</v>
      </c>
      <c r="N73" s="90"/>
      <c r="O73" s="90"/>
      <c r="P73" s="90"/>
      <c r="Q73" s="90">
        <v>500</v>
      </c>
      <c r="R73" s="90"/>
      <c r="S73" s="90"/>
      <c r="T73" s="90"/>
      <c r="U73" s="90">
        <f t="shared" si="0"/>
        <v>375</v>
      </c>
      <c r="V73" s="90"/>
      <c r="W73" s="90"/>
      <c r="X73" s="92"/>
      <c r="Y73" s="77"/>
      <c r="Z73" s="77"/>
      <c r="AA73" s="77"/>
      <c r="AB73" s="77"/>
      <c r="AC73" s="77"/>
      <c r="AD73" s="77"/>
      <c r="AE73" s="77"/>
      <c r="AF73" s="77"/>
      <c r="AH73" s="98"/>
    </row>
    <row r="74" spans="1:34" s="75" customFormat="1" ht="12.75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H74" s="98"/>
    </row>
    <row r="75" spans="1:34" x14ac:dyDescent="0.25">
      <c r="C75" s="53">
        <v>41105</v>
      </c>
      <c r="D75" s="54"/>
      <c r="E75" s="54"/>
      <c r="F75" s="54"/>
      <c r="G75" s="55" t="s">
        <v>18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6"/>
      <c r="V75" s="56"/>
      <c r="W75" s="56"/>
      <c r="X75" s="56"/>
      <c r="Y75" s="56">
        <v>180</v>
      </c>
      <c r="Z75" s="56"/>
      <c r="AA75" s="56"/>
      <c r="AB75" s="56"/>
      <c r="AC75" s="56">
        <f>AC69-U75+Y75</f>
        <v>-679</v>
      </c>
      <c r="AD75" s="56"/>
      <c r="AE75" s="56"/>
      <c r="AF75" s="56"/>
      <c r="AH75" s="99"/>
    </row>
    <row r="76" spans="1:34" ht="5.0999999999999996" customHeight="1" thickBot="1" x14ac:dyDescent="0.3"/>
    <row r="77" spans="1:34" ht="15.75" thickBot="1" x14ac:dyDescent="0.3">
      <c r="C77" s="35"/>
      <c r="D77" s="107"/>
      <c r="E77" s="107"/>
      <c r="F77" s="107"/>
      <c r="G77" s="109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10">
        <f>SUM(U69,U75)</f>
        <v>750</v>
      </c>
      <c r="V77" s="111"/>
      <c r="W77" s="111"/>
      <c r="X77" s="112"/>
      <c r="Y77" s="110">
        <f>SUM(Y69,Y75)</f>
        <v>180</v>
      </c>
      <c r="Z77" s="111"/>
      <c r="AA77" s="111"/>
      <c r="AB77" s="112"/>
      <c r="AC77" s="36"/>
      <c r="AD77" s="36"/>
      <c r="AE77" s="36"/>
      <c r="AF77" s="36"/>
    </row>
    <row r="78" spans="1:34" ht="15.75" thickBot="1" x14ac:dyDescent="0.3">
      <c r="AH78" s="99"/>
    </row>
    <row r="79" spans="1:34" ht="15.75" thickBot="1" x14ac:dyDescent="0.3">
      <c r="A79" s="29"/>
      <c r="X79" s="30"/>
      <c r="Y79" s="30"/>
      <c r="Z79" s="30"/>
      <c r="AA79" s="30"/>
      <c r="AB79" s="33" t="s">
        <v>19</v>
      </c>
      <c r="AC79" s="64">
        <f>AC75</f>
        <v>-679</v>
      </c>
      <c r="AD79" s="65"/>
      <c r="AE79" s="65"/>
      <c r="AF79" s="66"/>
      <c r="AH79" s="99"/>
    </row>
    <row r="80" spans="1:34" ht="15.75" thickBot="1" x14ac:dyDescent="0.3">
      <c r="A80" s="29"/>
      <c r="B80" s="34"/>
      <c r="C80" s="34"/>
      <c r="AH80" s="99"/>
    </row>
    <row r="81" spans="2:34" ht="15.75" thickTop="1" x14ac:dyDescent="0.25"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1"/>
    </row>
    <row r="82" spans="2:34" x14ac:dyDescent="0.25">
      <c r="I82" s="102"/>
    </row>
    <row r="83" spans="2:34" x14ac:dyDescent="0.25">
      <c r="C83" s="27" t="s">
        <v>39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</row>
    <row r="84" spans="2:34" x14ac:dyDescent="0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2:34" x14ac:dyDescent="0.25">
      <c r="D85" s="1" t="s">
        <v>36</v>
      </c>
    </row>
    <row r="86" spans="2:34" x14ac:dyDescent="0.25">
      <c r="D86" s="1" t="s">
        <v>37</v>
      </c>
    </row>
    <row r="92" spans="2:34" x14ac:dyDescent="0.25">
      <c r="B92" s="24" t="s">
        <v>38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2:34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2:34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34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34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35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35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35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35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35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35" x14ac:dyDescent="0.25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8" spans="1:35" s="5" customFormat="1" x14ac:dyDescent="0.25">
      <c r="A108" s="8"/>
      <c r="B108" s="37" t="s">
        <v>41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9"/>
    </row>
    <row r="109" spans="1:35" s="5" customFormat="1" x14ac:dyDescent="0.25">
      <c r="A109" s="8"/>
      <c r="B109" s="37"/>
      <c r="C109" s="38" t="s">
        <v>42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9"/>
    </row>
    <row r="110" spans="1:35" ht="15.75" thickBot="1" x14ac:dyDescent="0.3">
      <c r="B110" s="31"/>
      <c r="C110" s="31"/>
    </row>
    <row r="111" spans="1:35" x14ac:dyDescent="0.25">
      <c r="A111" s="29"/>
      <c r="B111" s="30" t="s">
        <v>3</v>
      </c>
    </row>
    <row r="112" spans="1:35" x14ac:dyDescent="0.25">
      <c r="A112" s="29"/>
      <c r="B112" s="1" t="s">
        <v>4</v>
      </c>
    </row>
    <row r="113" spans="1:35" x14ac:dyDescent="0.25">
      <c r="B113" s="1" t="s">
        <v>5</v>
      </c>
    </row>
    <row r="114" spans="1:35" x14ac:dyDescent="0.25">
      <c r="B114" s="1" t="s">
        <v>6</v>
      </c>
    </row>
    <row r="115" spans="1:35" ht="15.75" thickBot="1" x14ac:dyDescent="0.3"/>
    <row r="116" spans="1:35" ht="15.75" thickBot="1" x14ac:dyDescent="0.3">
      <c r="B116" s="67" t="s">
        <v>7</v>
      </c>
      <c r="C116" s="67"/>
      <c r="D116" s="67"/>
      <c r="E116" s="67"/>
      <c r="F116" s="67" t="s">
        <v>8</v>
      </c>
      <c r="G116" s="67"/>
      <c r="H116" s="67"/>
      <c r="I116" s="67"/>
      <c r="J116" s="67"/>
      <c r="K116" s="67"/>
      <c r="L116" s="67"/>
      <c r="P116" s="32" t="s">
        <v>9</v>
      </c>
      <c r="Q116" s="39" t="s">
        <v>10</v>
      </c>
      <c r="R116" s="40"/>
      <c r="S116" s="40"/>
      <c r="T116" s="41"/>
      <c r="AF116" s="32" t="s">
        <v>11</v>
      </c>
    </row>
    <row r="117" spans="1:35" ht="15.75" thickBot="1" x14ac:dyDescent="0.3">
      <c r="Q117" s="42">
        <v>-109</v>
      </c>
      <c r="R117" s="43"/>
      <c r="S117" s="43"/>
      <c r="T117" s="44"/>
      <c r="AF117" s="32" t="s">
        <v>12</v>
      </c>
    </row>
    <row r="118" spans="1:35" ht="15.75" thickBot="1" x14ac:dyDescent="0.3">
      <c r="C118" s="68" t="s">
        <v>13</v>
      </c>
      <c r="D118" s="69"/>
      <c r="E118" s="69"/>
      <c r="F118" s="70"/>
      <c r="G118" s="45" t="s">
        <v>43</v>
      </c>
      <c r="H118" s="46"/>
      <c r="I118" s="46"/>
      <c r="J118" s="47"/>
      <c r="K118" s="104" t="s">
        <v>26</v>
      </c>
      <c r="L118" s="48"/>
      <c r="M118" s="48"/>
      <c r="N118" s="104" t="s">
        <v>27</v>
      </c>
      <c r="O118" s="48"/>
      <c r="P118" s="48"/>
      <c r="Q118" s="104" t="s">
        <v>28</v>
      </c>
      <c r="R118" s="48"/>
      <c r="S118" s="48"/>
      <c r="T118" s="49"/>
      <c r="U118" s="71" t="s">
        <v>15</v>
      </c>
      <c r="V118" s="72"/>
      <c r="W118" s="72"/>
      <c r="X118" s="73"/>
      <c r="Y118" s="71" t="s">
        <v>16</v>
      </c>
      <c r="Z118" s="72"/>
      <c r="AA118" s="72"/>
      <c r="AB118" s="73"/>
      <c r="AC118" s="71" t="s">
        <v>10</v>
      </c>
      <c r="AD118" s="72"/>
      <c r="AE118" s="72"/>
      <c r="AF118" s="73"/>
    </row>
    <row r="119" spans="1:35" x14ac:dyDescent="0.25">
      <c r="C119" s="57">
        <v>41473</v>
      </c>
      <c r="D119" s="58"/>
      <c r="E119" s="58"/>
      <c r="F119" s="58"/>
      <c r="G119" s="105" t="s">
        <v>17</v>
      </c>
      <c r="H119" s="105"/>
      <c r="I119" s="105"/>
      <c r="J119" s="105"/>
      <c r="K119" s="108">
        <v>2.0833333333333332E-2</v>
      </c>
      <c r="L119" s="108"/>
      <c r="M119" s="108"/>
      <c r="N119" s="106">
        <v>0.5</v>
      </c>
      <c r="O119" s="106"/>
      <c r="P119" s="106"/>
      <c r="Q119" s="106">
        <v>500</v>
      </c>
      <c r="R119" s="106"/>
      <c r="S119" s="106"/>
      <c r="T119" s="106"/>
      <c r="U119" s="60">
        <f>SUM(N119*Q119)</f>
        <v>250</v>
      </c>
      <c r="V119" s="60"/>
      <c r="W119" s="60"/>
      <c r="X119" s="60"/>
      <c r="Y119" s="60"/>
      <c r="Z119" s="60"/>
      <c r="AA119" s="60"/>
      <c r="AB119" s="60"/>
      <c r="AC119" s="60">
        <f>Q117-U119+Y119</f>
        <v>-359</v>
      </c>
      <c r="AD119" s="60"/>
      <c r="AE119" s="60"/>
      <c r="AF119" s="60"/>
    </row>
    <row r="120" spans="1:35" x14ac:dyDescent="0.25">
      <c r="C120" s="57">
        <v>41510</v>
      </c>
      <c r="D120" s="58"/>
      <c r="E120" s="58"/>
      <c r="F120" s="58"/>
      <c r="G120" s="105" t="s">
        <v>17</v>
      </c>
      <c r="H120" s="105"/>
      <c r="I120" s="105"/>
      <c r="J120" s="105"/>
      <c r="K120" s="108">
        <v>1.0416666666666666E-2</v>
      </c>
      <c r="L120" s="108"/>
      <c r="M120" s="108"/>
      <c r="N120" s="106">
        <v>0.25</v>
      </c>
      <c r="O120" s="106"/>
      <c r="P120" s="106"/>
      <c r="Q120" s="106">
        <v>500</v>
      </c>
      <c r="R120" s="106"/>
      <c r="S120" s="106"/>
      <c r="T120" s="106"/>
      <c r="U120" s="60">
        <f t="shared" ref="U120:U121" si="1">SUM(N120*Q120)</f>
        <v>125</v>
      </c>
      <c r="V120" s="60"/>
      <c r="W120" s="60"/>
      <c r="X120" s="60"/>
      <c r="Y120" s="60"/>
      <c r="Z120" s="60"/>
      <c r="AA120" s="60"/>
      <c r="AB120" s="60"/>
      <c r="AC120" s="60">
        <f>AC119-U120+Y120</f>
        <v>-484</v>
      </c>
      <c r="AD120" s="60"/>
      <c r="AE120" s="60"/>
      <c r="AF120" s="60"/>
    </row>
    <row r="121" spans="1:35" x14ac:dyDescent="0.25">
      <c r="C121" s="57">
        <v>41519</v>
      </c>
      <c r="D121" s="58"/>
      <c r="E121" s="58"/>
      <c r="F121" s="58"/>
      <c r="G121" s="105" t="s">
        <v>17</v>
      </c>
      <c r="H121" s="105"/>
      <c r="I121" s="105"/>
      <c r="J121" s="105"/>
      <c r="K121" s="108">
        <v>3.125E-2</v>
      </c>
      <c r="L121" s="108"/>
      <c r="M121" s="108"/>
      <c r="N121" s="106">
        <v>0.75</v>
      </c>
      <c r="O121" s="106"/>
      <c r="P121" s="106"/>
      <c r="Q121" s="106">
        <v>500</v>
      </c>
      <c r="R121" s="106"/>
      <c r="S121" s="106"/>
      <c r="T121" s="106"/>
      <c r="U121" s="60">
        <f t="shared" si="1"/>
        <v>375</v>
      </c>
      <c r="V121" s="60"/>
      <c r="W121" s="60"/>
      <c r="X121" s="60"/>
      <c r="Y121" s="60"/>
      <c r="Z121" s="60"/>
      <c r="AA121" s="60"/>
      <c r="AB121" s="60"/>
      <c r="AC121" s="60">
        <f>AC120-U121+Y121</f>
        <v>-859</v>
      </c>
      <c r="AD121" s="60"/>
      <c r="AE121" s="60"/>
      <c r="AF121" s="60"/>
    </row>
    <row r="122" spans="1:35" x14ac:dyDescent="0.25">
      <c r="C122" s="53">
        <v>41105</v>
      </c>
      <c r="D122" s="54"/>
      <c r="E122" s="54"/>
      <c r="F122" s="54"/>
      <c r="G122" s="55" t="s">
        <v>18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6"/>
      <c r="V122" s="56"/>
      <c r="W122" s="56"/>
      <c r="X122" s="56"/>
      <c r="Y122" s="56">
        <v>180</v>
      </c>
      <c r="Z122" s="56"/>
      <c r="AA122" s="56"/>
      <c r="AB122" s="56"/>
      <c r="AC122" s="60">
        <f>AC121-U122+Y122</f>
        <v>-679</v>
      </c>
      <c r="AD122" s="60"/>
      <c r="AE122" s="60"/>
      <c r="AF122" s="60"/>
      <c r="AH122" s="2"/>
      <c r="AI122" s="2"/>
    </row>
    <row r="123" spans="1:35" ht="5.0999999999999996" customHeight="1" thickBot="1" x14ac:dyDescent="0.3"/>
    <row r="124" spans="1:35" ht="15.75" thickBot="1" x14ac:dyDescent="0.3">
      <c r="C124" s="35"/>
      <c r="D124" s="107"/>
      <c r="E124" s="107"/>
      <c r="F124" s="107"/>
      <c r="G124" s="109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10">
        <f>SUM(U119:X122)</f>
        <v>750</v>
      </c>
      <c r="V124" s="111"/>
      <c r="W124" s="111"/>
      <c r="X124" s="112"/>
      <c r="Y124" s="110">
        <f>SUM(Y119:AB122)</f>
        <v>180</v>
      </c>
      <c r="Z124" s="111"/>
      <c r="AA124" s="111"/>
      <c r="AB124" s="112"/>
      <c r="AC124" s="36"/>
      <c r="AD124" s="36"/>
      <c r="AE124" s="36"/>
      <c r="AF124" s="36"/>
    </row>
    <row r="125" spans="1:35" ht="15.75" thickBot="1" x14ac:dyDescent="0.3">
      <c r="AH125" s="2"/>
      <c r="AI125" s="2"/>
    </row>
    <row r="126" spans="1:35" ht="15.75" thickBot="1" x14ac:dyDescent="0.3">
      <c r="A126" s="29"/>
      <c r="X126" s="30"/>
      <c r="Y126" s="30"/>
      <c r="Z126" s="30"/>
      <c r="AA126" s="30"/>
      <c r="AB126" s="33" t="s">
        <v>19</v>
      </c>
      <c r="AC126" s="64">
        <f>AC122</f>
        <v>-679</v>
      </c>
      <c r="AD126" s="65"/>
      <c r="AE126" s="65"/>
      <c r="AF126" s="66"/>
      <c r="AH126" s="2"/>
      <c r="AI126" s="2"/>
    </row>
    <row r="127" spans="1:35" ht="15.75" customHeight="1" thickBot="1" x14ac:dyDescent="0.3">
      <c r="A127" s="29"/>
      <c r="B127" s="34"/>
      <c r="C127" s="34"/>
      <c r="AH127" s="2"/>
      <c r="AI127" s="2"/>
    </row>
    <row r="128" spans="1:35" ht="15.75" thickTop="1" x14ac:dyDescent="0.25"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</sheetData>
  <mergeCells count="112">
    <mergeCell ref="U124:X124"/>
    <mergeCell ref="Y124:AB124"/>
    <mergeCell ref="AC120:AF120"/>
    <mergeCell ref="C121:F121"/>
    <mergeCell ref="G121:J121"/>
    <mergeCell ref="K121:M121"/>
    <mergeCell ref="N121:P121"/>
    <mergeCell ref="Q121:T121"/>
    <mergeCell ref="U121:X121"/>
    <mergeCell ref="Y121:AB121"/>
    <mergeCell ref="AC121:AF121"/>
    <mergeCell ref="C120:F120"/>
    <mergeCell ref="G120:J120"/>
    <mergeCell ref="K120:M120"/>
    <mergeCell ref="N120:P120"/>
    <mergeCell ref="Q120:T120"/>
    <mergeCell ref="AC126:AF126"/>
    <mergeCell ref="K118:M118"/>
    <mergeCell ref="N118:P118"/>
    <mergeCell ref="Q118:T118"/>
    <mergeCell ref="K119:M119"/>
    <mergeCell ref="N119:P119"/>
    <mergeCell ref="Q119:T119"/>
    <mergeCell ref="U120:X120"/>
    <mergeCell ref="Y120:AB120"/>
    <mergeCell ref="C122:F122"/>
    <mergeCell ref="G122:T122"/>
    <mergeCell ref="U122:X122"/>
    <mergeCell ref="Y122:AB122"/>
    <mergeCell ref="AC122:AF122"/>
    <mergeCell ref="C119:F119"/>
    <mergeCell ref="U119:X119"/>
    <mergeCell ref="Y119:AB119"/>
    <mergeCell ref="AC119:AF119"/>
    <mergeCell ref="G119:J119"/>
    <mergeCell ref="C118:F118"/>
    <mergeCell ref="U118:X118"/>
    <mergeCell ref="Y118:AB118"/>
    <mergeCell ref="AC118:AF118"/>
    <mergeCell ref="G118:J118"/>
    <mergeCell ref="B92:L102"/>
    <mergeCell ref="C83:T84"/>
    <mergeCell ref="B25:AH25"/>
    <mergeCell ref="Q116:T116"/>
    <mergeCell ref="Q117:T117"/>
    <mergeCell ref="U42:X42"/>
    <mergeCell ref="Y42:AB42"/>
    <mergeCell ref="U77:X77"/>
    <mergeCell ref="Y77:AB77"/>
    <mergeCell ref="E73:H73"/>
    <mergeCell ref="I73:L73"/>
    <mergeCell ref="M73:P73"/>
    <mergeCell ref="Q73:T73"/>
    <mergeCell ref="U73:X73"/>
    <mergeCell ref="AC79:AF79"/>
    <mergeCell ref="E70:H70"/>
    <mergeCell ref="I70:L70"/>
    <mergeCell ref="M70:P70"/>
    <mergeCell ref="Q70:T70"/>
    <mergeCell ref="U70:X70"/>
    <mergeCell ref="E71:H71"/>
    <mergeCell ref="I71:L71"/>
    <mergeCell ref="M71:P71"/>
    <mergeCell ref="Q71:T71"/>
    <mergeCell ref="U71:X71"/>
    <mergeCell ref="E72:H72"/>
    <mergeCell ref="I72:L72"/>
    <mergeCell ref="M72:P72"/>
    <mergeCell ref="Q72:T72"/>
    <mergeCell ref="U72:X72"/>
    <mergeCell ref="C75:F75"/>
    <mergeCell ref="G75:T75"/>
    <mergeCell ref="U75:X75"/>
    <mergeCell ref="Y75:AB75"/>
    <mergeCell ref="AC75:AF75"/>
    <mergeCell ref="Q37:T37"/>
    <mergeCell ref="C40:F40"/>
    <mergeCell ref="G40:T40"/>
    <mergeCell ref="U40:X40"/>
    <mergeCell ref="Y40:AB40"/>
    <mergeCell ref="AC40:AF40"/>
    <mergeCell ref="AC44:AF44"/>
    <mergeCell ref="Q67:T67"/>
    <mergeCell ref="C69:F69"/>
    <mergeCell ref="G69:T69"/>
    <mergeCell ref="U69:X69"/>
    <mergeCell ref="Y69:AB69"/>
    <mergeCell ref="AC69:AF69"/>
    <mergeCell ref="C68:F68"/>
    <mergeCell ref="G68:T68"/>
    <mergeCell ref="U68:X68"/>
    <mergeCell ref="Y68:AB68"/>
    <mergeCell ref="AC68:AF68"/>
    <mergeCell ref="Q66:T66"/>
    <mergeCell ref="D49:AH50"/>
    <mergeCell ref="D51:AH52"/>
    <mergeCell ref="C39:F39"/>
    <mergeCell ref="G39:T39"/>
    <mergeCell ref="U39:X39"/>
    <mergeCell ref="Y39:AB39"/>
    <mergeCell ref="AC39:AF39"/>
    <mergeCell ref="C38:F38"/>
    <mergeCell ref="G38:T38"/>
    <mergeCell ref="U38:X38"/>
    <mergeCell ref="Y38:AB38"/>
    <mergeCell ref="AC38:AF38"/>
    <mergeCell ref="B18:AH19"/>
    <mergeCell ref="B23:AI23"/>
    <mergeCell ref="Q36:T36"/>
    <mergeCell ref="A1:F2"/>
    <mergeCell ref="H1:AI2"/>
    <mergeCell ref="B6:AI6"/>
  </mergeCells>
  <pageMargins left="0.19685039370078741" right="0.19685039370078741" top="0.19685039370078741" bottom="0.19685039370078741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</cp:lastModifiedBy>
  <cp:lastPrinted>2013-05-23T21:01:39Z</cp:lastPrinted>
  <dcterms:created xsi:type="dcterms:W3CDTF">2012-09-09T20:58:33Z</dcterms:created>
  <dcterms:modified xsi:type="dcterms:W3CDTF">2013-05-23T21:53:39Z</dcterms:modified>
</cp:coreProperties>
</file>