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00_ТЗ" sheetId="11" r:id="rId1"/>
    <sheet name="01_Отчет" sheetId="16" r:id="rId2"/>
    <sheet name="02_Регистр" sheetId="18" r:id="rId3"/>
    <sheet name="()" sheetId="20" state="hidden" r:id="rId4"/>
    <sheet name="03_Пример1" sheetId="6" r:id="rId5"/>
    <sheet name="04_Пример2" sheetId="19" r:id="rId6"/>
    <sheet name="05_Пример3" sheetId="21" r:id="rId7"/>
    <sheet name="06_Пример4" sheetId="22" r:id="rId8"/>
  </sheets>
  <definedNames>
    <definedName name="_xlnm.Print_Area" localSheetId="0">'00_ТЗ'!$B:$D</definedName>
  </definedNames>
  <calcPr calcId="152511"/>
</workbook>
</file>

<file path=xl/calcChain.xml><?xml version="1.0" encoding="utf-8"?>
<calcChain xmlns="http://schemas.openxmlformats.org/spreadsheetml/2006/main">
  <c r="F32" i="22" l="1"/>
  <c r="F31" i="22"/>
  <c r="B32" i="22"/>
  <c r="B31" i="22"/>
  <c r="C32" i="22"/>
  <c r="C31" i="22"/>
  <c r="D23" i="22"/>
  <c r="E23" i="22"/>
  <c r="C23" i="22"/>
  <c r="E22" i="22"/>
  <c r="E21" i="22"/>
  <c r="R24" i="19" l="1"/>
  <c r="R22" i="19"/>
  <c r="R32" i="19"/>
  <c r="R30" i="19"/>
  <c r="R28" i="19"/>
  <c r="L32" i="19"/>
  <c r="L30" i="19"/>
  <c r="T32" i="19"/>
  <c r="T30" i="19"/>
  <c r="T28" i="19"/>
  <c r="T24" i="19"/>
  <c r="T22" i="19"/>
  <c r="Q31" i="19"/>
  <c r="P31" i="19"/>
  <c r="O31" i="19"/>
  <c r="N31" i="19"/>
  <c r="M31" i="19"/>
  <c r="J31" i="19"/>
  <c r="I31" i="19"/>
  <c r="H31" i="19"/>
  <c r="G31" i="19"/>
  <c r="Q29" i="19"/>
  <c r="P29" i="19"/>
  <c r="O29" i="19"/>
  <c r="N29" i="19"/>
  <c r="M29" i="19"/>
  <c r="M26" i="19" s="1"/>
  <c r="M25" i="19" s="1"/>
  <c r="K29" i="19"/>
  <c r="J29" i="19"/>
  <c r="I29" i="19"/>
  <c r="H29" i="19"/>
  <c r="G29" i="19"/>
  <c r="L28" i="19"/>
  <c r="Q27" i="19"/>
  <c r="P27" i="19"/>
  <c r="O27" i="19"/>
  <c r="N27" i="19"/>
  <c r="M27" i="19"/>
  <c r="K27" i="19"/>
  <c r="J27" i="19"/>
  <c r="I27" i="19"/>
  <c r="H27" i="19"/>
  <c r="G27" i="19"/>
  <c r="G21" i="19"/>
  <c r="H21" i="19"/>
  <c r="I21" i="19"/>
  <c r="J21" i="19"/>
  <c r="K21" i="19"/>
  <c r="G23" i="19"/>
  <c r="H23" i="19"/>
  <c r="I23" i="19"/>
  <c r="J23" i="19"/>
  <c r="K23" i="19"/>
  <c r="M21" i="19"/>
  <c r="N21" i="19"/>
  <c r="O21" i="19"/>
  <c r="P21" i="19"/>
  <c r="Q21" i="19"/>
  <c r="M23" i="19"/>
  <c r="N23" i="19"/>
  <c r="O23" i="19"/>
  <c r="P23" i="19"/>
  <c r="Q23" i="19"/>
  <c r="K47" i="20"/>
  <c r="J47" i="20"/>
  <c r="F47" i="20"/>
  <c r="J46" i="20"/>
  <c r="F46" i="20"/>
  <c r="D46" i="20"/>
  <c r="K46" i="20" s="1"/>
  <c r="J45" i="20"/>
  <c r="F45" i="20"/>
  <c r="D45" i="20"/>
  <c r="K45" i="20" s="1"/>
  <c r="J44" i="20"/>
  <c r="F44" i="20"/>
  <c r="Q23" i="20" s="1"/>
  <c r="R23" i="20" s="1"/>
  <c r="D44" i="20"/>
  <c r="K44" i="20" s="1"/>
  <c r="K43" i="20"/>
  <c r="F43" i="20"/>
  <c r="C43" i="20"/>
  <c r="D43" i="20" s="1"/>
  <c r="F42" i="20"/>
  <c r="C42" i="20"/>
  <c r="K42" i="20" s="1"/>
  <c r="F41" i="20"/>
  <c r="C41" i="20"/>
  <c r="K41" i="20" s="1"/>
  <c r="F40" i="20"/>
  <c r="P22" i="20" s="1"/>
  <c r="P21" i="20" s="1"/>
  <c r="P20" i="20" s="1"/>
  <c r="P19" i="20" s="1"/>
  <c r="P18" i="20" s="1"/>
  <c r="C40" i="20"/>
  <c r="D40" i="20" s="1"/>
  <c r="K39" i="20"/>
  <c r="J38" i="20"/>
  <c r="F38" i="20"/>
  <c r="F39" i="20" s="1"/>
  <c r="Q22" i="20" s="1"/>
  <c r="J37" i="20"/>
  <c r="F37" i="20"/>
  <c r="R32" i="20"/>
  <c r="S32" i="20" s="1"/>
  <c r="L32" i="20"/>
  <c r="Q31" i="20"/>
  <c r="Q29" i="20" s="1"/>
  <c r="Q28" i="20" s="1"/>
  <c r="Q27" i="20" s="1"/>
  <c r="Q26" i="20" s="1"/>
  <c r="P31" i="20"/>
  <c r="O31" i="20"/>
  <c r="N31" i="20"/>
  <c r="N29" i="20" s="1"/>
  <c r="N28" i="20" s="1"/>
  <c r="N27" i="20" s="1"/>
  <c r="N26" i="20" s="1"/>
  <c r="M31" i="20"/>
  <c r="R31" i="20" s="1"/>
  <c r="K31" i="20"/>
  <c r="J31" i="20"/>
  <c r="I31" i="20"/>
  <c r="I29" i="20" s="1"/>
  <c r="H31" i="20"/>
  <c r="G31" i="20"/>
  <c r="R30" i="20"/>
  <c r="S30" i="20" s="1"/>
  <c r="L30" i="20"/>
  <c r="P29" i="20"/>
  <c r="P28" i="20" s="1"/>
  <c r="P27" i="20" s="1"/>
  <c r="P26" i="20" s="1"/>
  <c r="O29" i="20"/>
  <c r="O28" i="20" s="1"/>
  <c r="O27" i="20" s="1"/>
  <c r="O26" i="20" s="1"/>
  <c r="M29" i="20"/>
  <c r="K29" i="20"/>
  <c r="K28" i="20" s="1"/>
  <c r="K27" i="20" s="1"/>
  <c r="K26" i="20" s="1"/>
  <c r="J29" i="20"/>
  <c r="J28" i="20" s="1"/>
  <c r="J27" i="20" s="1"/>
  <c r="J26" i="20" s="1"/>
  <c r="H29" i="20"/>
  <c r="G29" i="20"/>
  <c r="H28" i="20"/>
  <c r="H27" i="20" s="1"/>
  <c r="H26" i="20" s="1"/>
  <c r="G28" i="20"/>
  <c r="G27" i="20" s="1"/>
  <c r="Q25" i="20"/>
  <c r="Q24" i="20" s="1"/>
  <c r="R24" i="20" s="1"/>
  <c r="G25" i="20"/>
  <c r="G24" i="20" s="1"/>
  <c r="L24" i="20" s="1"/>
  <c r="P24" i="20"/>
  <c r="O24" i="20"/>
  <c r="N24" i="20"/>
  <c r="M24" i="20"/>
  <c r="K24" i="20"/>
  <c r="J24" i="20"/>
  <c r="I24" i="20"/>
  <c r="H24" i="20"/>
  <c r="J23" i="20"/>
  <c r="J21" i="20" s="1"/>
  <c r="J20" i="20" s="1"/>
  <c r="J19" i="20" s="1"/>
  <c r="J18" i="20" s="1"/>
  <c r="I23" i="20"/>
  <c r="H23" i="20"/>
  <c r="O22" i="20"/>
  <c r="N22" i="20"/>
  <c r="N21" i="20" s="1"/>
  <c r="N20" i="20" s="1"/>
  <c r="N19" i="20" s="1"/>
  <c r="N18" i="20" s="1"/>
  <c r="M22" i="20"/>
  <c r="M21" i="20" s="1"/>
  <c r="G22" i="20"/>
  <c r="L22" i="20" s="1"/>
  <c r="O21" i="20"/>
  <c r="O20" i="20" s="1"/>
  <c r="O19" i="20" s="1"/>
  <c r="O18" i="20" s="1"/>
  <c r="K21" i="20"/>
  <c r="K20" i="20" s="1"/>
  <c r="K19" i="20" s="1"/>
  <c r="K18" i="20" s="1"/>
  <c r="I21" i="20"/>
  <c r="I20" i="20" s="1"/>
  <c r="I19" i="20" s="1"/>
  <c r="I18" i="20" s="1"/>
  <c r="H21" i="20"/>
  <c r="H20" i="20" s="1"/>
  <c r="H19" i="20" s="1"/>
  <c r="H18" i="20" s="1"/>
  <c r="Q17" i="6"/>
  <c r="Q16" i="6" s="1"/>
  <c r="Q15" i="6" s="1"/>
  <c r="Q14" i="6" s="1"/>
  <c r="P17" i="6"/>
  <c r="O17" i="6"/>
  <c r="O16" i="6" s="1"/>
  <c r="O15" i="6" s="1"/>
  <c r="O14" i="6" s="1"/>
  <c r="N17" i="6"/>
  <c r="M17" i="6"/>
  <c r="K17" i="6"/>
  <c r="K16" i="6" s="1"/>
  <c r="K15" i="6" s="1"/>
  <c r="K14" i="6" s="1"/>
  <c r="J17" i="6"/>
  <c r="J16" i="6" s="1"/>
  <c r="J15" i="6" s="1"/>
  <c r="J14" i="6" s="1"/>
  <c r="I17" i="6"/>
  <c r="I16" i="6" s="1"/>
  <c r="I15" i="6" s="1"/>
  <c r="I14" i="6" s="1"/>
  <c r="H17" i="6"/>
  <c r="H16" i="6" s="1"/>
  <c r="H15" i="6" s="1"/>
  <c r="H14" i="6" s="1"/>
  <c r="G17" i="6"/>
  <c r="Q19" i="6"/>
  <c r="P19" i="6"/>
  <c r="O19" i="6"/>
  <c r="N19" i="6"/>
  <c r="M19" i="6"/>
  <c r="R19" i="6" s="1"/>
  <c r="K19" i="6"/>
  <c r="J19" i="6"/>
  <c r="I19" i="6"/>
  <c r="H19" i="6"/>
  <c r="G19" i="6"/>
  <c r="L19" i="6" s="1"/>
  <c r="P16" i="6"/>
  <c r="N16" i="6"/>
  <c r="M16" i="6"/>
  <c r="P15" i="6"/>
  <c r="P14" i="6" s="1"/>
  <c r="N15" i="6"/>
  <c r="N14" i="6" s="1"/>
  <c r="M15" i="6"/>
  <c r="R20" i="6"/>
  <c r="R18" i="6"/>
  <c r="L20" i="6"/>
  <c r="S20" i="6" s="1"/>
  <c r="L18" i="6"/>
  <c r="N26" i="19" l="1"/>
  <c r="N25" i="19" s="1"/>
  <c r="L29" i="19"/>
  <c r="O26" i="19"/>
  <c r="O25" i="19" s="1"/>
  <c r="I26" i="19"/>
  <c r="I25" i="19" s="1"/>
  <c r="P26" i="19"/>
  <c r="P25" i="19" s="1"/>
  <c r="R31" i="19"/>
  <c r="J26" i="19"/>
  <c r="J25" i="19" s="1"/>
  <c r="G26" i="19"/>
  <c r="G25" i="19" s="1"/>
  <c r="R27" i="19"/>
  <c r="H26" i="19"/>
  <c r="H25" i="19" s="1"/>
  <c r="S30" i="19"/>
  <c r="H18" i="19"/>
  <c r="S32" i="19"/>
  <c r="S28" i="19"/>
  <c r="K31" i="19"/>
  <c r="K26" i="19" s="1"/>
  <c r="K25" i="19" s="1"/>
  <c r="Q26" i="19"/>
  <c r="Q25" i="19" s="1"/>
  <c r="R29" i="19"/>
  <c r="L27" i="19"/>
  <c r="S18" i="6"/>
  <c r="L17" i="6"/>
  <c r="R29" i="20"/>
  <c r="N33" i="20"/>
  <c r="Q21" i="20"/>
  <c r="Q20" i="20" s="1"/>
  <c r="Q19" i="20" s="1"/>
  <c r="Q18" i="20" s="1"/>
  <c r="Q33" i="20" s="1"/>
  <c r="P33" i="20"/>
  <c r="K33" i="20"/>
  <c r="L29" i="20"/>
  <c r="I28" i="20"/>
  <c r="I27" i="20" s="1"/>
  <c r="I26" i="20" s="1"/>
  <c r="I33" i="20" s="1"/>
  <c r="S24" i="20"/>
  <c r="J33" i="20"/>
  <c r="H33" i="20"/>
  <c r="O33" i="20"/>
  <c r="R21" i="20"/>
  <c r="M20" i="20"/>
  <c r="M19" i="20" s="1"/>
  <c r="L28" i="20"/>
  <c r="G26" i="20"/>
  <c r="K40" i="20"/>
  <c r="L25" i="20"/>
  <c r="D41" i="20"/>
  <c r="M28" i="20"/>
  <c r="M27" i="20" s="1"/>
  <c r="G21" i="20"/>
  <c r="L31" i="20"/>
  <c r="S31" i="20" s="1"/>
  <c r="D42" i="20"/>
  <c r="L23" i="20"/>
  <c r="S23" i="20" s="1"/>
  <c r="R22" i="20"/>
  <c r="S22" i="20" s="1"/>
  <c r="R25" i="20"/>
  <c r="S25" i="20" s="1"/>
  <c r="N20" i="19"/>
  <c r="N19" i="19" s="1"/>
  <c r="N18" i="19" s="1"/>
  <c r="P20" i="19"/>
  <c r="P19" i="19" s="1"/>
  <c r="I20" i="19"/>
  <c r="I19" i="19" s="1"/>
  <c r="O20" i="19"/>
  <c r="O19" i="19" s="1"/>
  <c r="J20" i="19"/>
  <c r="J19" i="19" s="1"/>
  <c r="Q20" i="19"/>
  <c r="Q19" i="19" s="1"/>
  <c r="H20" i="19"/>
  <c r="H19" i="19" s="1"/>
  <c r="L23" i="19"/>
  <c r="K20" i="19"/>
  <c r="K19" i="19" s="1"/>
  <c r="R15" i="6"/>
  <c r="R17" i="6"/>
  <c r="S17" i="6"/>
  <c r="G16" i="6"/>
  <c r="G15" i="6" s="1"/>
  <c r="M14" i="6"/>
  <c r="R14" i="6" s="1"/>
  <c r="S19" i="6"/>
  <c r="R16" i="6"/>
  <c r="L22" i="19"/>
  <c r="R21" i="19"/>
  <c r="M20" i="19"/>
  <c r="M19" i="19" s="1"/>
  <c r="M18" i="19" s="1"/>
  <c r="L24" i="19"/>
  <c r="S24" i="19" s="1"/>
  <c r="D32" i="6"/>
  <c r="D33" i="6"/>
  <c r="D34" i="6"/>
  <c r="O18" i="19" l="1"/>
  <c r="J18" i="19"/>
  <c r="I18" i="19"/>
  <c r="R26" i="19"/>
  <c r="R25" i="19" s="1"/>
  <c r="L31" i="19"/>
  <c r="S31" i="19" s="1"/>
  <c r="P18" i="19"/>
  <c r="P33" i="19" s="1"/>
  <c r="S27" i="19"/>
  <c r="Q18" i="19"/>
  <c r="Q33" i="19" s="1"/>
  <c r="K18" i="19"/>
  <c r="K33" i="19" s="1"/>
  <c r="L26" i="19"/>
  <c r="L25" i="19" s="1"/>
  <c r="S29" i="19"/>
  <c r="H33" i="19"/>
  <c r="I33" i="19"/>
  <c r="N33" i="19"/>
  <c r="J33" i="19"/>
  <c r="O33" i="19"/>
  <c r="R27" i="20"/>
  <c r="R28" i="20"/>
  <c r="S28" i="20" s="1"/>
  <c r="M26" i="20"/>
  <c r="R26" i="20" s="1"/>
  <c r="R19" i="20"/>
  <c r="R20" i="20"/>
  <c r="M18" i="20"/>
  <c r="G20" i="20"/>
  <c r="G19" i="20" s="1"/>
  <c r="L21" i="20"/>
  <c r="S21" i="20" s="1"/>
  <c r="L26" i="20"/>
  <c r="L27" i="20"/>
  <c r="S29" i="20"/>
  <c r="R23" i="19"/>
  <c r="S23" i="19" s="1"/>
  <c r="S22" i="19"/>
  <c r="L16" i="6"/>
  <c r="S16" i="6" s="1"/>
  <c r="G14" i="6"/>
  <c r="L15" i="6"/>
  <c r="S15" i="6" s="1"/>
  <c r="R19" i="19"/>
  <c r="R20" i="19"/>
  <c r="L21" i="19"/>
  <c r="S21" i="19" s="1"/>
  <c r="G20" i="19"/>
  <c r="G19" i="19" s="1"/>
  <c r="G18" i="19" s="1"/>
  <c r="F34" i="6"/>
  <c r="F33" i="6"/>
  <c r="F32" i="6"/>
  <c r="K33" i="6"/>
  <c r="K34" i="6"/>
  <c r="K32" i="6"/>
  <c r="J11" i="6"/>
  <c r="I11" i="6"/>
  <c r="H11" i="6"/>
  <c r="J33" i="6"/>
  <c r="J34" i="6"/>
  <c r="J32" i="6"/>
  <c r="G13" i="6"/>
  <c r="J35" i="6"/>
  <c r="K35" i="6"/>
  <c r="F35" i="6"/>
  <c r="Q13" i="6" s="1"/>
  <c r="J25" i="6"/>
  <c r="F25" i="6"/>
  <c r="S26" i="19" l="1"/>
  <c r="S25" i="19" s="1"/>
  <c r="R18" i="19"/>
  <c r="R18" i="20"/>
  <c r="M33" i="20"/>
  <c r="G18" i="20"/>
  <c r="L20" i="20"/>
  <c r="L19" i="20"/>
  <c r="S19" i="20"/>
  <c r="S27" i="20"/>
  <c r="S20" i="20"/>
  <c r="S26" i="20"/>
  <c r="L14" i="6"/>
  <c r="L20" i="19"/>
  <c r="S20" i="19" s="1"/>
  <c r="L19" i="19"/>
  <c r="L18" i="19" s="1"/>
  <c r="M33" i="19"/>
  <c r="Q11" i="6"/>
  <c r="R11" i="6" s="1"/>
  <c r="M10" i="6"/>
  <c r="C30" i="6"/>
  <c r="D30" i="6" s="1"/>
  <c r="C29" i="6"/>
  <c r="K30" i="6"/>
  <c r="K27" i="6"/>
  <c r="J26" i="6"/>
  <c r="F31" i="6"/>
  <c r="F30" i="6"/>
  <c r="N10" i="6" s="1"/>
  <c r="N9" i="6" s="1"/>
  <c r="C31" i="6"/>
  <c r="D31" i="6" s="1"/>
  <c r="F29" i="6"/>
  <c r="O10" i="6" s="1"/>
  <c r="F28" i="6"/>
  <c r="P10" i="6" s="1"/>
  <c r="C28" i="6"/>
  <c r="D28" i="6" s="1"/>
  <c r="F26" i="6"/>
  <c r="F27" i="6" s="1"/>
  <c r="Q10" i="6" s="1"/>
  <c r="R13" i="6"/>
  <c r="Q12" i="6"/>
  <c r="P12" i="6"/>
  <c r="O12" i="6"/>
  <c r="N12" i="6"/>
  <c r="M12" i="6"/>
  <c r="H9" i="6"/>
  <c r="I9" i="6"/>
  <c r="J9" i="6"/>
  <c r="K9" i="6"/>
  <c r="L11" i="6"/>
  <c r="H12" i="6"/>
  <c r="I12" i="6"/>
  <c r="J12" i="6"/>
  <c r="K12" i="6"/>
  <c r="G12" i="6"/>
  <c r="L13" i="6"/>
  <c r="S19" i="19" l="1"/>
  <c r="S18" i="19" s="1"/>
  <c r="G33" i="20"/>
  <c r="L18" i="20"/>
  <c r="L33" i="20" s="1"/>
  <c r="R33" i="20"/>
  <c r="S14" i="6"/>
  <c r="R33" i="19"/>
  <c r="G33" i="19"/>
  <c r="L33" i="19"/>
  <c r="S13" i="6"/>
  <c r="K29" i="6"/>
  <c r="D29" i="6"/>
  <c r="S11" i="6"/>
  <c r="G10" i="6"/>
  <c r="G9" i="6" s="1"/>
  <c r="G8" i="6" s="1"/>
  <c r="G7" i="6" s="1"/>
  <c r="G6" i="6" s="1"/>
  <c r="G21" i="6" s="1"/>
  <c r="L10" i="6"/>
  <c r="M9" i="6"/>
  <c r="M8" i="6" s="1"/>
  <c r="M7" i="6" s="1"/>
  <c r="K28" i="6"/>
  <c r="K31" i="6"/>
  <c r="O9" i="6"/>
  <c r="O8" i="6" s="1"/>
  <c r="O7" i="6" s="1"/>
  <c r="O6" i="6" s="1"/>
  <c r="O21" i="6" s="1"/>
  <c r="P9" i="6"/>
  <c r="R10" i="6"/>
  <c r="Q9" i="6"/>
  <c r="Q8" i="6" s="1"/>
  <c r="Q7" i="6" s="1"/>
  <c r="Q6" i="6" s="1"/>
  <c r="Q21" i="6" s="1"/>
  <c r="R12" i="6"/>
  <c r="N8" i="6"/>
  <c r="N7" i="6" s="1"/>
  <c r="N6" i="6" s="1"/>
  <c r="N21" i="6" s="1"/>
  <c r="J8" i="6"/>
  <c r="J7" i="6" s="1"/>
  <c r="J6" i="6" s="1"/>
  <c r="J21" i="6" s="1"/>
  <c r="K8" i="6"/>
  <c r="K7" i="6" s="1"/>
  <c r="K6" i="6" s="1"/>
  <c r="K21" i="6" s="1"/>
  <c r="L12" i="6"/>
  <c r="H8" i="6"/>
  <c r="H7" i="6" s="1"/>
  <c r="H6" i="6" s="1"/>
  <c r="H21" i="6" s="1"/>
  <c r="I8" i="6"/>
  <c r="I7" i="6" s="1"/>
  <c r="I6" i="6" s="1"/>
  <c r="I21" i="6" s="1"/>
  <c r="S10" i="6" l="1"/>
  <c r="S18" i="20"/>
  <c r="S33" i="20" s="1"/>
  <c r="L9" i="6"/>
  <c r="S33" i="19"/>
  <c r="S12" i="6"/>
  <c r="R9" i="6"/>
  <c r="S9" i="6" s="1"/>
  <c r="P8" i="6"/>
  <c r="P7" i="6" s="1"/>
  <c r="P6" i="6" s="1"/>
  <c r="P21" i="6" s="1"/>
  <c r="M6" i="6"/>
  <c r="M21" i="6" s="1"/>
  <c r="L8" i="6"/>
  <c r="L7" i="6"/>
  <c r="L6" i="6"/>
  <c r="L21" i="6" s="1"/>
  <c r="R8" i="6" l="1"/>
  <c r="S8" i="6" s="1"/>
  <c r="R6" i="6"/>
  <c r="R21" i="6" s="1"/>
  <c r="R7" i="6"/>
  <c r="S7" i="6" s="1"/>
  <c r="S6" i="6" l="1"/>
  <c r="S21" i="6" s="1"/>
</calcChain>
</file>

<file path=xl/sharedStrings.xml><?xml version="1.0" encoding="utf-8"?>
<sst xmlns="http://schemas.openxmlformats.org/spreadsheetml/2006/main" count="729" uniqueCount="233">
  <si>
    <t>ТЕХНИЧЕСКОЕ ЗАДАНИЕ</t>
  </si>
  <si>
    <t>Описание</t>
  </si>
  <si>
    <t>Период</t>
  </si>
  <si>
    <t>Фильтры</t>
  </si>
  <si>
    <t>Группировки</t>
  </si>
  <si>
    <t>Периоды</t>
  </si>
  <si>
    <t>Склад</t>
  </si>
  <si>
    <t>Группа</t>
  </si>
  <si>
    <t>Номенклатура</t>
  </si>
  <si>
    <t>Серия номенклатуры</t>
  </si>
  <si>
    <t>до 30 дней</t>
  </si>
  <si>
    <t>30-90 дней</t>
  </si>
  <si>
    <t>90-180 дней</t>
  </si>
  <si>
    <t>180-360 дней</t>
  </si>
  <si>
    <t>&gt; 360 дней</t>
  </si>
  <si>
    <t>СФОРМИРОВАТЬ</t>
  </si>
  <si>
    <t>№</t>
  </si>
  <si>
    <t>Ед.изм.</t>
  </si>
  <si>
    <t>Комментарий</t>
  </si>
  <si>
    <t>Принятое решение</t>
  </si>
  <si>
    <t>Ответственный</t>
  </si>
  <si>
    <t>Выполнение</t>
  </si>
  <si>
    <t>Примечание</t>
  </si>
  <si>
    <t>-</t>
  </si>
  <si>
    <t>1</t>
  </si>
  <si>
    <t>1.1</t>
  </si>
  <si>
    <t>1.1.1</t>
  </si>
  <si>
    <t>1.1.1.1</t>
  </si>
  <si>
    <t>1.1.1.1.1</t>
  </si>
  <si>
    <t xml:space="preserve"> -//-</t>
  </si>
  <si>
    <t>Итого</t>
  </si>
  <si>
    <t>равно</t>
  </si>
  <si>
    <t>ИТОГО</t>
  </si>
  <si>
    <t>∑</t>
  </si>
  <si>
    <t>01.12.21 (нач.дня)</t>
  </si>
  <si>
    <t>☑ Склад</t>
  </si>
  <si>
    <t>☑ Группа</t>
  </si>
  <si>
    <t>☑ Номенклатура</t>
  </si>
  <si>
    <t>☑ Хар-ка номенклатуры</t>
  </si>
  <si>
    <t>☑ Серия номенклатуры</t>
  </si>
  <si>
    <t>☑  до 30 дней</t>
  </si>
  <si>
    <t>☑  30-90 дней</t>
  </si>
  <si>
    <t>☑  90-180 дней</t>
  </si>
  <si>
    <t>☑  180-360 дней</t>
  </si>
  <si>
    <t>☑  &gt; 360 дней</t>
  </si>
  <si>
    <t>24 кладовка ЦС (метизная группа)</t>
  </si>
  <si>
    <t>Саморез кровельный 7,0-10/5,5х150 (00000013832)</t>
  </si>
  <si>
    <t>Саморезы</t>
  </si>
  <si>
    <t>шт.</t>
  </si>
  <si>
    <t>1.1.1.1.2</t>
  </si>
  <si>
    <t>1.1.1.2</t>
  </si>
  <si>
    <t>1.1.1.2.1</t>
  </si>
  <si>
    <t xml:space="preserve"> </t>
  </si>
  <si>
    <t>☐ Хар-ка номен.</t>
  </si>
  <si>
    <t>☐ Серия номен.</t>
  </si>
  <si>
    <t xml:space="preserve"> 6005/1772</t>
  </si>
  <si>
    <t>6005/1773</t>
  </si>
  <si>
    <t>6006/2756</t>
  </si>
  <si>
    <t>Время хранения МПЗ С 01.12.21 по 01.12.22</t>
  </si>
  <si>
    <t>01.12.22 (кон.дня)</t>
  </si>
  <si>
    <t>Остаток</t>
  </si>
  <si>
    <t>Партия</t>
  </si>
  <si>
    <t>Кол-во</t>
  </si>
  <si>
    <t>Хар-ка/Серия</t>
  </si>
  <si>
    <t>Начало пер</t>
  </si>
  <si>
    <t>Конец пер</t>
  </si>
  <si>
    <t>+</t>
  </si>
  <si>
    <t>01.12.21-01.12.22</t>
  </si>
  <si>
    <t>На нач дни</t>
  </si>
  <si>
    <t>На конец дни</t>
  </si>
  <si>
    <t>Булево</t>
  </si>
  <si>
    <t>Дата</t>
  </si>
  <si>
    <t>Выбор группировок для формирования табличной табличной части отчета</t>
  </si>
  <si>
    <t>Поля отбора для формирования строк табличной части</t>
  </si>
  <si>
    <t>Поле</t>
  </si>
  <si>
    <t>Содержание</t>
  </si>
  <si>
    <t>Тип</t>
  </si>
  <si>
    <t>Группировки: ….</t>
  </si>
  <si>
    <t>Периоды: …</t>
  </si>
  <si>
    <t>Кнопка "Сформировать"</t>
  </si>
  <si>
    <t>гр. 1</t>
  </si>
  <si>
    <t>гр. 2</t>
  </si>
  <si>
    <t>гр. 3</t>
  </si>
  <si>
    <t>гр. 4</t>
  </si>
  <si>
    <t>гр. 5</t>
  </si>
  <si>
    <t>гр. 6</t>
  </si>
  <si>
    <t>гр. 7</t>
  </si>
  <si>
    <t>гр. 8</t>
  </si>
  <si>
    <t>гр. 9</t>
  </si>
  <si>
    <t>гр. 10</t>
  </si>
  <si>
    <t>гр. 11</t>
  </si>
  <si>
    <t>гр. 12</t>
  </si>
  <si>
    <t>гр. 13</t>
  </si>
  <si>
    <t>гр. 14</t>
  </si>
  <si>
    <t>гр. 15</t>
  </si>
  <si>
    <t>гр. 16</t>
  </si>
  <si>
    <t>гр. 17</t>
  </si>
  <si>
    <t>гр. 18</t>
  </si>
  <si>
    <t>гр. 19</t>
  </si>
  <si>
    <t>гр. 20</t>
  </si>
  <si>
    <t>гр. 21</t>
  </si>
  <si>
    <t>№ п/п</t>
  </si>
  <si>
    <t xml:space="preserve"> = гр.15-гр.9</t>
  </si>
  <si>
    <t>Хар-ка номен.</t>
  </si>
  <si>
    <t>Серия номен.</t>
  </si>
  <si>
    <t>стр. 1</t>
  </si>
  <si>
    <t>стр. 1.1</t>
  </si>
  <si>
    <t>стр. 1.1.1</t>
  </si>
  <si>
    <t>стр. 1.1.1.1</t>
  </si>
  <si>
    <t>стр. 1.1.1.1.1</t>
  </si>
  <si>
    <t>∑ по графе</t>
  </si>
  <si>
    <t xml:space="preserve"> = ед.изм.для отчетов из гр. 2</t>
  </si>
  <si>
    <r>
      <t xml:space="preserve">ДЛЯ ВСЕХ ЯЧЕЕК гр. 10-14: Количество (конечн. остаток) из РН "Себестоимость товара" с отбором:
 - период = дата </t>
    </r>
    <r>
      <rPr>
        <u/>
        <sz val="8"/>
        <color theme="1"/>
        <rFont val="Arial"/>
        <family val="2"/>
        <charset val="204"/>
      </rPr>
      <t xml:space="preserve">конца </t>
    </r>
    <r>
      <rPr>
        <sz val="8"/>
        <color theme="1"/>
        <rFont val="Arial"/>
        <family val="2"/>
        <charset val="204"/>
      </rPr>
      <t xml:space="preserve">периода из настроек отчета;
 - склад = стр.1 гр.2 табл.части;
 - номенклатура = стр. 1.1.1 гр.2;
 - харектеристика = стр. 1.1.1.1 гр.2;
 - серия = стр. 1.1.1.1.1 гр.2;
ДЛЯ ТЕКУЩЕЙ ЯЧЕЙКИ:
 - дата документа партии = период с (дата начала периода из настроек отчета) по (дата начала периода из настроек отчета - 30); </t>
    </r>
  </si>
  <si>
    <t xml:space="preserve"> = серия номенклатуры из стр. 1.1.1 гр.2</t>
  </si>
  <si>
    <t xml:space="preserve"> = характеристика номенклатуры из стр. 1.1.1 гр.2</t>
  </si>
  <si>
    <t xml:space="preserve"> = номенклатура по порядку из РН "Себестоимость товара", по которой есть движения за период из настроек отчета по складу из стр.1 гр.2</t>
  </si>
  <si>
    <t xml:space="preserve"> = группа номенклатуры из стр.1.1.1 гр.2</t>
  </si>
  <si>
    <t xml:space="preserve"> = склад по порядку из РН "Себестоимость товара", по которому есть движения за период из настроек отчета</t>
  </si>
  <si>
    <t>[Дата начала периода из настроек отчета] (нач.дня)</t>
  </si>
  <si>
    <t>[Дата конца периода из настроек отчета] (кон.дня)</t>
  </si>
  <si>
    <r>
      <t xml:space="preserve"> = р</t>
    </r>
    <r>
      <rPr>
        <u/>
        <sz val="8"/>
        <color theme="1"/>
        <rFont val="Arial"/>
        <family val="2"/>
        <charset val="204"/>
      </rPr>
      <t>ешение</t>
    </r>
    <r>
      <rPr>
        <sz val="8"/>
        <color theme="1"/>
        <rFont val="Arial"/>
        <family val="2"/>
        <charset val="204"/>
      </rPr>
      <t xml:space="preserve"> из РС ""Информация к отчету по времени хранения МПЗ"  отбором, как в гр. 17;
при нажатии - действия как в гр.17</t>
    </r>
  </si>
  <si>
    <r>
      <t xml:space="preserve"> = </t>
    </r>
    <r>
      <rPr>
        <u/>
        <sz val="8"/>
        <color theme="1"/>
        <rFont val="Arial"/>
        <family val="2"/>
        <charset val="204"/>
      </rPr>
      <t xml:space="preserve">ответственный </t>
    </r>
    <r>
      <rPr>
        <sz val="8"/>
        <color theme="1"/>
        <rFont val="Arial"/>
        <family val="2"/>
        <charset val="204"/>
      </rPr>
      <t>из РС "Информация к отчету по времени хранения МПЗ" отбором, как в гр. 17;
при нажатии - действия как в гр.17</t>
    </r>
  </si>
  <si>
    <r>
      <t xml:space="preserve"> = </t>
    </r>
    <r>
      <rPr>
        <u/>
        <sz val="8"/>
        <color theme="1"/>
        <rFont val="Arial"/>
        <family val="2"/>
        <charset val="204"/>
      </rPr>
      <t xml:space="preserve">выполенени </t>
    </r>
    <r>
      <rPr>
        <sz val="8"/>
        <color theme="1"/>
        <rFont val="Arial"/>
        <family val="2"/>
        <charset val="204"/>
      </rPr>
      <t>из РС "Информация к отчету по времени хранения МПЗ" отбором, как в гр. 17;
при нажатии - действия как в гр.17</t>
    </r>
  </si>
  <si>
    <r>
      <t xml:space="preserve"> = </t>
    </r>
    <r>
      <rPr>
        <u/>
        <sz val="8"/>
        <color theme="1"/>
        <rFont val="Arial"/>
        <family val="2"/>
        <charset val="204"/>
      </rPr>
      <t xml:space="preserve">примечание </t>
    </r>
    <r>
      <rPr>
        <sz val="8"/>
        <color theme="1"/>
        <rFont val="Arial"/>
        <family val="2"/>
        <charset val="204"/>
      </rPr>
      <t>из РС "Информация к отчету по времени хранения МПЗ" отбором, как в гр. 17;
при нажатии - действия как в гр.17</t>
    </r>
  </si>
  <si>
    <t>Характеристика</t>
  </si>
  <si>
    <t>Серия</t>
  </si>
  <si>
    <t>ресурс</t>
  </si>
  <si>
    <t>измерение</t>
  </si>
  <si>
    <t xml:space="preserve"> = текстовая строка; заполняется при вводе информации из отчета</t>
  </si>
  <si>
    <t xml:space="preserve"> = спр. Физические лица; заполняется при вводе информации из отчета</t>
  </si>
  <si>
    <t>Макет отчета</t>
  </si>
  <si>
    <t>План по запуску/ тестированию</t>
  </si>
  <si>
    <t>Выбор периодов времени хранения МПЗ для формирования табличной табличной части отчета</t>
  </si>
  <si>
    <t xml:space="preserve"> -//-
 - дата документа партии = период с (дата начала периода из настроек отчета-31) по (дата начала периода из настроек отчета - 90) </t>
  </si>
  <si>
    <t xml:space="preserve"> -//-
 - дата документа партии = период с (дата начала периода из настроек отчета-91) по (дата начала периода из настроек отчета - 180)</t>
  </si>
  <si>
    <t xml:space="preserve"> -//-
 - дата документа партии = период с (дата начала периода из настроек отчета-181) по (дата начала периода из настроек отчета -360)</t>
  </si>
  <si>
    <t xml:space="preserve"> -//-
 - дата документа партии = период с (дата начала периода из настроек отчета-31) по (дата начала периода из настроек отчета - 90)</t>
  </si>
  <si>
    <t>РН Себестоимость товаров ЕРП</t>
  </si>
  <si>
    <t>Дата партии</t>
  </si>
  <si>
    <t xml:space="preserve"> = список документов партии по порядку (одна или несколько строк), относящихся к той строке табличной части, по которой производится запись в регистр</t>
  </si>
  <si>
    <t>Изменение
остатка</t>
  </si>
  <si>
    <t>☐ Вид номен.</t>
  </si>
  <si>
    <t>Вид отчета</t>
  </si>
  <si>
    <t>= номенклатура из стр.1.1.1 гр.2 из табличной части отчета (Приложение 01);
заполняется при вводе информации из отчета</t>
  </si>
  <si>
    <t>= характеристика из стр.1.1.1.1 гр.2 (Приложение 01);
заполняется при вводе информации из отчета</t>
  </si>
  <si>
    <t xml:space="preserve">= серия из стр.1.1.1.1.1 гр.2 из табличной части отчета (Приложение 01);
заполняется при вводе информации из отчета
</t>
  </si>
  <si>
    <t>Приложение01_Табличная часть отчета 1С ERP "Время хранения МПЗ"</t>
  </si>
  <si>
    <t>Приложение02_РС "Информация к отчету по времени хранения МПЗ"</t>
  </si>
  <si>
    <t>Вид отчета:</t>
  </si>
  <si>
    <t>за период</t>
  </si>
  <si>
    <t>Поле выбора периода формирования отчета   (если вид отчета = "На дату", то [ДД.ММ.ГГ], если вид отчета = "За период", то с [ДД.ММ.ГГ] по [ДД.ММ.ГГ])</t>
  </si>
  <si>
    <t>Перечисление (На дату, За период)</t>
  </si>
  <si>
    <t>При нажатии кнопки формируется табличная часть отчета (Приложение 01). При нажатии на ячейки граф "Комментарий", "Принятое решение", "Ответственный", "Выполнение", "Примечание" открывается форма для ввода информации, при записи информации создаются соответствующие записи в РС "Информация к отчету по времени хранения МПЗ" (Приложение 02). Для определенных видов номенклатуры "Комментарии" в регистре заполняются автоматически из полей "Комментарий" в спр. Номенклатура (список таких видов номенклатуры хранится в спр. "Значения по умолчанию").</t>
  </si>
  <si>
    <r>
      <t xml:space="preserve">Выбор вида отчета. </t>
    </r>
    <r>
      <rPr>
        <u/>
        <sz val="10"/>
        <color theme="1"/>
        <rFont val="Arial"/>
        <family val="2"/>
        <charset val="204"/>
      </rPr>
      <t>Если вид отчета = "На дату", то гр. 10-17 табличной части отчета (Приложение 01) не формируются</t>
    </r>
    <r>
      <rPr>
        <sz val="10"/>
        <color theme="1"/>
        <rFont val="Arial"/>
        <family val="2"/>
        <charset val="204"/>
      </rPr>
      <t>; если вид отчета = "За период", то табличная часть формируется полностью</t>
    </r>
  </si>
  <si>
    <r>
      <t xml:space="preserve">ДЛЯ ВСЕХ ЯЧЕЕК гр. 4-8: Количество (нач. остаток) из РН "Себестоимость товара" с отбором:
 - период = дата </t>
    </r>
    <r>
      <rPr>
        <u/>
        <sz val="8"/>
        <rFont val="Arial"/>
        <family val="2"/>
        <charset val="204"/>
      </rPr>
      <t>начала</t>
    </r>
    <r>
      <rPr>
        <sz val="8"/>
        <rFont val="Arial"/>
        <family val="2"/>
        <charset val="204"/>
      </rPr>
      <t xml:space="preserve"> периода из настроек отчета;
 - склад = стр.1 гр.2 табл.части;
 - номенклатура = стр. 1.1.1 гр.2;
 - харектеристика = стр. 1.1.1.1 гр.2;
 - серия = стр. 1.1.1.1.1 гр.2;
ДЛЯ ТЕКУЩЕЙ ЯЧЕЙКИ:
 - дата документа партии = период с (дата начала периода из настроек отчета) по (дата начала периода из настроек отчета - 30)
ДЛЯ ВСЕХ ЯЧЕЕК:
Исключение: если вид номенклатуры "10.01 Рулонная сталь" и документ партии ≠ "Приобретение товаров и услуг", то в качестве документа партии (для опеределения времени хранения МПЗ) использовать документ "Приобретение товаров и услуг" у первоначальной серии номенклатуры (например, у серии 7185/22/1- первоначальная серия 7185/22)
</t>
    </r>
    <r>
      <rPr>
        <u/>
        <sz val="8"/>
        <rFont val="Arial"/>
        <family val="2"/>
        <charset val="204"/>
      </rPr>
      <t>ЕСЛИ документ партии не заполнен</t>
    </r>
    <r>
      <rPr>
        <sz val="8"/>
        <rFont val="Arial"/>
        <family val="2"/>
        <charset val="204"/>
      </rPr>
      <t xml:space="preserve"> (в текущих незакрытых периодах):
 - в строке с незаполненным документом партии выявляется сочетание свойств Номенклатура + Характеристика (при наличии) + Серия (при наличии);
 - по указанному сочетанию свойств отбираются строки с заполненными документами партии и остатками на дату, указанную в настройках отчета;
 - количество по незаполненной строке распределяется по списку с заполненными документами партии начиная с первого и в хронологическом порядке (используется метод ФИФО); таким образом, незаполненной строке присваиваются необходимый документ или документы партии;
 - далее принцип работы такой же, как при заполненных документах партии (согласно датам документов партии производится распределение по периодам времени хранения МПЗ в табличной части)
</t>
    </r>
  </si>
  <si>
    <r>
      <t xml:space="preserve"> = текстовая строка; заполняется при вводе информации из отчета;
</t>
    </r>
    <r>
      <rPr>
        <u/>
        <sz val="10"/>
        <color theme="1"/>
        <rFont val="Arial"/>
        <family val="2"/>
        <charset val="204"/>
      </rPr>
      <t>!!! для вида номенклатуры из справочника "Значения по умолчанию" комментарий заполняется автоматически из поля "Комментарий" номенклатуры</t>
    </r>
  </si>
  <si>
    <r>
      <t xml:space="preserve"> = </t>
    </r>
    <r>
      <rPr>
        <u/>
        <sz val="8"/>
        <color theme="1"/>
        <rFont val="Arial"/>
        <family val="2"/>
        <charset val="204"/>
      </rPr>
      <t>комментарий</t>
    </r>
    <r>
      <rPr>
        <sz val="8"/>
        <color theme="1"/>
        <rFont val="Arial"/>
        <family val="2"/>
        <charset val="204"/>
      </rPr>
      <t xml:space="preserve"> из РС "Информация к отчету по времени хранения МПЗ" </t>
    </r>
    <r>
      <rPr>
        <u/>
        <sz val="8"/>
        <color theme="1"/>
        <rFont val="Arial"/>
        <family val="2"/>
        <charset val="204"/>
      </rPr>
      <t>(приложение 02)</t>
    </r>
    <r>
      <rPr>
        <sz val="8"/>
        <color theme="1"/>
        <rFont val="Arial"/>
        <family val="2"/>
        <charset val="204"/>
      </rPr>
      <t xml:space="preserve"> отбором:
 - номенклатура из стр.1.1.1 гр.2;
 - характеристика из стр.1.1.1.1 гр.2;
 - серия из стр.1.1.1.1.1 гр.2;
 - партии как при отборе партий в текущей строке;
</t>
    </r>
    <r>
      <rPr>
        <i/>
        <sz val="8"/>
        <color theme="1"/>
        <rFont val="Arial"/>
        <family val="2"/>
        <charset val="204"/>
      </rPr>
      <t>при нажатии - форма для ввода информации (текст), записывается в регистр</t>
    </r>
  </si>
  <si>
    <t>Планшет (00000005467)</t>
  </si>
  <si>
    <t>без верхней створки А4</t>
  </si>
  <si>
    <t>&lt;...&gt;</t>
  </si>
  <si>
    <t xml:space="preserve">с зажимом А4 </t>
  </si>
  <si>
    <t>АБК</t>
  </si>
  <si>
    <t>2</t>
  </si>
  <si>
    <t>2.1</t>
  </si>
  <si>
    <t>2.1.1</t>
  </si>
  <si>
    <t>2.1.1.1.1</t>
  </si>
  <si>
    <t>2.1.1.1</t>
  </si>
  <si>
    <t>2.1.1.2</t>
  </si>
  <si>
    <t>2.1.1.2.1</t>
  </si>
  <si>
    <t>Приложение03_Пример формирования отчета</t>
  </si>
  <si>
    <t>Приложение04_Пример формирования отчета с  выбором по типу номенклатуры</t>
  </si>
  <si>
    <t>РС "Информация к отчету по времени хранения МПЗ"</t>
  </si>
  <si>
    <t>7529/22</t>
  </si>
  <si>
    <t>Приобретение товаров и услуг ЧЗСС-012681 от 14.11.2022 0:00:00</t>
  </si>
  <si>
    <t>Розница</t>
  </si>
  <si>
    <t>Розница   0,35х1252</t>
  </si>
  <si>
    <t>Приобретение товаров и услуг ЧЗСС-012710 от 14.11.2022 0:00:00</t>
  </si>
  <si>
    <t>7532/22</t>
  </si>
  <si>
    <t>0,35х1250 ОЦ</t>
  </si>
  <si>
    <t>08 ПС ХП МТ О (100кл.), ММК ПАО (СС-7188)</t>
  </si>
  <si>
    <t>Приобретение товаров и услуг ЧЗСС-007638 от 27.07.2022 0:00:00</t>
  </si>
  <si>
    <t>Приобретение товаров и услуг ЧЗСС-009499 от 08.09.2022 0:00:00</t>
  </si>
  <si>
    <t>Производство без заказа ЧЗСС-006779 от 15.11.2022 11:59:59</t>
  </si>
  <si>
    <t>6372/22</t>
  </si>
  <si>
    <t>6800/22</t>
  </si>
  <si>
    <t>6952/22-</t>
  </si>
  <si>
    <t>0,38х1250 ОЦ</t>
  </si>
  <si>
    <t>0,36х1252</t>
  </si>
  <si>
    <t>Склад рулонов</t>
  </si>
  <si>
    <t>Отчет "Время хранения МПЗ"</t>
  </si>
  <si>
    <t>2.1.1.3</t>
  </si>
  <si>
    <t>2.1.1.3.1</t>
  </si>
  <si>
    <t>1) Для целей формирования значения "Комментарий" в РС "Информация к отчету по времени хранения МПЗ" из поля "Комментарий" справочника "Серии номенклатура" в справочник "Значения по умолчанию" добавлен вид номенклатуры "10.01 Рулонная сталь".   После этого заполнен соответсвующими значениями РС "Информация к отчету по времени хранения МПЗ" - комментерий, серия, партия:</t>
  </si>
  <si>
    <t>2) При формировании отчета заполнилась графа "Комментарии" в табличной части отчета, а также дозаполнились значения по номенклатуре и характеристикам в РС "Информация к отчету по времени хранения МПЗ" :</t>
  </si>
  <si>
    <t>1. Заполнить справочник "Значения по умолчанию" данными по видам номенклатуры, по которым "Комментарии" в РС "Информация к отчету по времени хранения МПЗ" должны формироваться из поля "Комментарий" справочника "Серии номенклатуры" (например, "10.01 Рулонная сталь" и др.).
2. Заполнить "Комментарии" в РС "Информация к отчету по времени хранения МПЗ" из поля "Комментарий" справочника "Серии номенклатуры" по видам номенклатуры, указанным в справочнике "Значения по умолчанию". 
3. Сформировать отчет с указанием определенных отборов (период, отбор по списку номенклатуры, детализация по всем периодам).
4. Заполнить тестовыми значениями графы отчета "Комментарий", "Принятое решение", "Ответственный", "Выполнение", "Примечание" 
5. Сформировать универсальный отчет по РН "Себестомость товаров" с отборами, как в отчете.
6. Сформировать универсальный отчет по РС "Информация к отчету по времени хранения МПЗ".
7. Произвести сверку данных табличной части отчета и регистров.</t>
  </si>
  <si>
    <r>
      <rPr>
        <u/>
        <sz val="10"/>
        <color theme="1"/>
        <rFont val="Arial"/>
        <family val="2"/>
        <charset val="204"/>
      </rPr>
      <t>Настройки и табличная часть отчета</t>
    </r>
    <r>
      <rPr>
        <sz val="10"/>
        <color theme="1"/>
        <rFont val="Arial"/>
        <family val="2"/>
        <charset val="204"/>
      </rPr>
      <t xml:space="preserve">
Отчет имеет следующие настройки:
  - вид отчета (на дату, за период);
 -  период ([ДД.ММ.ГГ]  или с [ДД.ММ.ГГ] по [ДД.ММ.ГГ]);
 -  группировка (склад, группа, номенклатура, характеристика номенклатуры, серия номенклатуры);
 -  периоды (детализация по периодам партий (времени хранения МПЗ)) (до 30 дней, 30-90 дней, 90-180 дней, 180-360 дней, &gt; 360 дней);
 -  фильтры (отборы по складу, группе номенклатуры, номенклатуре, характеристики номенклатуры, серии номенклатуры, вид номенклатуры).
Табличная часть отчета формируется на основании данных РН "Себестоимость товаров" в 1С ERP с учетом указанных настроек. 
В регистре осуществляется отбор на дату по складу/номенклатуре/характеристике/серии и распределяется по периодам хранения МПЗ в зависимости от даты соответствующего документа партии.
</t>
    </r>
    <r>
      <rPr>
        <u/>
        <sz val="10"/>
        <color theme="1"/>
        <rFont val="Arial"/>
        <family val="2"/>
        <charset val="204"/>
      </rPr>
      <t>Исключение</t>
    </r>
    <r>
      <rPr>
        <sz val="10"/>
        <color theme="1"/>
        <rFont val="Arial"/>
        <family val="2"/>
        <charset val="204"/>
      </rPr>
      <t xml:space="preserve">: если вид номенклатуры "10.01 Рулонная сталь" и документ партии ≠ "Приобретение товаров и услуг", то в качестве документа партии (для опеределения времени хранения МПЗ) использовать документ "Приобретение товаров и услуг" у первоначальной серии номенклатуры (например, у серии 7185/22/1- первоначальная серия 7185/22).
Полное описание заполнения табличной части отчета в Приложении 01.
</t>
    </r>
    <r>
      <rPr>
        <sz val="10"/>
        <rFont val="Arial"/>
        <family val="2"/>
        <charset val="204"/>
      </rPr>
      <t xml:space="preserve">
</t>
    </r>
    <r>
      <rPr>
        <u/>
        <sz val="10"/>
        <rFont val="Arial"/>
        <family val="2"/>
        <charset val="204"/>
      </rPr>
      <t>Определение документа партии при незаполненных значениях партии в текущем незакрытом периоде</t>
    </r>
    <r>
      <rPr>
        <sz val="10"/>
        <rFont val="Arial"/>
        <family val="2"/>
        <charset val="204"/>
      </rPr>
      <t xml:space="preserve">
Периоды хранения МПЗ для расчета табличной части определяются исходя из дат документов партии. В незакрытых периодах документ партии в РН "Себестоимость товаров" может быть не определен. 
Для определения документа партии используется следующий алгоритм:
 - в строке с незаполненным документом партии выявляется сочетание свойств Номенклатура + Характеристика (при наличии) + Серия (при наличии);
 - по указанному сочетанию свойств отбираются строки с заполненными документами партии и остатками на дату, указанную в настройках отчета;
 - количество по незаполненной строке распределяется по списку с заполненными документами партии начиная с первого и в хронологическом порядке (используется метод ФИФО); таким образом, незаполненной строке присваиваются необходимый документ или документы партии;
 - далее принцип работы такой же, как при заполненных документах партии (согласно датам документов партии производится распределение по периодам времени хранения МПЗ в табличной части)
Примеры в Приложении 05 (по номенклатуре с  серией) и в Приложении 06 (по номенклатуре без по распределению количество по нескольким документам партии)</t>
    </r>
    <r>
      <rPr>
        <sz val="10"/>
        <color theme="0" tint="-0.34998626667073579"/>
        <rFont val="Arial"/>
        <family val="2"/>
        <charset val="204"/>
      </rPr>
      <t xml:space="preserve">
</t>
    </r>
    <r>
      <rPr>
        <u/>
        <sz val="10"/>
        <color theme="1"/>
        <rFont val="Arial"/>
        <family val="2"/>
        <charset val="204"/>
      </rPr>
      <t xml:space="preserve">
Дополнительная информация по отчету</t>
    </r>
    <r>
      <rPr>
        <sz val="10"/>
        <color theme="1"/>
        <rFont val="Arial"/>
        <family val="2"/>
        <charset val="204"/>
      </rPr>
      <t xml:space="preserve">
В графах отчета "Комментарий", "Принятое решение", "Ответственный", "Выполнение", "Примечание" выводится дополнительная текстовая информация.
Занесение текстовой информации производится пользователем через специальную форму ввода при нажатии соответствующей ячейки в отчете. При записи данных в форме ввода создаются соответсвующие записи в регистре сведений " Информация к отчету по времени хранения МПЗ".
Для хранения дополнительной текстовой информации по отчету создается РС "Информация к отчету по времени хранения МПЗ" (Приложение 02). Регистр непериодический, независимый.
Ресурсы: склад,  номенклатура, характеристика, серия, партия. Измерения: комментарий, принятое решение, ответственный, выполнение.
Для определенных видов номенклатуры "Комментарий" в регистре заполняются автоматически из поля "Комментарий" справочника "Серии номеклатуры" (список таких видов номенклатуры хранится в справочнике "Значения по умолчанию") (Пример в приложении 04).
</t>
    </r>
    <r>
      <rPr>
        <u/>
        <sz val="10"/>
        <color theme="1"/>
        <rFont val="Arial"/>
        <family val="2"/>
        <charset val="204"/>
      </rPr>
      <t/>
    </r>
  </si>
  <si>
    <t>Приложение05_Пример определения документа партии у номенклатуры с серией</t>
  </si>
  <si>
    <t>Нач. остаток</t>
  </si>
  <si>
    <t>Приход</t>
  </si>
  <si>
    <t>Расход</t>
  </si>
  <si>
    <t>Кон. остаток</t>
  </si>
  <si>
    <t>Производство без заказа ЧЗСС-004422 от 14.09.2022 20:00:00</t>
  </si>
  <si>
    <t>0,45х1250 ОЦ    ПОЛИЭФ / ЭОС</t>
  </si>
  <si>
    <t>8017/ЭОС (СС-70550)</t>
  </si>
  <si>
    <t>6244/22п</t>
  </si>
  <si>
    <t>Цех панелей</t>
  </si>
  <si>
    <t>РН "Себестоимость товаров"</t>
  </si>
  <si>
    <t>склад</t>
  </si>
  <si>
    <t>номенклатура</t>
  </si>
  <si>
    <t>характеристика</t>
  </si>
  <si>
    <t>серия</t>
  </si>
  <si>
    <t>док.партии</t>
  </si>
  <si>
    <t>&lt; не определился документ партии&gt;</t>
  </si>
  <si>
    <t>1) При формировании РН "Себестоимость" по указанному периоду по складу Склад рулонов, номенклатуре 0,45х1250 ОЦ    ПОЛИЭФ / ЭОС, характеристике 8017/ЭОС (СС-70550), серии 6244/22п не определился документ партии в текущем незакрытом периоде:</t>
  </si>
  <si>
    <t xml:space="preserve">2) Для определения документа партии сформирован РН "Себестоимость товаров" на аналогичную дату с сочетанием свойств  Номенклатура+ Характристика + Серия ="0,45х1250 ОЦ    ПОЛИЭФ / ЭОС"+ "8017/ЭОС (СС-70550)" + "6244/22п". </t>
  </si>
  <si>
    <t>3) Произведен отбор строк с заполненными документами партии:</t>
  </si>
  <si>
    <t>4) Так как в списке всего 1 документ, то соответственно, для незаполненного документа партии значение = Производство без заказа ЧЗСС-004422 от 14.09.2022 20:00:00:</t>
  </si>
  <si>
    <t>Приложение05_Пример определения документа партии у номенклатуры без серии</t>
  </si>
  <si>
    <t>Склад/ Группа номенклатуры/ Номенклатура/ Хар-ка/ Серия/ Док.партии</t>
  </si>
  <si>
    <t>Аналитика учета номенклатуры</t>
  </si>
  <si>
    <t>Журнал регистрации</t>
  </si>
  <si>
    <t>Приобретение товаров и услуг ЧЗСС-003869 от 07.04.2022 0:00:00</t>
  </si>
  <si>
    <t>Приобретение товаров и услуг ЧЗСС-011751 от 18.10.2022 23:59:59</t>
  </si>
  <si>
    <t>&lt;&gt;</t>
  </si>
  <si>
    <t>1) При формировании РН "Себестоимость товаров" на указанную дату по складу АБК по номенклатуре Журнал регистрации (без характеристики и серии) по одной из строк и опреден документ партии:</t>
  </si>
  <si>
    <t>2) Для определения документа партии сформирован РН "Себестоимость товаров" на аналогичную дату с сочетанием свойств  Номенклатура+ Характристика + Серия и  произведен отбор строк с заполненными документами партии:</t>
  </si>
  <si>
    <t>3)  Количество по незаполненной строке распределяется по списку с заполненными документами партии начиная с первого и в хронологическом порядке (используется метод ФИФО):</t>
  </si>
  <si>
    <t>Количество построкам с заполн. док.партии</t>
  </si>
  <si>
    <t>Количество построкам с незаполн. док.партии</t>
  </si>
  <si>
    <t>Документ партии</t>
  </si>
  <si>
    <t>Итого остаток</t>
  </si>
  <si>
    <t>4)  Таким образом, незаполненной строке присваиваются необходимые документы партии:</t>
  </si>
  <si>
    <r>
      <rPr>
        <u/>
        <sz val="10"/>
        <color theme="1"/>
        <rFont val="Arial"/>
        <family val="2"/>
        <charset val="204"/>
      </rPr>
      <t>Цель</t>
    </r>
    <r>
      <rPr>
        <sz val="10"/>
        <color theme="1"/>
        <rFont val="Arial"/>
        <family val="2"/>
        <charset val="204"/>
      </rPr>
      <t xml:space="preserve">: создание отчета "Время хранения МПЗ" в 1С ERP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</si>
</sst>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 _₽_-;\-* #,##0\ _₽_-;_-* &quot;-&quot;??\ _₽_-;_-@_-"/>
    <numFmt numFmtId="165" formatCode="_-* #,##0.000\ _₽_-;\-* #,##0.000\ _₽_-;_-* &quot;-&quot;??\ _₽_-;_-@_-"/>
  </numFmts>
  <fonts count="27" x14ac:knownFonts="1">
    <font>
      <sz val="11"/>
      <color theme="1"/>
      <name val="Calibri"/>
      <family val="2"/>
      <scheme val="minor"/>
    </font>
    <font>
      <sz val="11"/>
      <color theme="1"/>
      <name val="Calibri"/>
      <family val="2"/>
      <scheme val="minor"/>
    </font>
    <font>
      <sz val="8"/>
      <color theme="1"/>
      <name val="Arial"/>
      <family val="2"/>
      <charset val="204"/>
    </font>
    <font>
      <sz val="8"/>
      <color theme="0" tint="-0.499984740745262"/>
      <name val="Arial"/>
      <family val="2"/>
      <charset val="204"/>
    </font>
    <font>
      <sz val="6"/>
      <color theme="1"/>
      <name val="Arial"/>
      <family val="2"/>
      <charset val="204"/>
    </font>
    <font>
      <sz val="7"/>
      <color theme="1"/>
      <name val="Arial"/>
      <family val="2"/>
      <charset val="204"/>
    </font>
    <font>
      <sz val="10"/>
      <color theme="1"/>
      <name val="Arial"/>
      <family val="2"/>
      <charset val="204"/>
    </font>
    <font>
      <sz val="10"/>
      <color theme="1" tint="0.249977111117893"/>
      <name val="Arial Black"/>
      <family val="2"/>
      <charset val="204"/>
    </font>
    <font>
      <u/>
      <sz val="10"/>
      <color theme="1"/>
      <name val="Arial"/>
      <family val="2"/>
      <charset val="204"/>
    </font>
    <font>
      <sz val="10"/>
      <name val="Arial"/>
      <family val="2"/>
      <charset val="204"/>
    </font>
    <font>
      <sz val="8"/>
      <color theme="1" tint="0.34998626667073579"/>
      <name val="Arial"/>
      <family val="2"/>
      <charset val="204"/>
    </font>
    <font>
      <sz val="7"/>
      <color theme="1" tint="0.249977111117893"/>
      <name val="Arial"/>
      <family val="2"/>
      <charset val="204"/>
    </font>
    <font>
      <u/>
      <sz val="8"/>
      <color theme="1"/>
      <name val="Arial"/>
      <family val="2"/>
      <charset val="204"/>
    </font>
    <font>
      <sz val="10"/>
      <color theme="1" tint="0.34998626667073579"/>
      <name val="Arial Black"/>
      <family val="2"/>
      <charset val="204"/>
    </font>
    <font>
      <i/>
      <sz val="8"/>
      <color theme="1"/>
      <name val="Arial"/>
      <family val="2"/>
      <charset val="204"/>
    </font>
    <font>
      <sz val="12"/>
      <color theme="0" tint="-0.499984740745262"/>
      <name val="Arial Black"/>
      <family val="2"/>
      <charset val="204"/>
    </font>
    <font>
      <sz val="10"/>
      <color theme="0" tint="-0.34998626667073579"/>
      <name val="Arial"/>
      <family val="2"/>
      <charset val="204"/>
    </font>
    <font>
      <u/>
      <sz val="10"/>
      <name val="Arial"/>
      <family val="2"/>
      <charset val="204"/>
    </font>
    <font>
      <sz val="8"/>
      <name val="Arial"/>
      <family val="2"/>
      <charset val="204"/>
    </font>
    <font>
      <u/>
      <sz val="8"/>
      <name val="Arial"/>
      <family val="2"/>
      <charset val="204"/>
    </font>
    <font>
      <b/>
      <sz val="10"/>
      <color theme="1" tint="0.499984740745262"/>
      <name val="Arial"/>
      <family val="2"/>
      <charset val="204"/>
    </font>
    <font>
      <sz val="9"/>
      <color theme="1"/>
      <name val="Arial"/>
      <family val="2"/>
      <charset val="204"/>
    </font>
    <font>
      <sz val="7"/>
      <color theme="1" tint="0.499984740745262"/>
      <name val="Arial"/>
      <family val="2"/>
      <charset val="204"/>
    </font>
    <font>
      <i/>
      <sz val="8"/>
      <color theme="1" tint="0.499984740745262"/>
      <name val="Arial"/>
      <family val="2"/>
      <charset val="204"/>
    </font>
    <font>
      <i/>
      <u/>
      <sz val="8"/>
      <color theme="1"/>
      <name val="Arial"/>
      <family val="2"/>
      <charset val="204"/>
    </font>
    <font>
      <i/>
      <sz val="8"/>
      <name val="Arial"/>
      <family val="2"/>
      <charset val="204"/>
    </font>
    <font>
      <i/>
      <u/>
      <sz val="8"/>
      <name val="Arial"/>
      <family val="2"/>
      <charset val="204"/>
    </font>
  </fonts>
  <fills count="12">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xf numFmtId="43" fontId="1" fillId="0" borderId="0" applyFont="0" applyFill="0" applyBorder="0" applyAlignment="0" applyProtection="0"/>
  </cellStyleXfs>
  <cellXfs count="169">
    <xf numFmtId="0" fontId="0" fillId="0" borderId="0" xfId="0"/>
    <xf numFmtId="0" fontId="2" fillId="8" borderId="0" xfId="0" applyFont="1" applyFill="1" applyAlignment="1">
      <alignment vertical="center"/>
    </xf>
    <xf numFmtId="0" fontId="2" fillId="0" borderId="0" xfId="0" applyFont="1" applyAlignment="1">
      <alignment vertical="center"/>
    </xf>
    <xf numFmtId="0" fontId="2" fillId="7" borderId="0" xfId="0" applyFont="1" applyFill="1" applyAlignment="1">
      <alignment vertical="center"/>
    </xf>
    <xf numFmtId="0" fontId="2" fillId="0" borderId="1" xfId="0" applyFont="1" applyBorder="1" applyAlignment="1">
      <alignment vertical="center"/>
    </xf>
    <xf numFmtId="0" fontId="2" fillId="8" borderId="0" xfId="0" applyFont="1" applyFill="1" applyAlignment="1">
      <alignment horizontal="left" vertical="center" indent="1"/>
    </xf>
    <xf numFmtId="49" fontId="2" fillId="0" borderId="1" xfId="0" applyNumberFormat="1" applyFont="1" applyBorder="1" applyAlignment="1">
      <alignment horizontal="center" vertical="center"/>
    </xf>
    <xf numFmtId="0" fontId="3" fillId="8" borderId="0" xfId="0" applyFont="1" applyFill="1" applyAlignment="1">
      <alignment horizontal="left" vertical="center" indent="1"/>
    </xf>
    <xf numFmtId="49" fontId="2" fillId="2" borderId="1" xfId="0" applyNumberFormat="1" applyFont="1" applyFill="1" applyBorder="1" applyAlignment="1">
      <alignment horizontal="center" vertical="center"/>
    </xf>
    <xf numFmtId="0" fontId="2" fillId="2" borderId="1" xfId="0" applyFont="1" applyFill="1" applyBorder="1" applyAlignment="1">
      <alignment vertical="center"/>
    </xf>
    <xf numFmtId="49" fontId="2" fillId="10" borderId="1" xfId="0" applyNumberFormat="1" applyFont="1" applyFill="1" applyBorder="1" applyAlignment="1">
      <alignment horizontal="center" vertical="center"/>
    </xf>
    <xf numFmtId="0" fontId="2" fillId="10" borderId="1" xfId="0" applyFont="1" applyFill="1" applyBorder="1" applyAlignment="1">
      <alignment vertical="center"/>
    </xf>
    <xf numFmtId="49" fontId="2" fillId="5" borderId="1" xfId="0" applyNumberFormat="1" applyFont="1" applyFill="1" applyBorder="1" applyAlignment="1">
      <alignment horizontal="center" vertical="center"/>
    </xf>
    <xf numFmtId="0" fontId="2" fillId="5" borderId="1" xfId="0" applyFont="1" applyFill="1" applyBorder="1" applyAlignment="1">
      <alignment vertical="center"/>
    </xf>
    <xf numFmtId="49" fontId="2" fillId="11" borderId="1" xfId="0" applyNumberFormat="1" applyFont="1" applyFill="1" applyBorder="1" applyAlignment="1">
      <alignment horizontal="center" vertical="center"/>
    </xf>
    <xf numFmtId="0" fontId="2" fillId="11" borderId="1" xfId="0" applyFont="1" applyFill="1" applyBorder="1" applyAlignment="1">
      <alignment vertical="center"/>
    </xf>
    <xf numFmtId="0" fontId="2" fillId="5"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8" borderId="0" xfId="0" applyFont="1" applyFill="1" applyAlignment="1">
      <alignment vertical="center"/>
    </xf>
    <xf numFmtId="0" fontId="2" fillId="7" borderId="0" xfId="0" applyFont="1" applyFill="1" applyAlignment="1">
      <alignment horizontal="left" vertical="center" indent="1"/>
    </xf>
    <xf numFmtId="0" fontId="5" fillId="7" borderId="0" xfId="0" applyFont="1" applyFill="1" applyAlignment="1">
      <alignment vertical="center"/>
    </xf>
    <xf numFmtId="0" fontId="2" fillId="0" borderId="1" xfId="0" applyFont="1" applyFill="1" applyBorder="1" applyAlignment="1">
      <alignment horizontal="center" vertical="center"/>
    </xf>
    <xf numFmtId="0" fontId="3" fillId="8" borderId="0" xfId="0" applyNumberFormat="1" applyFont="1" applyFill="1" applyAlignment="1">
      <alignment horizontal="left" vertical="center" indent="1"/>
    </xf>
    <xf numFmtId="0" fontId="2" fillId="6" borderId="1" xfId="0" applyNumberFormat="1" applyFont="1" applyFill="1" applyBorder="1" applyAlignment="1">
      <alignment horizontal="center" vertical="center"/>
    </xf>
    <xf numFmtId="0" fontId="4" fillId="6" borderId="1" xfId="0" applyNumberFormat="1" applyFont="1" applyFill="1" applyBorder="1" applyAlignment="1">
      <alignment horizontal="center" vertical="center"/>
    </xf>
    <xf numFmtId="0" fontId="2" fillId="8" borderId="0" xfId="0" applyNumberFormat="1" applyFont="1" applyFill="1" applyAlignment="1">
      <alignment vertical="center"/>
    </xf>
    <xf numFmtId="0" fontId="2" fillId="0" borderId="0" xfId="0" applyNumberFormat="1" applyFont="1" applyAlignment="1">
      <alignment vertical="center"/>
    </xf>
    <xf numFmtId="14" fontId="2" fillId="0" borderId="0" xfId="0" applyNumberFormat="1" applyFont="1" applyAlignment="1">
      <alignment vertical="center"/>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4" borderId="0" xfId="0" applyFont="1" applyFill="1" applyAlignment="1">
      <alignment vertical="center"/>
    </xf>
    <xf numFmtId="0" fontId="2" fillId="4" borderId="0" xfId="0" applyFont="1" applyFill="1" applyAlignment="1">
      <alignment horizontal="center" vertical="center"/>
    </xf>
    <xf numFmtId="0" fontId="2" fillId="0" borderId="0" xfId="0" applyFont="1" applyAlignment="1">
      <alignment horizontal="left" vertical="center" indent="1"/>
    </xf>
    <xf numFmtId="164" fontId="2" fillId="0" borderId="0" xfId="1" applyNumberFormat="1" applyFont="1" applyAlignment="1">
      <alignment vertical="center"/>
    </xf>
    <xf numFmtId="0" fontId="6" fillId="0" borderId="0" xfId="0" applyFont="1" applyAlignment="1">
      <alignment vertical="top" wrapText="1"/>
    </xf>
    <xf numFmtId="0" fontId="6" fillId="7" borderId="0" xfId="0" applyFont="1" applyFill="1" applyAlignment="1">
      <alignment vertical="top" wrapText="1"/>
    </xf>
    <xf numFmtId="0" fontId="6" fillId="7" borderId="0" xfId="0" applyFont="1" applyFill="1" applyAlignment="1">
      <alignment horizontal="left" vertical="top" wrapText="1"/>
    </xf>
    <xf numFmtId="0" fontId="6" fillId="0" borderId="1" xfId="0" applyFont="1" applyBorder="1" applyAlignment="1">
      <alignment horizontal="left" vertical="top" wrapText="1" indent="1"/>
    </xf>
    <xf numFmtId="0" fontId="9" fillId="3" borderId="1" xfId="0" applyFont="1" applyFill="1" applyBorder="1" applyAlignment="1">
      <alignment horizontal="center" vertical="top" wrapText="1"/>
    </xf>
    <xf numFmtId="43" fontId="4" fillId="2" borderId="1" xfId="1" applyFont="1" applyFill="1" applyBorder="1" applyAlignment="1">
      <alignment horizontal="center" vertical="center"/>
    </xf>
    <xf numFmtId="43" fontId="4" fillId="5" borderId="1" xfId="1" applyFont="1" applyFill="1" applyBorder="1" applyAlignment="1">
      <alignment horizontal="center" vertical="center"/>
    </xf>
    <xf numFmtId="43" fontId="4" fillId="10" borderId="1" xfId="1" applyFont="1" applyFill="1" applyBorder="1" applyAlignment="1">
      <alignment horizontal="center" vertical="center"/>
    </xf>
    <xf numFmtId="43" fontId="4" fillId="11" borderId="1" xfId="1" applyFont="1" applyFill="1" applyBorder="1" applyAlignment="1">
      <alignment horizontal="center" vertical="center"/>
    </xf>
    <xf numFmtId="43" fontId="4" fillId="6" borderId="1"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49" fontId="5" fillId="5" borderId="1" xfId="0" applyNumberFormat="1" applyFont="1" applyFill="1" applyBorder="1" applyAlignment="1">
      <alignment horizontal="center" vertical="center"/>
    </xf>
    <xf numFmtId="49" fontId="5" fillId="10" borderId="1" xfId="0" applyNumberFormat="1" applyFont="1" applyFill="1" applyBorder="1" applyAlignment="1">
      <alignment horizontal="center" vertical="center"/>
    </xf>
    <xf numFmtId="49" fontId="5" fillId="11" borderId="1" xfId="0" applyNumberFormat="1" applyFont="1" applyFill="1" applyBorder="1" applyAlignment="1">
      <alignment horizontal="center" vertical="center"/>
    </xf>
    <xf numFmtId="0" fontId="2" fillId="7" borderId="0" xfId="0" applyFont="1" applyFill="1" applyAlignment="1">
      <alignment horizontal="center" vertical="center"/>
    </xf>
    <xf numFmtId="43" fontId="2" fillId="0" borderId="1" xfId="1" applyFont="1" applyBorder="1" applyAlignment="1">
      <alignment horizontal="left" vertical="top" wrapText="1" indent="1"/>
    </xf>
    <xf numFmtId="49" fontId="2" fillId="0" borderId="1" xfId="1" applyNumberFormat="1" applyFont="1" applyBorder="1" applyAlignment="1">
      <alignment horizontal="left" vertical="top" wrapText="1" indent="1"/>
    </xf>
    <xf numFmtId="49" fontId="5" fillId="0" borderId="1" xfId="0" applyNumberFormat="1" applyFont="1" applyBorder="1" applyAlignment="1">
      <alignment horizontal="left" vertical="top" indent="1"/>
    </xf>
    <xf numFmtId="14" fontId="2" fillId="7" borderId="0" xfId="0" applyNumberFormat="1" applyFont="1" applyFill="1" applyAlignment="1">
      <alignment vertical="center"/>
    </xf>
    <xf numFmtId="0" fontId="2" fillId="7" borderId="1" xfId="0" applyFont="1" applyFill="1" applyBorder="1" applyAlignment="1">
      <alignment horizontal="left" vertical="top" wrapText="1" indent="1"/>
    </xf>
    <xf numFmtId="49" fontId="5" fillId="5" borderId="1" xfId="0" applyNumberFormat="1" applyFont="1" applyFill="1" applyBorder="1" applyAlignment="1">
      <alignment horizontal="left" vertical="top" indent="1"/>
    </xf>
    <xf numFmtId="49" fontId="5" fillId="10" borderId="1" xfId="0" applyNumberFormat="1" applyFont="1" applyFill="1" applyBorder="1" applyAlignment="1">
      <alignment horizontal="left" vertical="top" indent="1"/>
    </xf>
    <xf numFmtId="49" fontId="5" fillId="11" borderId="1" xfId="0" applyNumberFormat="1" applyFont="1" applyFill="1" applyBorder="1" applyAlignment="1">
      <alignment horizontal="left" vertical="top" indent="1"/>
    </xf>
    <xf numFmtId="0" fontId="2" fillId="0" borderId="4" xfId="0" applyFont="1" applyFill="1" applyBorder="1" applyAlignment="1">
      <alignment horizontal="left" vertical="top" wrapText="1" indent="1"/>
    </xf>
    <xf numFmtId="49" fontId="2" fillId="10" borderId="1" xfId="0" applyNumberFormat="1" applyFont="1" applyFill="1" applyBorder="1" applyAlignment="1">
      <alignment horizontal="left" vertical="top" wrapText="1" indent="1"/>
    </xf>
    <xf numFmtId="49" fontId="2" fillId="11" borderId="1" xfId="0" applyNumberFormat="1" applyFont="1" applyFill="1" applyBorder="1" applyAlignment="1">
      <alignment horizontal="left" vertical="center" wrapText="1" indent="1"/>
    </xf>
    <xf numFmtId="49" fontId="2" fillId="5" borderId="1" xfId="0" applyNumberFormat="1" applyFont="1" applyFill="1" applyBorder="1" applyAlignment="1">
      <alignment horizontal="left" vertical="top" wrapText="1" indent="2"/>
    </xf>
    <xf numFmtId="0" fontId="2" fillId="2" borderId="1" xfId="0" applyFont="1" applyFill="1" applyBorder="1" applyAlignment="1">
      <alignment horizontal="left" vertical="top" wrapText="1" indent="1"/>
    </xf>
    <xf numFmtId="0" fontId="11" fillId="7" borderId="0" xfId="0" applyFont="1" applyFill="1" applyAlignment="1">
      <alignment vertical="center" wrapText="1"/>
    </xf>
    <xf numFmtId="0" fontId="11" fillId="7" borderId="0" xfId="0" applyFont="1" applyFill="1" applyAlignment="1">
      <alignment vertical="top" wrapText="1"/>
    </xf>
    <xf numFmtId="0" fontId="2" fillId="7" borderId="0" xfId="0" applyFont="1" applyFill="1" applyAlignment="1">
      <alignment vertical="center" wrapText="1"/>
    </xf>
    <xf numFmtId="0" fontId="2" fillId="0" borderId="0" xfId="0" applyFont="1" applyAlignment="1">
      <alignment vertical="center" wrapText="1"/>
    </xf>
    <xf numFmtId="0" fontId="5" fillId="9" borderId="1" xfId="0" applyFont="1" applyFill="1" applyBorder="1" applyAlignment="1">
      <alignment horizontal="center" vertical="center"/>
    </xf>
    <xf numFmtId="49" fontId="2" fillId="2" borderId="1" xfId="0" applyNumberFormat="1" applyFont="1" applyFill="1" applyBorder="1" applyAlignment="1">
      <alignment horizontal="left" vertical="top" wrapText="1" indent="1"/>
    </xf>
    <xf numFmtId="0" fontId="10" fillId="7" borderId="0" xfId="0" applyFont="1" applyFill="1" applyAlignment="1">
      <alignment horizontal="center" vertical="center"/>
    </xf>
    <xf numFmtId="0" fontId="7" fillId="3" borderId="0" xfId="0" applyFont="1" applyFill="1" applyAlignment="1">
      <alignment vertical="top"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49" fontId="6" fillId="0" borderId="1" xfId="1" applyNumberFormat="1" applyFont="1" applyBorder="1" applyAlignment="1">
      <alignment horizontal="left" vertical="top" wrapText="1" indent="1"/>
    </xf>
    <xf numFmtId="49" fontId="6" fillId="0" borderId="1" xfId="0" applyNumberFormat="1" applyFont="1" applyBorder="1" applyAlignment="1">
      <alignment horizontal="center" vertical="center"/>
    </xf>
    <xf numFmtId="0" fontId="13" fillId="8" borderId="0" xfId="0" applyFont="1" applyFill="1" applyAlignment="1">
      <alignment vertical="center"/>
    </xf>
    <xf numFmtId="164" fontId="2" fillId="2" borderId="1" xfId="1" applyNumberFormat="1" applyFont="1" applyFill="1" applyBorder="1" applyAlignment="1">
      <alignment vertical="center"/>
    </xf>
    <xf numFmtId="164" fontId="2" fillId="5" borderId="1" xfId="1" applyNumberFormat="1" applyFont="1" applyFill="1" applyBorder="1" applyAlignment="1">
      <alignment vertical="center"/>
    </xf>
    <xf numFmtId="164" fontId="2" fillId="10" borderId="1" xfId="1" applyNumberFormat="1" applyFont="1" applyFill="1" applyBorder="1" applyAlignment="1">
      <alignment vertical="center"/>
    </xf>
    <xf numFmtId="164" fontId="2" fillId="11" borderId="1" xfId="1" applyNumberFormat="1" applyFont="1" applyFill="1" applyBorder="1" applyAlignment="1">
      <alignment vertical="center"/>
    </xf>
    <xf numFmtId="164" fontId="2" fillId="0" borderId="1" xfId="1" applyNumberFormat="1" applyFont="1" applyBorder="1" applyAlignment="1">
      <alignment vertical="center"/>
    </xf>
    <xf numFmtId="164" fontId="2" fillId="6" borderId="1" xfId="1" applyNumberFormat="1" applyFont="1" applyFill="1" applyBorder="1" applyAlignment="1">
      <alignment horizontal="center" vertical="center"/>
    </xf>
    <xf numFmtId="0" fontId="15" fillId="7" borderId="0" xfId="0" applyFont="1" applyFill="1" applyAlignment="1">
      <alignment horizontal="right" vertical="center"/>
    </xf>
    <xf numFmtId="0" fontId="6" fillId="7" borderId="0" xfId="0" applyFont="1" applyFill="1" applyAlignment="1">
      <alignment horizontal="left" vertical="top" wrapText="1"/>
    </xf>
    <xf numFmtId="49" fontId="18" fillId="0" borderId="1" xfId="1" applyNumberFormat="1" applyFont="1" applyBorder="1" applyAlignment="1">
      <alignment horizontal="left" vertical="top" wrapText="1" indent="1"/>
    </xf>
    <xf numFmtId="14" fontId="2" fillId="7" borderId="0" xfId="0" applyNumberFormat="1" applyFont="1" applyFill="1" applyAlignment="1">
      <alignment horizontal="center" vertical="center"/>
    </xf>
    <xf numFmtId="49" fontId="5" fillId="0" borderId="1" xfId="0" applyNumberFormat="1" applyFont="1" applyBorder="1" applyAlignment="1">
      <alignment horizontal="left" vertical="center" indent="1"/>
    </xf>
    <xf numFmtId="164" fontId="2" fillId="7" borderId="0" xfId="1" applyNumberFormat="1" applyFont="1" applyFill="1" applyAlignment="1">
      <alignment vertical="center"/>
    </xf>
    <xf numFmtId="0" fontId="5" fillId="7" borderId="1" xfId="0" applyFont="1" applyFill="1" applyBorder="1" applyAlignment="1">
      <alignment horizontal="center" vertical="center"/>
    </xf>
    <xf numFmtId="0" fontId="2" fillId="8" borderId="0" xfId="0" applyFont="1" applyFill="1" applyAlignment="1">
      <alignment horizontal="left" vertical="center"/>
    </xf>
    <xf numFmtId="0" fontId="2" fillId="0" borderId="0" xfId="0" applyFont="1" applyAlignment="1">
      <alignment horizontal="left" vertical="center"/>
    </xf>
    <xf numFmtId="0" fontId="20" fillId="8" borderId="0" xfId="0" applyFont="1" applyFill="1" applyAlignment="1">
      <alignment horizontal="right" vertical="center"/>
    </xf>
    <xf numFmtId="0" fontId="6" fillId="3" borderId="1" xfId="0" applyFont="1" applyFill="1" applyBorder="1" applyAlignment="1">
      <alignment vertical="center" wrapText="1"/>
    </xf>
    <xf numFmtId="49" fontId="21" fillId="0" borderId="1" xfId="1" applyNumberFormat="1" applyFont="1" applyBorder="1" applyAlignment="1">
      <alignment vertical="top" wrapText="1"/>
    </xf>
    <xf numFmtId="49" fontId="2" fillId="0" borderId="1" xfId="0" applyNumberFormat="1" applyFont="1" applyBorder="1" applyAlignment="1">
      <alignment vertical="center"/>
    </xf>
    <xf numFmtId="0" fontId="6" fillId="3" borderId="1" xfId="0" applyFont="1" applyFill="1" applyBorder="1" applyAlignment="1">
      <alignment horizontal="center" vertical="center" wrapText="1"/>
    </xf>
    <xf numFmtId="0" fontId="22" fillId="8" borderId="0" xfId="0" applyFont="1" applyFill="1" applyAlignment="1">
      <alignment vertical="center"/>
    </xf>
    <xf numFmtId="0" fontId="2" fillId="2" borderId="1" xfId="0" applyFont="1" applyFill="1" applyBorder="1" applyAlignment="1">
      <alignment horizontal="left" vertical="center" indent="1"/>
    </xf>
    <xf numFmtId="0" fontId="2" fillId="5" borderId="1" xfId="0" applyFont="1" applyFill="1" applyBorder="1" applyAlignment="1">
      <alignment horizontal="left" vertical="center" indent="2"/>
    </xf>
    <xf numFmtId="0" fontId="2" fillId="10" borderId="1" xfId="0" applyFont="1" applyFill="1" applyBorder="1" applyAlignment="1">
      <alignment horizontal="left" vertical="center" indent="3"/>
    </xf>
    <xf numFmtId="0" fontId="2" fillId="11" borderId="1" xfId="0" applyFont="1" applyFill="1" applyBorder="1" applyAlignment="1">
      <alignment horizontal="left" vertical="center" indent="4"/>
    </xf>
    <xf numFmtId="0" fontId="14" fillId="0" borderId="1" xfId="0" applyFont="1" applyBorder="1" applyAlignment="1">
      <alignment horizontal="left" vertical="center" indent="1"/>
    </xf>
    <xf numFmtId="0" fontId="23" fillId="0" borderId="1" xfId="0" applyFont="1" applyBorder="1" applyAlignment="1">
      <alignment horizontal="left" vertical="center" indent="1"/>
    </xf>
    <xf numFmtId="0" fontId="24" fillId="0" borderId="1" xfId="0" applyFont="1" applyBorder="1" applyAlignment="1">
      <alignment horizontal="left" vertical="center" indent="1"/>
    </xf>
    <xf numFmtId="0" fontId="25" fillId="0" borderId="1" xfId="0" applyFont="1" applyBorder="1" applyAlignment="1">
      <alignment horizontal="left" vertical="center" indent="1"/>
    </xf>
    <xf numFmtId="43" fontId="2" fillId="8" borderId="0" xfId="1" applyFont="1" applyFill="1" applyAlignment="1">
      <alignment vertical="center"/>
    </xf>
    <xf numFmtId="165" fontId="2" fillId="2" borderId="1" xfId="1" applyNumberFormat="1" applyFont="1" applyFill="1" applyBorder="1" applyAlignment="1">
      <alignment vertical="center"/>
    </xf>
    <xf numFmtId="165" fontId="2" fillId="5" borderId="1" xfId="1" applyNumberFormat="1" applyFont="1" applyFill="1" applyBorder="1" applyAlignment="1">
      <alignment vertical="center"/>
    </xf>
    <xf numFmtId="165" fontId="2" fillId="10" borderId="1" xfId="1" applyNumberFormat="1" applyFont="1" applyFill="1" applyBorder="1" applyAlignment="1">
      <alignment vertical="center"/>
    </xf>
    <xf numFmtId="165" fontId="2" fillId="11" borderId="1" xfId="1" applyNumberFormat="1" applyFont="1" applyFill="1" applyBorder="1" applyAlignment="1">
      <alignment vertical="center"/>
    </xf>
    <xf numFmtId="165" fontId="2" fillId="0" borderId="1" xfId="1" applyNumberFormat="1" applyFont="1" applyBorder="1" applyAlignment="1">
      <alignment vertical="center"/>
    </xf>
    <xf numFmtId="165" fontId="25" fillId="0" borderId="1" xfId="1" applyNumberFormat="1" applyFont="1" applyBorder="1" applyAlignment="1">
      <alignment horizontal="left" vertical="center" indent="1"/>
    </xf>
    <xf numFmtId="165" fontId="6" fillId="3" borderId="1" xfId="1" applyNumberFormat="1" applyFont="1" applyFill="1" applyBorder="1" applyAlignment="1">
      <alignment horizontal="center" vertical="center" wrapText="1"/>
    </xf>
    <xf numFmtId="0" fontId="6" fillId="3" borderId="1" xfId="0" applyFont="1" applyFill="1" applyBorder="1" applyAlignment="1">
      <alignment horizontal="left" vertical="center" wrapText="1" indent="1"/>
    </xf>
    <xf numFmtId="0" fontId="26" fillId="0" borderId="1" xfId="0" applyFont="1" applyBorder="1" applyAlignment="1">
      <alignment horizontal="left" vertical="center" indent="1"/>
    </xf>
    <xf numFmtId="165" fontId="12" fillId="0" borderId="1" xfId="1" applyNumberFormat="1" applyFont="1" applyBorder="1" applyAlignment="1">
      <alignment vertical="center"/>
    </xf>
    <xf numFmtId="0" fontId="6" fillId="0" borderId="0" xfId="0" applyFont="1" applyAlignment="1">
      <alignment horizontal="left" vertical="top" wrapText="1" indent="1"/>
    </xf>
    <xf numFmtId="0" fontId="6" fillId="7" borderId="0" xfId="0" applyFont="1" applyFill="1" applyAlignment="1">
      <alignment horizontal="left" vertical="top" wrapText="1" indent="1"/>
    </xf>
    <xf numFmtId="0" fontId="7" fillId="3" borderId="0" xfId="0" applyFont="1" applyFill="1" applyAlignment="1">
      <alignment horizontal="left" vertical="top" wrapText="1"/>
    </xf>
    <xf numFmtId="0" fontId="6" fillId="7" borderId="0" xfId="0" applyFont="1" applyFill="1" applyAlignment="1">
      <alignment horizontal="left" vertical="top" wrapText="1"/>
    </xf>
    <xf numFmtId="0" fontId="2" fillId="9" borderId="2"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5" fillId="9" borderId="4" xfId="0" applyFont="1" applyFill="1" applyBorder="1" applyAlignment="1">
      <alignment horizontal="center" vertical="center"/>
    </xf>
    <xf numFmtId="0" fontId="5" fillId="9" borderId="5" xfId="0" applyFont="1" applyFill="1" applyBorder="1" applyAlignment="1">
      <alignment horizontal="center" vertical="center"/>
    </xf>
    <xf numFmtId="0" fontId="5" fillId="9" borderId="6" xfId="0" applyFont="1" applyFill="1" applyBorder="1" applyAlignment="1">
      <alignment horizontal="center" vertical="center"/>
    </xf>
    <xf numFmtId="0" fontId="5" fillId="9" borderId="2" xfId="0" applyFont="1" applyFill="1" applyBorder="1" applyAlignment="1">
      <alignment horizontal="center" vertical="center"/>
    </xf>
    <xf numFmtId="0" fontId="5" fillId="9" borderId="3" xfId="0" applyFont="1" applyFill="1" applyBorder="1" applyAlignment="1">
      <alignment horizontal="center" vertical="center"/>
    </xf>
    <xf numFmtId="0" fontId="2" fillId="11" borderId="4" xfId="0" applyFont="1" applyFill="1" applyBorder="1" applyAlignment="1">
      <alignment horizontal="left" vertical="center" indent="1"/>
    </xf>
    <xf numFmtId="0" fontId="2" fillId="11" borderId="5" xfId="0" applyFont="1" applyFill="1" applyBorder="1" applyAlignment="1">
      <alignment horizontal="left" vertical="center" indent="1"/>
    </xf>
    <xf numFmtId="0" fontId="2" fillId="11" borderId="6" xfId="0" applyFont="1" applyFill="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4" fillId="6" borderId="4" xfId="0" applyNumberFormat="1" applyFont="1" applyFill="1" applyBorder="1" applyAlignment="1">
      <alignment horizontal="left" vertical="center" indent="1"/>
    </xf>
    <xf numFmtId="0" fontId="4" fillId="6" borderId="5" xfId="0" applyNumberFormat="1" applyFont="1" applyFill="1" applyBorder="1" applyAlignment="1">
      <alignment horizontal="left" vertical="center" indent="1"/>
    </xf>
    <xf numFmtId="0" fontId="4" fillId="6" borderId="6" xfId="0" applyNumberFormat="1" applyFont="1" applyFill="1" applyBorder="1" applyAlignment="1">
      <alignment horizontal="left" vertical="center" indent="1"/>
    </xf>
    <xf numFmtId="0" fontId="2" fillId="2" borderId="4" xfId="0" applyFont="1" applyFill="1" applyBorder="1" applyAlignment="1">
      <alignment horizontal="left" vertical="center" indent="1"/>
    </xf>
    <xf numFmtId="0" fontId="2" fillId="2" borderId="5" xfId="0" applyFont="1" applyFill="1" applyBorder="1" applyAlignment="1">
      <alignment horizontal="left" vertical="center" indent="1"/>
    </xf>
    <xf numFmtId="0" fontId="2" fillId="2" borderId="6" xfId="0" applyFont="1" applyFill="1" applyBorder="1" applyAlignment="1">
      <alignment horizontal="left" vertical="center" indent="1"/>
    </xf>
    <xf numFmtId="0" fontId="2" fillId="5" borderId="4" xfId="0" applyFont="1" applyFill="1" applyBorder="1" applyAlignment="1">
      <alignment horizontal="left" vertical="center" indent="1"/>
    </xf>
    <xf numFmtId="0" fontId="2" fillId="5" borderId="5" xfId="0" applyFont="1" applyFill="1" applyBorder="1" applyAlignment="1">
      <alignment horizontal="left" vertical="center" indent="1"/>
    </xf>
    <xf numFmtId="0" fontId="2" fillId="5" borderId="6" xfId="0" applyFont="1" applyFill="1" applyBorder="1" applyAlignment="1">
      <alignment horizontal="left" vertical="center" indent="1"/>
    </xf>
    <xf numFmtId="0" fontId="2" fillId="10" borderId="4" xfId="0" applyFont="1" applyFill="1" applyBorder="1" applyAlignment="1">
      <alignment horizontal="left" vertical="center" indent="1"/>
    </xf>
    <xf numFmtId="0" fontId="2" fillId="10" borderId="5" xfId="0" applyFont="1" applyFill="1" applyBorder="1" applyAlignment="1">
      <alignment horizontal="left" vertical="center" indent="1"/>
    </xf>
    <xf numFmtId="0" fontId="2" fillId="10" borderId="6" xfId="0" applyFont="1" applyFill="1" applyBorder="1" applyAlignment="1">
      <alignment horizontal="left" vertical="center" inden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xf>
    <xf numFmtId="0" fontId="2" fillId="9" borderId="0" xfId="0" applyFont="1" applyFill="1" applyAlignment="1">
      <alignment horizontal="center" vertical="center"/>
    </xf>
    <xf numFmtId="14" fontId="2" fillId="7" borderId="0" xfId="0" applyNumberFormat="1" applyFont="1" applyFill="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49" fontId="21" fillId="0" borderId="1" xfId="1" applyNumberFormat="1" applyFont="1" applyBorder="1" applyAlignment="1">
      <alignment horizontal="center" vertical="top" wrapText="1"/>
    </xf>
    <xf numFmtId="0" fontId="6" fillId="8" borderId="0" xfId="0" applyFont="1" applyFill="1" applyAlignment="1">
      <alignment horizontal="left" vertical="top" wrapText="1"/>
    </xf>
    <xf numFmtId="49" fontId="21" fillId="0" borderId="1" xfId="1" applyNumberFormat="1" applyFont="1" applyBorder="1" applyAlignment="1">
      <alignment horizontal="left" vertical="top" wrapText="1" indent="1"/>
    </xf>
    <xf numFmtId="49" fontId="21" fillId="0" borderId="1" xfId="1" applyNumberFormat="1" applyFont="1" applyBorder="1" applyAlignment="1">
      <alignment horizontal="left" vertical="top" inden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561976</xdr:colOff>
      <xdr:row>15</xdr:row>
      <xdr:rowOff>19051</xdr:rowOff>
    </xdr:from>
    <xdr:to>
      <xdr:col>3</xdr:col>
      <xdr:colOff>2600326</xdr:colOff>
      <xdr:row>26</xdr:row>
      <xdr:rowOff>114300</xdr:rowOff>
    </xdr:to>
    <xdr:pic>
      <xdr:nvPicPr>
        <xdr:cNvPr id="4" name="Рисунок 3"/>
        <xdr:cNvPicPr>
          <a:picLocks noChangeAspect="1"/>
        </xdr:cNvPicPr>
      </xdr:nvPicPr>
      <xdr:blipFill rotWithShape="1">
        <a:blip xmlns:r="http://schemas.openxmlformats.org/officeDocument/2006/relationships" r:embed="rId1"/>
        <a:srcRect l="2760" t="22781" r="29079" b="40826"/>
        <a:stretch/>
      </xdr:blipFill>
      <xdr:spPr>
        <a:xfrm>
          <a:off x="561976" y="5353051"/>
          <a:ext cx="12649200" cy="3686174"/>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tabSelected="1" zoomScaleNormal="100" workbookViewId="0">
      <selection activeCell="B3" sqref="B3:D14"/>
    </sheetView>
  </sheetViews>
  <sheetFormatPr defaultRowHeight="25.5" customHeight="1" x14ac:dyDescent="0.25"/>
  <cols>
    <col min="1" max="1" width="8.7109375" style="36" customWidth="1"/>
    <col min="2" max="2" width="29.5703125" style="36" customWidth="1"/>
    <col min="3" max="3" width="120.85546875" style="36" customWidth="1"/>
    <col min="4" max="4" width="39.7109375" style="36" customWidth="1"/>
    <col min="5" max="16384" width="9.140625" style="36"/>
  </cols>
  <sheetData>
    <row r="1" spans="1:5" ht="25.5" customHeight="1" x14ac:dyDescent="0.25">
      <c r="A1" s="37"/>
      <c r="B1" s="71" t="s">
        <v>0</v>
      </c>
      <c r="C1" s="71"/>
      <c r="D1" s="71"/>
      <c r="E1" s="37"/>
    </row>
    <row r="2" spans="1:5" ht="25.5" customHeight="1" x14ac:dyDescent="0.25">
      <c r="A2" s="37"/>
      <c r="B2" s="118" t="s">
        <v>232</v>
      </c>
      <c r="C2" s="118"/>
      <c r="D2" s="37"/>
      <c r="E2" s="37"/>
    </row>
    <row r="3" spans="1:5" ht="33.75" customHeight="1" x14ac:dyDescent="0.25">
      <c r="A3" s="37"/>
      <c r="B3" s="117" t="s">
        <v>195</v>
      </c>
      <c r="C3" s="117"/>
      <c r="D3" s="117"/>
      <c r="E3" s="37"/>
    </row>
    <row r="4" spans="1:5" ht="33.75" customHeight="1" x14ac:dyDescent="0.25">
      <c r="A4" s="37"/>
      <c r="B4" s="117"/>
      <c r="C4" s="117"/>
      <c r="D4" s="117"/>
      <c r="E4" s="37"/>
    </row>
    <row r="5" spans="1:5" ht="33.75" customHeight="1" x14ac:dyDescent="0.25">
      <c r="A5" s="37"/>
      <c r="B5" s="117"/>
      <c r="C5" s="117"/>
      <c r="D5" s="117"/>
      <c r="E5" s="37"/>
    </row>
    <row r="6" spans="1:5" ht="33.75" customHeight="1" x14ac:dyDescent="0.25">
      <c r="A6" s="37"/>
      <c r="B6" s="117"/>
      <c r="C6" s="117"/>
      <c r="D6" s="117"/>
      <c r="E6" s="37"/>
    </row>
    <row r="7" spans="1:5" ht="33.75" customHeight="1" x14ac:dyDescent="0.25">
      <c r="A7" s="37"/>
      <c r="B7" s="117"/>
      <c r="C7" s="117"/>
      <c r="D7" s="117"/>
      <c r="E7" s="37"/>
    </row>
    <row r="8" spans="1:5" ht="33.75" customHeight="1" x14ac:dyDescent="0.25">
      <c r="A8" s="37"/>
      <c r="B8" s="117"/>
      <c r="C8" s="117"/>
      <c r="D8" s="117"/>
      <c r="E8" s="37"/>
    </row>
    <row r="9" spans="1:5" ht="33.75" customHeight="1" x14ac:dyDescent="0.25">
      <c r="A9" s="37"/>
      <c r="B9" s="117"/>
      <c r="C9" s="117"/>
      <c r="D9" s="117"/>
      <c r="E9" s="37"/>
    </row>
    <row r="10" spans="1:5" ht="33.75" customHeight="1" x14ac:dyDescent="0.25">
      <c r="A10" s="37"/>
      <c r="B10" s="117"/>
      <c r="C10" s="117"/>
      <c r="D10" s="117"/>
      <c r="E10" s="37"/>
    </row>
    <row r="11" spans="1:5" ht="33.75" customHeight="1" x14ac:dyDescent="0.25">
      <c r="A11" s="37"/>
      <c r="B11" s="117"/>
      <c r="C11" s="117"/>
      <c r="D11" s="117"/>
      <c r="E11" s="37"/>
    </row>
    <row r="12" spans="1:5" ht="33.75" customHeight="1" x14ac:dyDescent="0.25">
      <c r="A12" s="37"/>
      <c r="B12" s="117"/>
      <c r="C12" s="117"/>
      <c r="D12" s="117"/>
      <c r="E12" s="37"/>
    </row>
    <row r="13" spans="1:5" ht="33.75" customHeight="1" x14ac:dyDescent="0.25">
      <c r="A13" s="37"/>
      <c r="B13" s="117"/>
      <c r="C13" s="117"/>
      <c r="D13" s="117"/>
      <c r="E13" s="37"/>
    </row>
    <row r="14" spans="1:5" ht="39" customHeight="1" x14ac:dyDescent="0.25">
      <c r="A14" s="37"/>
      <c r="B14" s="117"/>
      <c r="C14" s="117"/>
      <c r="D14" s="117"/>
      <c r="E14" s="37"/>
    </row>
    <row r="15" spans="1:5" ht="18.75" customHeight="1" x14ac:dyDescent="0.25">
      <c r="A15" s="37"/>
      <c r="B15" s="119" t="s">
        <v>130</v>
      </c>
      <c r="C15" s="119"/>
      <c r="D15" s="119"/>
      <c r="E15" s="37"/>
    </row>
    <row r="16" spans="1:5" ht="27.75" customHeight="1" x14ac:dyDescent="0.25">
      <c r="A16" s="37"/>
      <c r="B16" s="37"/>
      <c r="C16" s="120"/>
      <c r="D16" s="120"/>
      <c r="E16" s="37"/>
    </row>
    <row r="17" spans="1:5" ht="25.5" customHeight="1" x14ac:dyDescent="0.25">
      <c r="A17" s="37"/>
      <c r="B17" s="37"/>
      <c r="C17" s="38"/>
      <c r="D17" s="38"/>
      <c r="E17" s="37"/>
    </row>
    <row r="18" spans="1:5" ht="25.5" customHeight="1" x14ac:dyDescent="0.25">
      <c r="A18" s="37"/>
      <c r="B18" s="37"/>
      <c r="C18" s="38"/>
      <c r="D18" s="38"/>
      <c r="E18" s="37"/>
    </row>
    <row r="19" spans="1:5" ht="25.5" customHeight="1" x14ac:dyDescent="0.25">
      <c r="A19" s="37"/>
      <c r="B19" s="37"/>
      <c r="C19" s="38"/>
      <c r="D19" s="38"/>
      <c r="E19" s="37"/>
    </row>
    <row r="20" spans="1:5" ht="25.5" customHeight="1" x14ac:dyDescent="0.25">
      <c r="A20" s="37"/>
      <c r="B20" s="37"/>
      <c r="C20" s="38"/>
      <c r="D20" s="38"/>
      <c r="E20" s="37"/>
    </row>
    <row r="21" spans="1:5" ht="25.5" customHeight="1" x14ac:dyDescent="0.25">
      <c r="A21" s="37"/>
      <c r="B21" s="37"/>
      <c r="C21" s="38"/>
      <c r="D21" s="38"/>
      <c r="E21" s="37"/>
    </row>
    <row r="22" spans="1:5" ht="25.5" customHeight="1" x14ac:dyDescent="0.25">
      <c r="A22" s="37"/>
      <c r="B22" s="37"/>
      <c r="C22" s="38"/>
      <c r="D22" s="38"/>
      <c r="E22" s="37"/>
    </row>
    <row r="23" spans="1:5" ht="25.5" customHeight="1" x14ac:dyDescent="0.25">
      <c r="A23" s="37"/>
      <c r="B23" s="37"/>
      <c r="C23" s="38"/>
      <c r="D23" s="38"/>
      <c r="E23" s="37"/>
    </row>
    <row r="24" spans="1:5" ht="25.5" customHeight="1" x14ac:dyDescent="0.25">
      <c r="A24" s="37"/>
      <c r="B24" s="37"/>
      <c r="C24" s="38"/>
      <c r="D24" s="38"/>
      <c r="E24" s="37"/>
    </row>
    <row r="25" spans="1:5" ht="25.5" customHeight="1" x14ac:dyDescent="0.25">
      <c r="A25" s="37"/>
      <c r="B25" s="37"/>
      <c r="C25" s="38"/>
      <c r="D25" s="38"/>
      <c r="E25" s="37"/>
    </row>
    <row r="26" spans="1:5" ht="25.5" customHeight="1" x14ac:dyDescent="0.25">
      <c r="A26" s="37"/>
      <c r="B26" s="37"/>
      <c r="C26" s="84"/>
      <c r="D26" s="84"/>
      <c r="E26" s="37"/>
    </row>
    <row r="27" spans="1:5" ht="15" customHeight="1" x14ac:dyDescent="0.25">
      <c r="A27" s="37"/>
      <c r="B27" s="37"/>
      <c r="C27" s="38"/>
      <c r="D27" s="38"/>
      <c r="E27" s="37"/>
    </row>
    <row r="28" spans="1:5" ht="16.5" customHeight="1" x14ac:dyDescent="0.25">
      <c r="A28" s="37"/>
      <c r="B28" s="119" t="s">
        <v>1</v>
      </c>
      <c r="C28" s="119"/>
      <c r="D28" s="119"/>
      <c r="E28" s="37"/>
    </row>
    <row r="29" spans="1:5" ht="25.5" customHeight="1" x14ac:dyDescent="0.25">
      <c r="A29" s="37"/>
      <c r="B29" s="40" t="s">
        <v>74</v>
      </c>
      <c r="C29" s="40" t="s">
        <v>75</v>
      </c>
      <c r="D29" s="40" t="s">
        <v>76</v>
      </c>
      <c r="E29" s="37"/>
    </row>
    <row r="30" spans="1:5" ht="29.25" customHeight="1" x14ac:dyDescent="0.25">
      <c r="A30" s="37"/>
      <c r="B30" s="39" t="s">
        <v>142</v>
      </c>
      <c r="C30" s="39" t="s">
        <v>153</v>
      </c>
      <c r="D30" s="39" t="s">
        <v>151</v>
      </c>
      <c r="E30" s="37"/>
    </row>
    <row r="31" spans="1:5" ht="25.5" customHeight="1" x14ac:dyDescent="0.25">
      <c r="A31" s="37"/>
      <c r="B31" s="39" t="s">
        <v>2</v>
      </c>
      <c r="C31" s="39" t="s">
        <v>150</v>
      </c>
      <c r="D31" s="39" t="s">
        <v>71</v>
      </c>
      <c r="E31" s="37"/>
    </row>
    <row r="32" spans="1:5" ht="25.5" customHeight="1" x14ac:dyDescent="0.25">
      <c r="A32" s="37"/>
      <c r="B32" s="39" t="s">
        <v>77</v>
      </c>
      <c r="C32" s="39" t="s">
        <v>72</v>
      </c>
      <c r="D32" s="39" t="s">
        <v>70</v>
      </c>
      <c r="E32" s="37"/>
    </row>
    <row r="33" spans="1:5" ht="25.5" customHeight="1" x14ac:dyDescent="0.25">
      <c r="A33" s="37"/>
      <c r="B33" s="39" t="s">
        <v>78</v>
      </c>
      <c r="C33" s="39" t="s">
        <v>132</v>
      </c>
      <c r="D33" s="39" t="s">
        <v>70</v>
      </c>
      <c r="E33" s="37"/>
    </row>
    <row r="34" spans="1:5" ht="25.5" customHeight="1" x14ac:dyDescent="0.25">
      <c r="A34" s="37"/>
      <c r="B34" s="39" t="s">
        <v>3</v>
      </c>
      <c r="C34" s="39" t="s">
        <v>73</v>
      </c>
      <c r="D34" s="39" t="s">
        <v>70</v>
      </c>
      <c r="E34" s="37"/>
    </row>
    <row r="35" spans="1:5" ht="70.5" customHeight="1" x14ac:dyDescent="0.25">
      <c r="A35" s="37"/>
      <c r="B35" s="39" t="s">
        <v>79</v>
      </c>
      <c r="C35" s="39" t="s">
        <v>152</v>
      </c>
      <c r="D35" s="39" t="s">
        <v>23</v>
      </c>
      <c r="E35" s="37"/>
    </row>
    <row r="36" spans="1:5" ht="18.75" customHeight="1" x14ac:dyDescent="0.25">
      <c r="A36" s="37"/>
      <c r="B36" s="119" t="s">
        <v>131</v>
      </c>
      <c r="C36" s="119"/>
      <c r="D36" s="119"/>
      <c r="E36" s="37"/>
    </row>
    <row r="37" spans="1:5" ht="132.75" customHeight="1" x14ac:dyDescent="0.25">
      <c r="A37" s="37"/>
      <c r="B37" s="117" t="s">
        <v>194</v>
      </c>
      <c r="C37" s="117"/>
      <c r="D37" s="117"/>
      <c r="E37" s="37"/>
    </row>
    <row r="38" spans="1:5" ht="37.5" customHeight="1" x14ac:dyDescent="0.25">
      <c r="A38" s="37"/>
      <c r="B38" s="37"/>
      <c r="C38" s="38"/>
      <c r="D38" s="38"/>
      <c r="E38" s="37"/>
    </row>
  </sheetData>
  <mergeCells count="7">
    <mergeCell ref="B37:D37"/>
    <mergeCell ref="B2:C2"/>
    <mergeCell ref="B15:D15"/>
    <mergeCell ref="C16:D16"/>
    <mergeCell ref="B28:D28"/>
    <mergeCell ref="B36:D36"/>
    <mergeCell ref="B3:D14"/>
  </mergeCells>
  <pageMargins left="0.19685039370078741" right="0.19685039370078741" top="0.19685039370078741" bottom="0.19685039370078741" header="0.31496062992125984" footer="0.31496062992125984"/>
  <pageSetup paperSize="256" scale="3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zoomScaleNormal="100" workbookViewId="0">
      <selection activeCell="G12" sqref="G12"/>
    </sheetView>
  </sheetViews>
  <sheetFormatPr defaultRowHeight="11.25" outlineLevelCol="1" x14ac:dyDescent="0.25"/>
  <cols>
    <col min="1" max="1" width="0.85546875" style="2" customWidth="1"/>
    <col min="2" max="2" width="3.85546875" style="67" customWidth="1"/>
    <col min="3" max="3" width="4.85546875" style="2" customWidth="1"/>
    <col min="4" max="4" width="4.5703125" style="2" customWidth="1"/>
    <col min="5" max="5" width="30.140625" style="2" customWidth="1"/>
    <col min="6" max="6" width="6.42578125" style="2" customWidth="1"/>
    <col min="7" max="7" width="72.140625" style="2" customWidth="1" outlineLevel="1"/>
    <col min="8" max="8" width="9" style="2" customWidth="1" outlineLevel="1"/>
    <col min="9" max="11" width="8.85546875" style="2" customWidth="1" outlineLevel="1"/>
    <col min="12" max="12" width="3.42578125" style="2" customWidth="1"/>
    <col min="13" max="13" width="18.140625" style="2" customWidth="1" outlineLevel="1"/>
    <col min="14" max="17" width="7.140625" style="2" customWidth="1" outlineLevel="1"/>
    <col min="18" max="18" width="3" style="2" customWidth="1"/>
    <col min="19" max="19" width="7" style="2" customWidth="1"/>
    <col min="20" max="20" width="14.28515625" style="2" customWidth="1"/>
    <col min="21" max="24" width="7.5703125" style="2" customWidth="1"/>
    <col min="25" max="16384" width="9.140625" style="2"/>
  </cols>
  <sheetData>
    <row r="1" spans="1:25" ht="4.5" customHeight="1" x14ac:dyDescent="0.25">
      <c r="A1" s="3"/>
      <c r="B1" s="66"/>
      <c r="C1" s="3"/>
      <c r="D1" s="3"/>
      <c r="E1" s="3"/>
      <c r="F1" s="3"/>
      <c r="G1" s="3"/>
      <c r="H1" s="3"/>
      <c r="I1" s="3"/>
      <c r="J1" s="3"/>
      <c r="K1" s="3"/>
      <c r="L1" s="3"/>
      <c r="M1" s="3"/>
      <c r="N1" s="3"/>
      <c r="O1" s="3"/>
      <c r="P1" s="3"/>
      <c r="Q1" s="3"/>
      <c r="R1" s="3"/>
      <c r="S1" s="3"/>
      <c r="T1" s="3"/>
      <c r="U1" s="3"/>
      <c r="V1" s="3"/>
      <c r="W1" s="3"/>
      <c r="X1" s="3"/>
      <c r="Y1" s="3"/>
    </row>
    <row r="2" spans="1:25" ht="21.75" customHeight="1" x14ac:dyDescent="0.25">
      <c r="A2" s="3"/>
      <c r="B2" s="66"/>
      <c r="C2" s="3"/>
      <c r="D2" s="3"/>
      <c r="E2" s="3"/>
      <c r="F2" s="3"/>
      <c r="G2" s="3"/>
      <c r="H2" s="3"/>
      <c r="I2" s="3"/>
      <c r="J2" s="3"/>
      <c r="K2" s="3"/>
      <c r="L2" s="3"/>
      <c r="M2" s="3"/>
      <c r="N2" s="3"/>
      <c r="O2" s="3"/>
      <c r="P2" s="3"/>
      <c r="Q2" s="3"/>
      <c r="R2" s="3"/>
      <c r="S2" s="3"/>
      <c r="T2" s="3"/>
      <c r="U2" s="3"/>
      <c r="V2" s="3"/>
      <c r="W2" s="3"/>
      <c r="X2" s="83" t="s">
        <v>146</v>
      </c>
      <c r="Y2" s="3"/>
    </row>
    <row r="3" spans="1:25" x14ac:dyDescent="0.25">
      <c r="A3" s="3"/>
      <c r="B3" s="66"/>
      <c r="C3" s="3"/>
      <c r="D3" s="50" t="s">
        <v>80</v>
      </c>
      <c r="E3" s="50" t="s">
        <v>81</v>
      </c>
      <c r="F3" s="50" t="s">
        <v>82</v>
      </c>
      <c r="G3" s="50" t="s">
        <v>83</v>
      </c>
      <c r="H3" s="50" t="s">
        <v>84</v>
      </c>
      <c r="I3" s="50" t="s">
        <v>85</v>
      </c>
      <c r="J3" s="50" t="s">
        <v>86</v>
      </c>
      <c r="K3" s="50" t="s">
        <v>87</v>
      </c>
      <c r="L3" s="50" t="s">
        <v>88</v>
      </c>
      <c r="M3" s="50" t="s">
        <v>89</v>
      </c>
      <c r="N3" s="50" t="s">
        <v>90</v>
      </c>
      <c r="O3" s="50" t="s">
        <v>91</v>
      </c>
      <c r="P3" s="50" t="s">
        <v>92</v>
      </c>
      <c r="Q3" s="50" t="s">
        <v>93</v>
      </c>
      <c r="R3" s="50" t="s">
        <v>94</v>
      </c>
      <c r="S3" s="50" t="s">
        <v>95</v>
      </c>
      <c r="T3" s="50" t="s">
        <v>96</v>
      </c>
      <c r="U3" s="50" t="s">
        <v>97</v>
      </c>
      <c r="V3" s="50" t="s">
        <v>98</v>
      </c>
      <c r="W3" s="50" t="s">
        <v>99</v>
      </c>
      <c r="X3" s="50" t="s">
        <v>100</v>
      </c>
      <c r="Y3" s="3"/>
    </row>
    <row r="4" spans="1:25" ht="15" customHeight="1" x14ac:dyDescent="0.25">
      <c r="A4" s="3"/>
      <c r="B4" s="66"/>
      <c r="C4" s="3"/>
      <c r="D4" s="121" t="s">
        <v>16</v>
      </c>
      <c r="E4" s="123" t="s">
        <v>9</v>
      </c>
      <c r="F4" s="121" t="s">
        <v>17</v>
      </c>
      <c r="G4" s="125" t="s">
        <v>118</v>
      </c>
      <c r="H4" s="126"/>
      <c r="I4" s="126"/>
      <c r="J4" s="126"/>
      <c r="K4" s="126"/>
      <c r="L4" s="127"/>
      <c r="M4" s="125" t="s">
        <v>119</v>
      </c>
      <c r="N4" s="126"/>
      <c r="O4" s="126"/>
      <c r="P4" s="126"/>
      <c r="Q4" s="126"/>
      <c r="R4" s="127"/>
      <c r="S4" s="128" t="s">
        <v>30</v>
      </c>
      <c r="T4" s="121" t="s">
        <v>18</v>
      </c>
      <c r="U4" s="121" t="s">
        <v>19</v>
      </c>
      <c r="V4" s="121" t="s">
        <v>20</v>
      </c>
      <c r="W4" s="121" t="s">
        <v>21</v>
      </c>
      <c r="X4" s="121" t="s">
        <v>22</v>
      </c>
      <c r="Y4" s="3"/>
    </row>
    <row r="5" spans="1:25" ht="15" customHeight="1" x14ac:dyDescent="0.25">
      <c r="A5" s="3"/>
      <c r="B5" s="66"/>
      <c r="C5" s="3"/>
      <c r="D5" s="122"/>
      <c r="E5" s="124"/>
      <c r="F5" s="122"/>
      <c r="G5" s="68" t="s">
        <v>10</v>
      </c>
      <c r="H5" s="68" t="s">
        <v>11</v>
      </c>
      <c r="I5" s="68" t="s">
        <v>12</v>
      </c>
      <c r="J5" s="68" t="s">
        <v>13</v>
      </c>
      <c r="K5" s="68" t="s">
        <v>14</v>
      </c>
      <c r="L5" s="68" t="s">
        <v>30</v>
      </c>
      <c r="M5" s="68" t="s">
        <v>10</v>
      </c>
      <c r="N5" s="68" t="s">
        <v>11</v>
      </c>
      <c r="O5" s="68" t="s">
        <v>12</v>
      </c>
      <c r="P5" s="68" t="s">
        <v>13</v>
      </c>
      <c r="Q5" s="68" t="s">
        <v>14</v>
      </c>
      <c r="R5" s="68" t="s">
        <v>30</v>
      </c>
      <c r="S5" s="129"/>
      <c r="T5" s="122"/>
      <c r="U5" s="122"/>
      <c r="V5" s="122"/>
      <c r="W5" s="122"/>
      <c r="X5" s="122"/>
      <c r="Y5" s="3"/>
    </row>
    <row r="6" spans="1:25" ht="46.5" customHeight="1" x14ac:dyDescent="0.25">
      <c r="A6" s="3"/>
      <c r="B6" s="64" t="s">
        <v>105</v>
      </c>
      <c r="C6" s="64" t="s">
        <v>6</v>
      </c>
      <c r="D6" s="69" t="s">
        <v>101</v>
      </c>
      <c r="E6" s="63" t="s">
        <v>117</v>
      </c>
      <c r="F6" s="9" t="s">
        <v>52</v>
      </c>
      <c r="G6" s="41" t="s">
        <v>33</v>
      </c>
      <c r="H6" s="41" t="s">
        <v>33</v>
      </c>
      <c r="I6" s="41" t="s">
        <v>33</v>
      </c>
      <c r="J6" s="41" t="s">
        <v>33</v>
      </c>
      <c r="K6" s="41" t="s">
        <v>33</v>
      </c>
      <c r="L6" s="41" t="s">
        <v>33</v>
      </c>
      <c r="M6" s="41" t="s">
        <v>33</v>
      </c>
      <c r="N6" s="41" t="s">
        <v>33</v>
      </c>
      <c r="O6" s="41" t="s">
        <v>33</v>
      </c>
      <c r="P6" s="41" t="s">
        <v>33</v>
      </c>
      <c r="Q6" s="41" t="s">
        <v>33</v>
      </c>
      <c r="R6" s="41" t="s">
        <v>33</v>
      </c>
      <c r="S6" s="41" t="s">
        <v>33</v>
      </c>
      <c r="T6" s="9"/>
      <c r="U6" s="9"/>
      <c r="V6" s="9"/>
      <c r="W6" s="9"/>
      <c r="X6" s="9"/>
      <c r="Y6" s="3"/>
    </row>
    <row r="7" spans="1:25" ht="25.5" customHeight="1" x14ac:dyDescent="0.25">
      <c r="A7" s="3"/>
      <c r="B7" s="64" t="s">
        <v>106</v>
      </c>
      <c r="C7" s="64" t="s">
        <v>7</v>
      </c>
      <c r="D7" s="56" t="s">
        <v>29</v>
      </c>
      <c r="E7" s="62" t="s">
        <v>116</v>
      </c>
      <c r="F7" s="47"/>
      <c r="G7" s="42" t="s">
        <v>33</v>
      </c>
      <c r="H7" s="42" t="s">
        <v>33</v>
      </c>
      <c r="I7" s="42" t="s">
        <v>33</v>
      </c>
      <c r="J7" s="42" t="s">
        <v>33</v>
      </c>
      <c r="K7" s="42" t="s">
        <v>33</v>
      </c>
      <c r="L7" s="42" t="s">
        <v>33</v>
      </c>
      <c r="M7" s="42" t="s">
        <v>33</v>
      </c>
      <c r="N7" s="42" t="s">
        <v>33</v>
      </c>
      <c r="O7" s="42" t="s">
        <v>33</v>
      </c>
      <c r="P7" s="42" t="s">
        <v>33</v>
      </c>
      <c r="Q7" s="42" t="s">
        <v>33</v>
      </c>
      <c r="R7" s="42" t="s">
        <v>33</v>
      </c>
      <c r="S7" s="47" t="s">
        <v>29</v>
      </c>
      <c r="T7" s="13"/>
      <c r="U7" s="13"/>
      <c r="V7" s="13"/>
      <c r="W7" s="13"/>
      <c r="X7" s="13"/>
      <c r="Y7" s="3"/>
    </row>
    <row r="8" spans="1:25" ht="48.75" customHeight="1" x14ac:dyDescent="0.25">
      <c r="A8" s="3"/>
      <c r="B8" s="64" t="s">
        <v>107</v>
      </c>
      <c r="C8" s="64" t="s">
        <v>8</v>
      </c>
      <c r="D8" s="57" t="s">
        <v>29</v>
      </c>
      <c r="E8" s="60" t="s">
        <v>115</v>
      </c>
      <c r="F8" s="48" t="s">
        <v>29</v>
      </c>
      <c r="G8" s="43" t="s">
        <v>33</v>
      </c>
      <c r="H8" s="43" t="s">
        <v>33</v>
      </c>
      <c r="I8" s="43" t="s">
        <v>33</v>
      </c>
      <c r="J8" s="43" t="s">
        <v>33</v>
      </c>
      <c r="K8" s="43" t="s">
        <v>33</v>
      </c>
      <c r="L8" s="43" t="s">
        <v>33</v>
      </c>
      <c r="M8" s="43" t="s">
        <v>33</v>
      </c>
      <c r="N8" s="43" t="s">
        <v>33</v>
      </c>
      <c r="O8" s="43" t="s">
        <v>33</v>
      </c>
      <c r="P8" s="43" t="s">
        <v>33</v>
      </c>
      <c r="Q8" s="43" t="s">
        <v>33</v>
      </c>
      <c r="R8" s="43" t="s">
        <v>33</v>
      </c>
      <c r="S8" s="48" t="s">
        <v>29</v>
      </c>
      <c r="T8" s="11"/>
      <c r="U8" s="11"/>
      <c r="V8" s="11"/>
      <c r="W8" s="11"/>
      <c r="X8" s="11"/>
      <c r="Y8" s="3"/>
    </row>
    <row r="9" spans="1:25" ht="27.75" customHeight="1" x14ac:dyDescent="0.25">
      <c r="A9" s="3"/>
      <c r="B9" s="64" t="s">
        <v>108</v>
      </c>
      <c r="C9" s="64" t="s">
        <v>103</v>
      </c>
      <c r="D9" s="58" t="s">
        <v>29</v>
      </c>
      <c r="E9" s="61" t="s">
        <v>114</v>
      </c>
      <c r="F9" s="49" t="s">
        <v>29</v>
      </c>
      <c r="G9" s="44" t="s">
        <v>33</v>
      </c>
      <c r="H9" s="44" t="s">
        <v>33</v>
      </c>
      <c r="I9" s="44" t="s">
        <v>33</v>
      </c>
      <c r="J9" s="44" t="s">
        <v>33</v>
      </c>
      <c r="K9" s="44" t="s">
        <v>33</v>
      </c>
      <c r="L9" s="44" t="s">
        <v>33</v>
      </c>
      <c r="M9" s="44" t="s">
        <v>33</v>
      </c>
      <c r="N9" s="44" t="s">
        <v>33</v>
      </c>
      <c r="O9" s="44" t="s">
        <v>33</v>
      </c>
      <c r="P9" s="44" t="s">
        <v>33</v>
      </c>
      <c r="Q9" s="44" t="s">
        <v>33</v>
      </c>
      <c r="R9" s="44" t="s">
        <v>33</v>
      </c>
      <c r="S9" s="49" t="s">
        <v>29</v>
      </c>
      <c r="T9" s="15"/>
      <c r="U9" s="15"/>
      <c r="V9" s="15"/>
      <c r="W9" s="15"/>
      <c r="X9" s="15"/>
      <c r="Y9" s="3"/>
    </row>
    <row r="10" spans="1:25" ht="319.5" customHeight="1" x14ac:dyDescent="0.25">
      <c r="A10" s="3"/>
      <c r="B10" s="65" t="s">
        <v>109</v>
      </c>
      <c r="C10" s="65" t="s">
        <v>104</v>
      </c>
      <c r="D10" s="53" t="s">
        <v>29</v>
      </c>
      <c r="E10" s="59" t="s">
        <v>113</v>
      </c>
      <c r="F10" s="55" t="s">
        <v>111</v>
      </c>
      <c r="G10" s="85" t="s">
        <v>154</v>
      </c>
      <c r="H10" s="52" t="s">
        <v>133</v>
      </c>
      <c r="I10" s="52" t="s">
        <v>134</v>
      </c>
      <c r="J10" s="52" t="s">
        <v>135</v>
      </c>
      <c r="K10" s="52" t="s">
        <v>135</v>
      </c>
      <c r="L10" s="51" t="s">
        <v>110</v>
      </c>
      <c r="M10" s="52" t="s">
        <v>112</v>
      </c>
      <c r="N10" s="52" t="s">
        <v>136</v>
      </c>
      <c r="O10" s="52" t="s">
        <v>134</v>
      </c>
      <c r="P10" s="52" t="s">
        <v>135</v>
      </c>
      <c r="Q10" s="52" t="s">
        <v>135</v>
      </c>
      <c r="R10" s="51" t="s">
        <v>110</v>
      </c>
      <c r="S10" s="51" t="s">
        <v>102</v>
      </c>
      <c r="T10" s="52" t="s">
        <v>156</v>
      </c>
      <c r="U10" s="52" t="s">
        <v>120</v>
      </c>
      <c r="V10" s="52" t="s">
        <v>121</v>
      </c>
      <c r="W10" s="52" t="s">
        <v>122</v>
      </c>
      <c r="X10" s="52" t="s">
        <v>123</v>
      </c>
      <c r="Y10" s="3"/>
    </row>
    <row r="11" spans="1:25" ht="10.5" customHeight="1" x14ac:dyDescent="0.25">
      <c r="A11" s="3"/>
      <c r="B11" s="66"/>
      <c r="C11" s="3"/>
      <c r="D11" s="46" t="s">
        <v>29</v>
      </c>
      <c r="E11" s="46" t="s">
        <v>29</v>
      </c>
      <c r="F11" s="46" t="s">
        <v>29</v>
      </c>
      <c r="G11" s="87" t="s">
        <v>29</v>
      </c>
      <c r="H11" s="46" t="s">
        <v>29</v>
      </c>
      <c r="I11" s="46" t="s">
        <v>29</v>
      </c>
      <c r="J11" s="46" t="s">
        <v>29</v>
      </c>
      <c r="K11" s="46" t="s">
        <v>29</v>
      </c>
      <c r="L11" s="46" t="s">
        <v>29</v>
      </c>
      <c r="M11" s="46" t="s">
        <v>29</v>
      </c>
      <c r="N11" s="46" t="s">
        <v>29</v>
      </c>
      <c r="O11" s="46" t="s">
        <v>29</v>
      </c>
      <c r="P11" s="46" t="s">
        <v>29</v>
      </c>
      <c r="Q11" s="46" t="s">
        <v>29</v>
      </c>
      <c r="R11" s="46" t="s">
        <v>29</v>
      </c>
      <c r="S11" s="46" t="s">
        <v>29</v>
      </c>
      <c r="T11" s="46" t="s">
        <v>29</v>
      </c>
      <c r="U11" s="46" t="s">
        <v>29</v>
      </c>
      <c r="V11" s="46" t="s">
        <v>29</v>
      </c>
      <c r="W11" s="46" t="s">
        <v>29</v>
      </c>
      <c r="X11" s="46" t="s">
        <v>29</v>
      </c>
      <c r="Y11" s="3"/>
    </row>
    <row r="12" spans="1:25" s="28" customFormat="1" ht="16.5" customHeight="1" x14ac:dyDescent="0.25">
      <c r="A12" s="3"/>
      <c r="B12" s="66"/>
      <c r="C12" s="3"/>
      <c r="D12" s="25"/>
      <c r="E12" s="25" t="s">
        <v>32</v>
      </c>
      <c r="F12" s="26"/>
      <c r="G12" s="45" t="s">
        <v>33</v>
      </c>
      <c r="H12" s="45" t="s">
        <v>33</v>
      </c>
      <c r="I12" s="45" t="s">
        <v>33</v>
      </c>
      <c r="J12" s="45" t="s">
        <v>33</v>
      </c>
      <c r="K12" s="45" t="s">
        <v>33</v>
      </c>
      <c r="L12" s="45" t="s">
        <v>33</v>
      </c>
      <c r="M12" s="45" t="s">
        <v>33</v>
      </c>
      <c r="N12" s="45" t="s">
        <v>33</v>
      </c>
      <c r="O12" s="45" t="s">
        <v>33</v>
      </c>
      <c r="P12" s="45" t="s">
        <v>33</v>
      </c>
      <c r="Q12" s="45" t="s">
        <v>33</v>
      </c>
      <c r="R12" s="45" t="s">
        <v>33</v>
      </c>
      <c r="S12" s="45" t="s">
        <v>33</v>
      </c>
      <c r="T12" s="25"/>
      <c r="U12" s="25"/>
      <c r="V12" s="25"/>
      <c r="W12" s="25"/>
      <c r="X12" s="25"/>
      <c r="Y12" s="3"/>
    </row>
    <row r="13" spans="1:25" x14ac:dyDescent="0.25">
      <c r="A13" s="3"/>
      <c r="B13" s="66"/>
      <c r="C13" s="3"/>
      <c r="D13" s="3"/>
      <c r="E13" s="3"/>
      <c r="F13" s="3"/>
      <c r="G13" s="3"/>
      <c r="H13" s="3"/>
      <c r="I13" s="3"/>
      <c r="J13" s="3"/>
      <c r="K13" s="3"/>
      <c r="L13" s="3"/>
      <c r="M13" s="3"/>
      <c r="N13" s="3"/>
      <c r="O13" s="3"/>
      <c r="P13" s="3"/>
      <c r="Q13" s="3"/>
      <c r="R13" s="3"/>
      <c r="S13" s="3"/>
      <c r="T13" s="3"/>
      <c r="U13" s="3"/>
      <c r="V13" s="3"/>
      <c r="W13" s="3"/>
      <c r="X13" s="3"/>
      <c r="Y13" s="3"/>
    </row>
    <row r="14" spans="1:25" x14ac:dyDescent="0.25">
      <c r="A14" s="3"/>
      <c r="B14" s="66"/>
      <c r="C14" s="3"/>
      <c r="D14" s="3"/>
      <c r="E14" s="3"/>
      <c r="F14" s="3"/>
      <c r="G14" s="3"/>
      <c r="H14" s="3"/>
      <c r="I14" s="3"/>
      <c r="J14" s="3"/>
      <c r="K14" s="3"/>
      <c r="L14" s="3"/>
      <c r="M14" s="3"/>
      <c r="N14" s="3"/>
      <c r="O14" s="3"/>
      <c r="P14" s="3"/>
      <c r="Q14" s="3"/>
      <c r="R14" s="3"/>
      <c r="S14" s="3"/>
      <c r="T14" s="3"/>
      <c r="U14" s="3"/>
      <c r="V14" s="3"/>
      <c r="W14" s="3"/>
      <c r="X14" s="3"/>
      <c r="Y14" s="3"/>
    </row>
    <row r="15" spans="1:25" x14ac:dyDescent="0.25">
      <c r="A15" s="3"/>
      <c r="B15" s="66"/>
      <c r="C15" s="3"/>
      <c r="D15" s="3"/>
      <c r="E15" s="3"/>
      <c r="F15" s="3"/>
      <c r="G15" s="3"/>
      <c r="H15" s="3"/>
      <c r="I15" s="3"/>
      <c r="J15" s="3"/>
      <c r="K15" s="3"/>
      <c r="L15" s="3"/>
      <c r="M15" s="3"/>
      <c r="N15" s="3"/>
      <c r="O15" s="3"/>
      <c r="P15" s="3"/>
      <c r="Q15" s="3"/>
      <c r="R15" s="3"/>
      <c r="S15" s="3"/>
      <c r="T15" s="3"/>
      <c r="U15" s="3"/>
      <c r="V15" s="3"/>
      <c r="W15" s="3"/>
      <c r="X15" s="3"/>
      <c r="Y15" s="3"/>
    </row>
    <row r="16" spans="1:25" x14ac:dyDescent="0.25">
      <c r="A16" s="3"/>
      <c r="B16" s="66"/>
      <c r="C16" s="3"/>
      <c r="D16" s="3"/>
      <c r="E16" s="3"/>
      <c r="F16" s="3"/>
      <c r="G16" s="54"/>
      <c r="H16" s="3"/>
      <c r="I16" s="3"/>
      <c r="J16" s="3"/>
      <c r="K16" s="3"/>
      <c r="L16" s="3"/>
      <c r="M16" s="3"/>
      <c r="N16" s="3"/>
      <c r="O16" s="3"/>
      <c r="P16" s="3"/>
      <c r="Q16" s="3"/>
      <c r="R16" s="3"/>
      <c r="S16" s="3"/>
      <c r="T16" s="3"/>
      <c r="U16" s="3"/>
      <c r="V16" s="3"/>
      <c r="W16" s="3"/>
      <c r="X16" s="3"/>
      <c r="Y16" s="3"/>
    </row>
    <row r="17" spans="1:25" x14ac:dyDescent="0.25">
      <c r="A17" s="3"/>
      <c r="B17" s="66"/>
      <c r="C17" s="3"/>
      <c r="D17" s="3"/>
      <c r="E17" s="3"/>
      <c r="F17" s="3"/>
      <c r="G17" s="54"/>
      <c r="H17" s="3"/>
      <c r="I17" s="3"/>
      <c r="J17" s="3"/>
      <c r="K17" s="3"/>
      <c r="L17" s="3"/>
      <c r="M17" s="3"/>
      <c r="N17" s="3"/>
      <c r="O17" s="3"/>
      <c r="P17" s="3"/>
      <c r="Q17" s="3"/>
      <c r="R17" s="3"/>
      <c r="S17" s="3"/>
      <c r="T17" s="3"/>
      <c r="U17" s="3"/>
      <c r="V17" s="3"/>
      <c r="W17" s="3"/>
      <c r="X17" s="3"/>
      <c r="Y17" s="3"/>
    </row>
  </sheetData>
  <mergeCells count="11">
    <mergeCell ref="W4:W5"/>
    <mergeCell ref="X4:X5"/>
    <mergeCell ref="D4:D5"/>
    <mergeCell ref="E4:E5"/>
    <mergeCell ref="F4:F5"/>
    <mergeCell ref="G4:L4"/>
    <mergeCell ref="M4:R4"/>
    <mergeCell ref="S4:S5"/>
    <mergeCell ref="T4:T5"/>
    <mergeCell ref="U4:U5"/>
    <mergeCell ref="V4:V5"/>
  </mergeCells>
  <pageMargins left="0.7" right="0.7" top="0.75" bottom="0.75" header="0.3" footer="0.3"/>
  <pageSetup paperSize="256"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J2" sqref="J2"/>
    </sheetView>
  </sheetViews>
  <sheetFormatPr defaultRowHeight="11.25" x14ac:dyDescent="0.25"/>
  <cols>
    <col min="1" max="1" width="4" style="2" customWidth="1"/>
    <col min="2" max="2" width="25.28515625" style="2" customWidth="1"/>
    <col min="3" max="3" width="23.5703125" style="2" customWidth="1"/>
    <col min="4" max="4" width="30.28515625" style="2" customWidth="1"/>
    <col min="5" max="5" width="23.140625" style="2" customWidth="1"/>
    <col min="6" max="6" width="31.140625" style="2" customWidth="1"/>
    <col min="7" max="7" width="20.7109375" style="2" customWidth="1"/>
    <col min="8" max="10" width="15.28515625" style="2" customWidth="1"/>
    <col min="11" max="16384" width="9.140625" style="2"/>
  </cols>
  <sheetData>
    <row r="1" spans="1:11" x14ac:dyDescent="0.25">
      <c r="A1" s="3"/>
      <c r="B1" s="3"/>
      <c r="C1" s="3"/>
      <c r="D1" s="3"/>
      <c r="E1" s="3"/>
      <c r="F1" s="3"/>
      <c r="G1" s="3"/>
      <c r="H1" s="3"/>
      <c r="I1" s="3"/>
      <c r="J1" s="3"/>
      <c r="K1" s="3"/>
    </row>
    <row r="2" spans="1:11" ht="19.5" x14ac:dyDescent="0.25">
      <c r="A2" s="3"/>
      <c r="B2" s="3"/>
      <c r="C2" s="3"/>
      <c r="D2" s="3"/>
      <c r="E2" s="3"/>
      <c r="F2" s="3"/>
      <c r="G2" s="3"/>
      <c r="H2" s="3"/>
      <c r="I2" s="3"/>
      <c r="J2" s="83" t="s">
        <v>147</v>
      </c>
      <c r="K2" s="3"/>
    </row>
    <row r="3" spans="1:11" x14ac:dyDescent="0.25">
      <c r="A3" s="3"/>
      <c r="B3" s="70" t="s">
        <v>126</v>
      </c>
      <c r="C3" s="70" t="s">
        <v>126</v>
      </c>
      <c r="D3" s="70" t="s">
        <v>126</v>
      </c>
      <c r="E3" s="70" t="s">
        <v>126</v>
      </c>
      <c r="F3" s="70" t="s">
        <v>127</v>
      </c>
      <c r="G3" s="70" t="s">
        <v>127</v>
      </c>
      <c r="H3" s="70" t="s">
        <v>127</v>
      </c>
      <c r="I3" s="70" t="s">
        <v>127</v>
      </c>
      <c r="J3" s="70" t="s">
        <v>127</v>
      </c>
      <c r="K3" s="3"/>
    </row>
    <row r="4" spans="1:11" ht="15" customHeight="1" x14ac:dyDescent="0.25">
      <c r="A4" s="3"/>
      <c r="B4" s="73" t="s">
        <v>8</v>
      </c>
      <c r="C4" s="72" t="s">
        <v>124</v>
      </c>
      <c r="D4" s="72" t="s">
        <v>125</v>
      </c>
      <c r="E4" s="72" t="s">
        <v>61</v>
      </c>
      <c r="F4" s="72" t="s">
        <v>18</v>
      </c>
      <c r="G4" s="72" t="s">
        <v>19</v>
      </c>
      <c r="H4" s="72" t="s">
        <v>20</v>
      </c>
      <c r="I4" s="72" t="s">
        <v>21</v>
      </c>
      <c r="J4" s="72" t="s">
        <v>22</v>
      </c>
      <c r="K4" s="3"/>
    </row>
    <row r="5" spans="1:11" ht="153" customHeight="1" x14ac:dyDescent="0.25">
      <c r="A5" s="3"/>
      <c r="B5" s="74" t="s">
        <v>143</v>
      </c>
      <c r="C5" s="74" t="s">
        <v>144</v>
      </c>
      <c r="D5" s="74" t="s">
        <v>145</v>
      </c>
      <c r="E5" s="74" t="s">
        <v>139</v>
      </c>
      <c r="F5" s="74" t="s">
        <v>155</v>
      </c>
      <c r="G5" s="74" t="s">
        <v>128</v>
      </c>
      <c r="H5" s="74" t="s">
        <v>129</v>
      </c>
      <c r="I5" s="74" t="s">
        <v>128</v>
      </c>
      <c r="J5" s="74" t="s">
        <v>128</v>
      </c>
      <c r="K5" s="3"/>
    </row>
    <row r="6" spans="1:11" ht="16.5" customHeight="1" x14ac:dyDescent="0.25">
      <c r="A6" s="3"/>
      <c r="B6" s="75" t="s">
        <v>29</v>
      </c>
      <c r="C6" s="75" t="s">
        <v>29</v>
      </c>
      <c r="D6" s="75" t="s">
        <v>29</v>
      </c>
      <c r="E6" s="75" t="s">
        <v>29</v>
      </c>
      <c r="F6" s="75" t="s">
        <v>29</v>
      </c>
      <c r="G6" s="75" t="s">
        <v>29</v>
      </c>
      <c r="H6" s="75" t="s">
        <v>29</v>
      </c>
      <c r="I6" s="75" t="s">
        <v>29</v>
      </c>
      <c r="J6" s="75" t="s">
        <v>29</v>
      </c>
      <c r="K6" s="3"/>
    </row>
    <row r="7" spans="1:11" x14ac:dyDescent="0.25">
      <c r="A7" s="3"/>
      <c r="B7" s="3"/>
      <c r="C7" s="3"/>
      <c r="D7" s="3"/>
      <c r="E7" s="3"/>
      <c r="F7" s="3"/>
      <c r="G7" s="3"/>
      <c r="H7" s="3"/>
      <c r="I7" s="3"/>
      <c r="J7" s="3"/>
      <c r="K7" s="3"/>
    </row>
    <row r="8" spans="1:11" x14ac:dyDescent="0.25">
      <c r="A8" s="3"/>
      <c r="B8" s="3"/>
      <c r="C8" s="3"/>
      <c r="D8" s="3"/>
      <c r="E8" s="3"/>
      <c r="F8" s="3"/>
      <c r="G8" s="3"/>
      <c r="H8" s="3"/>
      <c r="I8" s="3"/>
      <c r="J8" s="3"/>
      <c r="K8" s="3"/>
    </row>
  </sheetData>
  <pageMargins left="0.7" right="0.7" top="0.75" bottom="0.75" header="0.3" footer="0.3"/>
  <pageSetup paperSize="256"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workbookViewId="0">
      <selection activeCell="X39" sqref="X39:AC50"/>
    </sheetView>
  </sheetViews>
  <sheetFormatPr defaultRowHeight="11.25" outlineLevelCol="1" x14ac:dyDescent="0.25"/>
  <cols>
    <col min="1" max="1" width="5.140625" style="2" customWidth="1"/>
    <col min="2" max="2" width="10.7109375" style="2" customWidth="1"/>
    <col min="3" max="3" width="11" style="2" customWidth="1"/>
    <col min="4" max="5" width="9.7109375" style="2" customWidth="1"/>
    <col min="6" max="6" width="14.42578125" style="2" customWidth="1"/>
    <col min="7" max="8" width="9.28515625" style="2" customWidth="1" outlineLevel="1"/>
    <col min="9" max="9" width="7.7109375" style="2" customWidth="1" outlineLevel="1"/>
    <col min="10" max="10" width="9.28515625" style="2" customWidth="1" outlineLevel="1"/>
    <col min="11" max="11" width="8.42578125" style="2" customWidth="1" outlineLevel="1"/>
    <col min="12" max="12" width="7.28515625" style="2" customWidth="1"/>
    <col min="13" max="17" width="7.140625" style="2" customWidth="1" outlineLevel="1"/>
    <col min="18" max="18" width="6.140625" style="2" customWidth="1"/>
    <col min="19" max="19" width="8" style="2" customWidth="1"/>
    <col min="20" max="24" width="5.28515625" style="2" customWidth="1"/>
    <col min="25" max="16384" width="9.140625" style="2"/>
  </cols>
  <sheetData>
    <row r="1" spans="1:25" x14ac:dyDescent="0.25">
      <c r="A1" s="1"/>
      <c r="B1" s="1"/>
      <c r="C1" s="1"/>
      <c r="D1" s="1"/>
      <c r="E1" s="1"/>
      <c r="F1" s="1"/>
      <c r="G1" s="1"/>
      <c r="H1" s="1"/>
      <c r="I1" s="1"/>
      <c r="J1" s="1"/>
      <c r="K1" s="1"/>
      <c r="L1" s="1"/>
      <c r="M1" s="1"/>
      <c r="N1" s="1"/>
      <c r="O1" s="1"/>
      <c r="P1" s="1"/>
      <c r="Q1" s="1"/>
      <c r="R1" s="1"/>
      <c r="S1" s="1"/>
      <c r="T1" s="1"/>
      <c r="U1" s="1"/>
      <c r="V1" s="1"/>
      <c r="W1" s="1"/>
      <c r="X1" s="1"/>
      <c r="Y1" s="1"/>
    </row>
    <row r="2" spans="1:25" ht="15" x14ac:dyDescent="0.25">
      <c r="A2" s="1"/>
      <c r="B2" s="76" t="s">
        <v>58</v>
      </c>
      <c r="C2" s="1"/>
      <c r="D2" s="1"/>
      <c r="E2" s="1"/>
      <c r="F2" s="1"/>
      <c r="G2" s="1"/>
      <c r="H2" s="1"/>
      <c r="I2" s="1"/>
      <c r="J2" s="1"/>
      <c r="K2" s="1"/>
      <c r="L2" s="1"/>
      <c r="M2" s="1"/>
      <c r="N2" s="1"/>
      <c r="O2" s="1"/>
      <c r="P2" s="1"/>
      <c r="Q2" s="1"/>
      <c r="R2" s="1"/>
      <c r="S2" s="1"/>
      <c r="T2" s="1"/>
      <c r="U2" s="1"/>
      <c r="V2" s="1"/>
      <c r="W2" s="1"/>
      <c r="X2" s="1"/>
      <c r="Y2" s="1"/>
    </row>
    <row r="3" spans="1:25" ht="2.25" hidden="1" customHeight="1" x14ac:dyDescent="0.25">
      <c r="A3" s="1"/>
      <c r="B3" s="1"/>
      <c r="C3" s="1"/>
      <c r="D3" s="1"/>
      <c r="E3" s="1"/>
      <c r="F3" s="1"/>
      <c r="G3" s="1"/>
      <c r="H3" s="1"/>
      <c r="I3" s="1"/>
      <c r="J3" s="1"/>
      <c r="K3" s="1"/>
      <c r="L3" s="1"/>
      <c r="M3" s="1"/>
      <c r="N3" s="1"/>
      <c r="O3" s="1"/>
      <c r="P3" s="1"/>
      <c r="Q3" s="1"/>
      <c r="R3" s="1"/>
      <c r="S3" s="1"/>
      <c r="T3" s="1"/>
      <c r="U3" s="1"/>
      <c r="V3" s="1"/>
      <c r="W3" s="1"/>
      <c r="X3" s="1"/>
      <c r="Y3" s="1"/>
    </row>
    <row r="4" spans="1:25" ht="17.25" customHeight="1" x14ac:dyDescent="0.25">
      <c r="A4" s="1"/>
      <c r="B4" s="155" t="s">
        <v>15</v>
      </c>
      <c r="C4" s="155"/>
      <c r="D4" s="155"/>
      <c r="E4" s="1"/>
      <c r="F4" s="1"/>
      <c r="G4" s="1"/>
      <c r="H4" s="1"/>
      <c r="I4" s="1"/>
      <c r="J4" s="1"/>
      <c r="K4" s="1"/>
      <c r="L4" s="1"/>
      <c r="M4" s="1"/>
      <c r="N4" s="1"/>
      <c r="O4" s="1"/>
      <c r="P4" s="1"/>
      <c r="Q4" s="1"/>
      <c r="R4" s="1"/>
      <c r="S4" s="1"/>
      <c r="T4" s="1"/>
      <c r="U4" s="1"/>
      <c r="V4" s="1"/>
      <c r="W4" s="1"/>
      <c r="X4" s="1"/>
      <c r="Y4" s="1"/>
    </row>
    <row r="5" spans="1:25" ht="10.5" customHeight="1" x14ac:dyDescent="0.25">
      <c r="A5" s="1"/>
      <c r="B5" s="1"/>
      <c r="C5" s="1"/>
      <c r="D5" s="1"/>
      <c r="E5" s="1"/>
      <c r="F5" s="1"/>
      <c r="G5" s="1"/>
      <c r="H5" s="1"/>
      <c r="I5" s="1"/>
      <c r="J5" s="1"/>
      <c r="K5" s="1"/>
      <c r="L5" s="1"/>
      <c r="M5" s="1"/>
      <c r="N5" s="1"/>
      <c r="O5" s="1"/>
      <c r="P5" s="1"/>
      <c r="Q5" s="1"/>
      <c r="R5" s="1"/>
      <c r="S5" s="1"/>
      <c r="T5" s="1"/>
      <c r="U5" s="1"/>
      <c r="V5" s="1"/>
      <c r="W5" s="1"/>
      <c r="X5" s="1"/>
      <c r="Y5" s="1"/>
    </row>
    <row r="6" spans="1:25" ht="15.75" customHeight="1" x14ac:dyDescent="0.25">
      <c r="A6" s="1"/>
      <c r="B6" s="1" t="s">
        <v>2</v>
      </c>
      <c r="C6" s="156" t="s">
        <v>67</v>
      </c>
      <c r="D6" s="156"/>
      <c r="E6" s="1"/>
      <c r="F6" s="1" t="s">
        <v>148</v>
      </c>
      <c r="G6" s="3" t="s">
        <v>149</v>
      </c>
      <c r="H6" s="1"/>
      <c r="I6" s="1"/>
      <c r="J6" s="1"/>
      <c r="K6" s="1"/>
      <c r="L6" s="1"/>
      <c r="M6" s="1"/>
      <c r="N6" s="1"/>
      <c r="O6" s="1"/>
      <c r="P6" s="1"/>
      <c r="Q6" s="1"/>
      <c r="R6" s="1"/>
      <c r="S6" s="1"/>
      <c r="T6" s="1"/>
      <c r="U6" s="1"/>
      <c r="V6" s="1"/>
      <c r="W6" s="1"/>
      <c r="X6" s="1"/>
      <c r="Y6" s="1"/>
    </row>
    <row r="7" spans="1:25" ht="4.5" customHeight="1" x14ac:dyDescent="0.25">
      <c r="A7" s="1"/>
      <c r="B7" s="1"/>
      <c r="C7" s="1"/>
      <c r="D7" s="1"/>
      <c r="E7" s="1"/>
      <c r="F7" s="20"/>
      <c r="G7" s="1"/>
      <c r="H7" s="1"/>
      <c r="I7" s="1"/>
      <c r="J7" s="1"/>
      <c r="K7" s="1"/>
      <c r="L7" s="1"/>
      <c r="M7" s="1"/>
      <c r="N7" s="1"/>
      <c r="O7" s="1"/>
      <c r="P7" s="1"/>
      <c r="Q7" s="1"/>
      <c r="R7" s="1"/>
      <c r="S7" s="1"/>
      <c r="T7" s="1"/>
      <c r="U7" s="1"/>
      <c r="V7" s="1"/>
      <c r="W7" s="1"/>
      <c r="X7" s="1"/>
      <c r="Y7" s="1"/>
    </row>
    <row r="8" spans="1:25" x14ac:dyDescent="0.25">
      <c r="A8" s="1"/>
      <c r="B8" s="1" t="s">
        <v>4</v>
      </c>
      <c r="C8" s="1"/>
      <c r="D8" s="1" t="s">
        <v>5</v>
      </c>
      <c r="E8" s="1"/>
      <c r="F8" s="1" t="s">
        <v>3</v>
      </c>
      <c r="G8" s="1"/>
      <c r="H8" s="1"/>
      <c r="I8" s="1"/>
      <c r="J8" s="1"/>
      <c r="K8" s="1"/>
      <c r="L8" s="1"/>
      <c r="M8" s="1"/>
      <c r="N8" s="1"/>
      <c r="O8" s="1"/>
      <c r="P8" s="1"/>
      <c r="Q8" s="1"/>
      <c r="R8" s="1"/>
      <c r="S8" s="1"/>
      <c r="T8" s="1"/>
      <c r="U8" s="1"/>
      <c r="V8" s="1"/>
      <c r="W8" s="1"/>
      <c r="X8" s="1"/>
      <c r="Y8" s="1"/>
    </row>
    <row r="9" spans="1:25" x14ac:dyDescent="0.25">
      <c r="A9" s="1"/>
      <c r="B9" s="5" t="s">
        <v>35</v>
      </c>
      <c r="C9" s="1"/>
      <c r="D9" s="5" t="s">
        <v>40</v>
      </c>
      <c r="E9" s="5"/>
      <c r="F9" s="21" t="s">
        <v>35</v>
      </c>
      <c r="G9" s="3" t="s">
        <v>31</v>
      </c>
      <c r="H9" s="22" t="s">
        <v>45</v>
      </c>
      <c r="I9" s="1" t="s">
        <v>52</v>
      </c>
      <c r="J9" s="1"/>
      <c r="K9" s="1"/>
      <c r="L9" s="1"/>
      <c r="M9" s="1"/>
      <c r="N9" s="1"/>
      <c r="O9" s="1"/>
      <c r="P9" s="1"/>
      <c r="Q9" s="1"/>
      <c r="R9" s="1"/>
      <c r="S9" s="1"/>
      <c r="T9" s="1"/>
      <c r="U9" s="1"/>
      <c r="V9" s="1"/>
      <c r="W9" s="1"/>
      <c r="X9" s="1"/>
      <c r="Y9" s="1"/>
    </row>
    <row r="10" spans="1:25" x14ac:dyDescent="0.25">
      <c r="A10" s="1"/>
      <c r="B10" s="5" t="s">
        <v>36</v>
      </c>
      <c r="C10" s="1"/>
      <c r="D10" s="5" t="s">
        <v>41</v>
      </c>
      <c r="E10" s="5"/>
      <c r="F10" s="21" t="s">
        <v>36</v>
      </c>
      <c r="G10" s="3" t="s">
        <v>31</v>
      </c>
      <c r="H10" s="22" t="s">
        <v>47</v>
      </c>
      <c r="I10" s="1" t="s">
        <v>52</v>
      </c>
      <c r="J10" s="1"/>
      <c r="K10" s="1"/>
      <c r="L10" s="1"/>
      <c r="M10" s="1"/>
      <c r="N10" s="1"/>
      <c r="O10" s="1"/>
      <c r="P10" s="1"/>
      <c r="Q10" s="1"/>
      <c r="R10" s="1"/>
      <c r="S10" s="1"/>
      <c r="T10" s="1"/>
      <c r="U10" s="1"/>
      <c r="V10" s="1"/>
      <c r="W10" s="1"/>
      <c r="X10" s="1"/>
      <c r="Y10" s="1"/>
    </row>
    <row r="11" spans="1:25" x14ac:dyDescent="0.25">
      <c r="A11" s="1"/>
      <c r="B11" s="5" t="s">
        <v>37</v>
      </c>
      <c r="C11" s="1"/>
      <c r="D11" s="5" t="s">
        <v>42</v>
      </c>
      <c r="E11" s="5"/>
      <c r="F11" s="21" t="s">
        <v>37</v>
      </c>
      <c r="G11" s="3" t="s">
        <v>31</v>
      </c>
      <c r="H11" s="22" t="s">
        <v>46</v>
      </c>
      <c r="I11" s="1" t="s">
        <v>52</v>
      </c>
      <c r="J11" s="1"/>
      <c r="K11" s="1"/>
      <c r="L11" s="1"/>
      <c r="M11" s="1"/>
      <c r="N11" s="1"/>
      <c r="O11" s="1"/>
      <c r="P11" s="1"/>
      <c r="Q11" s="1"/>
      <c r="R11" s="1"/>
      <c r="S11" s="1"/>
      <c r="T11" s="1"/>
      <c r="U11" s="1"/>
      <c r="V11" s="1"/>
      <c r="W11" s="1"/>
      <c r="X11" s="1"/>
      <c r="Y11" s="1"/>
    </row>
    <row r="12" spans="1:25" x14ac:dyDescent="0.25">
      <c r="A12" s="1"/>
      <c r="B12" s="5" t="s">
        <v>38</v>
      </c>
      <c r="C12" s="1"/>
      <c r="D12" s="5" t="s">
        <v>43</v>
      </c>
      <c r="E12" s="5"/>
      <c r="F12" s="21" t="s">
        <v>53</v>
      </c>
      <c r="G12" s="3" t="s">
        <v>31</v>
      </c>
      <c r="H12" s="3"/>
      <c r="I12" s="1" t="s">
        <v>52</v>
      </c>
      <c r="J12" s="1"/>
      <c r="K12" s="1"/>
      <c r="L12" s="1"/>
      <c r="M12" s="1"/>
      <c r="N12" s="1"/>
      <c r="O12" s="1"/>
      <c r="P12" s="1"/>
      <c r="Q12" s="1"/>
      <c r="R12" s="1"/>
      <c r="S12" s="1"/>
      <c r="T12" s="1"/>
      <c r="U12" s="1"/>
      <c r="V12" s="1"/>
      <c r="W12" s="1"/>
      <c r="X12" s="1"/>
      <c r="Y12" s="1"/>
    </row>
    <row r="13" spans="1:25" x14ac:dyDescent="0.25">
      <c r="A13" s="1"/>
      <c r="B13" s="5" t="s">
        <v>39</v>
      </c>
      <c r="C13" s="1"/>
      <c r="D13" s="5" t="s">
        <v>44</v>
      </c>
      <c r="E13" s="5"/>
      <c r="F13" s="21" t="s">
        <v>54</v>
      </c>
      <c r="G13" s="3" t="s">
        <v>31</v>
      </c>
      <c r="H13" s="3"/>
      <c r="I13" s="1" t="s">
        <v>52</v>
      </c>
      <c r="J13" s="1"/>
      <c r="K13" s="1"/>
      <c r="L13" s="1"/>
      <c r="M13" s="1"/>
      <c r="N13" s="1"/>
      <c r="O13" s="1"/>
      <c r="P13" s="1"/>
      <c r="Q13" s="1"/>
      <c r="R13" s="1"/>
      <c r="S13" s="1"/>
      <c r="T13" s="1"/>
      <c r="U13" s="1"/>
      <c r="V13" s="1"/>
      <c r="W13" s="1"/>
      <c r="X13" s="1"/>
      <c r="Y13" s="1"/>
    </row>
    <row r="14" spans="1:25" x14ac:dyDescent="0.25">
      <c r="A14" s="1"/>
      <c r="B14" s="5"/>
      <c r="C14" s="1"/>
      <c r="D14" s="5"/>
      <c r="E14" s="5"/>
      <c r="F14" s="21" t="s">
        <v>141</v>
      </c>
      <c r="G14" s="3" t="s">
        <v>31</v>
      </c>
      <c r="H14" s="3"/>
      <c r="I14" s="1"/>
      <c r="J14" s="1"/>
      <c r="K14" s="1"/>
      <c r="L14" s="1"/>
      <c r="M14" s="1"/>
      <c r="N14" s="1"/>
      <c r="O14" s="1"/>
      <c r="P14" s="1"/>
      <c r="Q14" s="1"/>
      <c r="R14" s="1"/>
      <c r="S14" s="1"/>
      <c r="T14" s="1"/>
      <c r="U14" s="1"/>
      <c r="V14" s="1"/>
      <c r="W14" s="1"/>
      <c r="X14" s="1"/>
      <c r="Y14" s="1"/>
    </row>
    <row r="15" spans="1:25" ht="2.25" customHeight="1" x14ac:dyDescent="0.25">
      <c r="A15" s="1"/>
      <c r="B15" s="1"/>
      <c r="C15" s="1"/>
      <c r="D15" s="1"/>
      <c r="E15" s="1"/>
      <c r="F15" s="1"/>
      <c r="G15" s="1"/>
      <c r="H15" s="1"/>
      <c r="I15" s="1" t="s">
        <v>52</v>
      </c>
      <c r="J15" s="1"/>
      <c r="K15" s="1"/>
      <c r="L15" s="1"/>
      <c r="M15" s="1"/>
      <c r="N15" s="1"/>
      <c r="O15" s="1"/>
      <c r="P15" s="1"/>
      <c r="Q15" s="1"/>
      <c r="R15" s="1"/>
      <c r="S15" s="1"/>
      <c r="T15" s="1"/>
      <c r="U15" s="1"/>
      <c r="V15" s="1"/>
      <c r="W15" s="1"/>
      <c r="X15" s="1"/>
      <c r="Y15" s="1"/>
    </row>
    <row r="16" spans="1:25" ht="15" customHeight="1" x14ac:dyDescent="0.25">
      <c r="A16" s="1"/>
      <c r="B16" s="148" t="s">
        <v>16</v>
      </c>
      <c r="C16" s="157" t="s">
        <v>9</v>
      </c>
      <c r="D16" s="158"/>
      <c r="E16" s="159"/>
      <c r="F16" s="148" t="s">
        <v>17</v>
      </c>
      <c r="G16" s="150" t="s">
        <v>34</v>
      </c>
      <c r="H16" s="151"/>
      <c r="I16" s="151"/>
      <c r="J16" s="151"/>
      <c r="K16" s="151"/>
      <c r="L16" s="152"/>
      <c r="M16" s="150" t="s">
        <v>59</v>
      </c>
      <c r="N16" s="151"/>
      <c r="O16" s="151"/>
      <c r="P16" s="151"/>
      <c r="Q16" s="151"/>
      <c r="R16" s="152"/>
      <c r="S16" s="153" t="s">
        <v>140</v>
      </c>
      <c r="T16" s="148" t="s">
        <v>18</v>
      </c>
      <c r="U16" s="148" t="s">
        <v>19</v>
      </c>
      <c r="V16" s="148" t="s">
        <v>20</v>
      </c>
      <c r="W16" s="148" t="s">
        <v>21</v>
      </c>
      <c r="X16" s="148" t="s">
        <v>22</v>
      </c>
      <c r="Y16" s="1"/>
    </row>
    <row r="17" spans="1:25" ht="15" customHeight="1" x14ac:dyDescent="0.25">
      <c r="A17" s="1"/>
      <c r="B17" s="149"/>
      <c r="C17" s="160"/>
      <c r="D17" s="161"/>
      <c r="E17" s="162"/>
      <c r="F17" s="149"/>
      <c r="G17" s="19" t="s">
        <v>10</v>
      </c>
      <c r="H17" s="19" t="s">
        <v>11</v>
      </c>
      <c r="I17" s="19" t="s">
        <v>12</v>
      </c>
      <c r="J17" s="19" t="s">
        <v>13</v>
      </c>
      <c r="K17" s="19" t="s">
        <v>14</v>
      </c>
      <c r="L17" s="19" t="s">
        <v>30</v>
      </c>
      <c r="M17" s="19" t="s">
        <v>10</v>
      </c>
      <c r="N17" s="19" t="s">
        <v>11</v>
      </c>
      <c r="O17" s="19" t="s">
        <v>12</v>
      </c>
      <c r="P17" s="19" t="s">
        <v>13</v>
      </c>
      <c r="Q17" s="19" t="s">
        <v>14</v>
      </c>
      <c r="R17" s="19" t="s">
        <v>30</v>
      </c>
      <c r="S17" s="154"/>
      <c r="T17" s="149"/>
      <c r="U17" s="149"/>
      <c r="V17" s="149"/>
      <c r="W17" s="149"/>
      <c r="X17" s="149"/>
      <c r="Y17" s="1"/>
    </row>
    <row r="18" spans="1:25" ht="15" customHeight="1" x14ac:dyDescent="0.25">
      <c r="A18" s="7"/>
      <c r="B18" s="8" t="s">
        <v>24</v>
      </c>
      <c r="C18" s="139" t="s">
        <v>45</v>
      </c>
      <c r="D18" s="140"/>
      <c r="E18" s="141"/>
      <c r="F18" s="9"/>
      <c r="G18" s="77">
        <f>G19</f>
        <v>70</v>
      </c>
      <c r="H18" s="77">
        <f t="shared" ref="H18:K19" si="0">H19</f>
        <v>25</v>
      </c>
      <c r="I18" s="77">
        <f t="shared" si="0"/>
        <v>26</v>
      </c>
      <c r="J18" s="77">
        <f t="shared" si="0"/>
        <v>27</v>
      </c>
      <c r="K18" s="77">
        <f t="shared" si="0"/>
        <v>0</v>
      </c>
      <c r="L18" s="77">
        <f>SUM(G18:K18)</f>
        <v>148</v>
      </c>
      <c r="M18" s="77">
        <f>M19</f>
        <v>11</v>
      </c>
      <c r="N18" s="77">
        <f t="shared" ref="N18:Q19" si="1">N19</f>
        <v>12</v>
      </c>
      <c r="O18" s="77">
        <f t="shared" si="1"/>
        <v>10</v>
      </c>
      <c r="P18" s="77">
        <f t="shared" si="1"/>
        <v>14</v>
      </c>
      <c r="Q18" s="77">
        <f t="shared" si="1"/>
        <v>143</v>
      </c>
      <c r="R18" s="77">
        <f>SUM(M18:Q18)</f>
        <v>190</v>
      </c>
      <c r="S18" s="77">
        <f>R18-L18</f>
        <v>42</v>
      </c>
      <c r="T18" s="9"/>
      <c r="U18" s="9"/>
      <c r="V18" s="9"/>
      <c r="W18" s="9"/>
      <c r="X18" s="9"/>
      <c r="Y18" s="1"/>
    </row>
    <row r="19" spans="1:25" x14ac:dyDescent="0.25">
      <c r="A19" s="7"/>
      <c r="B19" s="12" t="s">
        <v>25</v>
      </c>
      <c r="C19" s="142" t="s">
        <v>47</v>
      </c>
      <c r="D19" s="143"/>
      <c r="E19" s="144"/>
      <c r="F19" s="16"/>
      <c r="G19" s="78">
        <f>G20</f>
        <v>70</v>
      </c>
      <c r="H19" s="78">
        <f t="shared" si="0"/>
        <v>25</v>
      </c>
      <c r="I19" s="78">
        <f t="shared" si="0"/>
        <v>26</v>
      </c>
      <c r="J19" s="78">
        <f t="shared" si="0"/>
        <v>27</v>
      </c>
      <c r="K19" s="78">
        <f t="shared" si="0"/>
        <v>0</v>
      </c>
      <c r="L19" s="78">
        <f>SUM(G19:K19)</f>
        <v>148</v>
      </c>
      <c r="M19" s="78">
        <f>M20</f>
        <v>11</v>
      </c>
      <c r="N19" s="78">
        <f t="shared" si="1"/>
        <v>12</v>
      </c>
      <c r="O19" s="78">
        <f t="shared" si="1"/>
        <v>10</v>
      </c>
      <c r="P19" s="78">
        <f t="shared" si="1"/>
        <v>14</v>
      </c>
      <c r="Q19" s="78">
        <f t="shared" si="1"/>
        <v>143</v>
      </c>
      <c r="R19" s="78">
        <f>SUM(M19:Q19)</f>
        <v>190</v>
      </c>
      <c r="S19" s="78">
        <f t="shared" ref="S19:S32" si="2">R19-L19</f>
        <v>42</v>
      </c>
      <c r="T19" s="13"/>
      <c r="U19" s="13"/>
      <c r="V19" s="13"/>
      <c r="W19" s="13"/>
      <c r="X19" s="13"/>
      <c r="Y19" s="1"/>
    </row>
    <row r="20" spans="1:25" x14ac:dyDescent="0.25">
      <c r="A20" s="7"/>
      <c r="B20" s="10" t="s">
        <v>26</v>
      </c>
      <c r="C20" s="145" t="s">
        <v>46</v>
      </c>
      <c r="D20" s="146"/>
      <c r="E20" s="147"/>
      <c r="F20" s="17" t="s">
        <v>48</v>
      </c>
      <c r="G20" s="79">
        <f>G21+G24</f>
        <v>70</v>
      </c>
      <c r="H20" s="79">
        <f t="shared" ref="H20:K20" si="3">H21+H24</f>
        <v>25</v>
      </c>
      <c r="I20" s="79">
        <f t="shared" si="3"/>
        <v>26</v>
      </c>
      <c r="J20" s="79">
        <f t="shared" si="3"/>
        <v>27</v>
      </c>
      <c r="K20" s="79">
        <f t="shared" si="3"/>
        <v>0</v>
      </c>
      <c r="L20" s="79">
        <f>SUM(G19:K19)</f>
        <v>148</v>
      </c>
      <c r="M20" s="79">
        <f>M21+M24</f>
        <v>11</v>
      </c>
      <c r="N20" s="79">
        <f t="shared" ref="N20:Q20" si="4">N21+N24</f>
        <v>12</v>
      </c>
      <c r="O20" s="79">
        <f t="shared" si="4"/>
        <v>10</v>
      </c>
      <c r="P20" s="79">
        <f t="shared" si="4"/>
        <v>14</v>
      </c>
      <c r="Q20" s="79">
        <f t="shared" si="4"/>
        <v>143</v>
      </c>
      <c r="R20" s="79">
        <f>SUM(M19:Q19)</f>
        <v>190</v>
      </c>
      <c r="S20" s="79">
        <f t="shared" si="2"/>
        <v>42</v>
      </c>
      <c r="T20" s="11"/>
      <c r="U20" s="11"/>
      <c r="V20" s="11"/>
      <c r="W20" s="11"/>
      <c r="X20" s="11"/>
      <c r="Y20" s="1"/>
    </row>
    <row r="21" spans="1:25" x14ac:dyDescent="0.25">
      <c r="A21" s="7"/>
      <c r="B21" s="14" t="s">
        <v>27</v>
      </c>
      <c r="C21" s="130">
        <v>6005</v>
      </c>
      <c r="D21" s="131"/>
      <c r="E21" s="132"/>
      <c r="F21" s="18" t="s">
        <v>48</v>
      </c>
      <c r="G21" s="80">
        <f>SUM(G22:G23)</f>
        <v>20</v>
      </c>
      <c r="H21" s="80">
        <f t="shared" ref="H21:K21" si="5">SUM(H22:H23)</f>
        <v>25</v>
      </c>
      <c r="I21" s="80">
        <f t="shared" si="5"/>
        <v>26</v>
      </c>
      <c r="J21" s="80">
        <f t="shared" si="5"/>
        <v>27</v>
      </c>
      <c r="K21" s="80">
        <f t="shared" si="5"/>
        <v>0</v>
      </c>
      <c r="L21" s="80">
        <f t="shared" ref="L21:L27" si="6">SUM(G21:K21)</f>
        <v>98</v>
      </c>
      <c r="M21" s="80">
        <f>SUM(M22:M23)</f>
        <v>11</v>
      </c>
      <c r="N21" s="80">
        <f t="shared" ref="N21:Q21" si="7">SUM(N22:N23)</f>
        <v>12</v>
      </c>
      <c r="O21" s="80">
        <f t="shared" si="7"/>
        <v>10</v>
      </c>
      <c r="P21" s="80">
        <f t="shared" si="7"/>
        <v>14</v>
      </c>
      <c r="Q21" s="80">
        <f t="shared" si="7"/>
        <v>93</v>
      </c>
      <c r="R21" s="80">
        <f t="shared" ref="R21:R27" si="8">SUM(M21:Q21)</f>
        <v>140</v>
      </c>
      <c r="S21" s="80">
        <f t="shared" si="2"/>
        <v>42</v>
      </c>
      <c r="T21" s="15"/>
      <c r="U21" s="15"/>
      <c r="V21" s="15"/>
      <c r="W21" s="15"/>
      <c r="X21" s="15"/>
      <c r="Y21" s="1"/>
    </row>
    <row r="22" spans="1:25" x14ac:dyDescent="0.25">
      <c r="A22" s="7"/>
      <c r="B22" s="6" t="s">
        <v>28</v>
      </c>
      <c r="C22" s="133">
        <v>1772</v>
      </c>
      <c r="D22" s="134"/>
      <c r="E22" s="135"/>
      <c r="F22" s="23" t="s">
        <v>48</v>
      </c>
      <c r="G22" s="81">
        <f>F37+F38</f>
        <v>20</v>
      </c>
      <c r="H22" s="81">
        <v>0</v>
      </c>
      <c r="I22" s="81">
        <v>0</v>
      </c>
      <c r="J22" s="81">
        <v>0</v>
      </c>
      <c r="K22" s="81">
        <v>0</v>
      </c>
      <c r="L22" s="81">
        <f t="shared" si="6"/>
        <v>20</v>
      </c>
      <c r="M22" s="81">
        <f>E43</f>
        <v>11</v>
      </c>
      <c r="N22" s="81">
        <f>F42</f>
        <v>12</v>
      </c>
      <c r="O22" s="81">
        <f>F41</f>
        <v>10</v>
      </c>
      <c r="P22" s="81">
        <f>F40</f>
        <v>14</v>
      </c>
      <c r="Q22" s="81">
        <f>F39+F37</f>
        <v>15</v>
      </c>
      <c r="R22" s="81">
        <f t="shared" si="8"/>
        <v>62</v>
      </c>
      <c r="S22" s="81">
        <f t="shared" si="2"/>
        <v>42</v>
      </c>
      <c r="T22" s="4"/>
      <c r="U22" s="4"/>
      <c r="V22" s="4"/>
      <c r="W22" s="4"/>
      <c r="X22" s="4"/>
      <c r="Y22" s="1"/>
    </row>
    <row r="23" spans="1:25" x14ac:dyDescent="0.25">
      <c r="A23" s="7"/>
      <c r="B23" s="6" t="s">
        <v>49</v>
      </c>
      <c r="C23" s="133">
        <v>1773</v>
      </c>
      <c r="D23" s="134"/>
      <c r="E23" s="135"/>
      <c r="F23" s="23" t="s">
        <v>48</v>
      </c>
      <c r="G23" s="81">
        <v>0</v>
      </c>
      <c r="H23" s="81">
        <f>E44</f>
        <v>25</v>
      </c>
      <c r="I23" s="81">
        <f>E45</f>
        <v>26</v>
      </c>
      <c r="J23" s="81">
        <f>E46</f>
        <v>27</v>
      </c>
      <c r="K23" s="81">
        <v>0</v>
      </c>
      <c r="L23" s="81">
        <f t="shared" si="6"/>
        <v>78</v>
      </c>
      <c r="M23" s="81">
        <v>0</v>
      </c>
      <c r="N23" s="81">
        <v>0</v>
      </c>
      <c r="O23" s="81">
        <v>0</v>
      </c>
      <c r="P23" s="81">
        <v>0</v>
      </c>
      <c r="Q23" s="81">
        <f>F44+F45+F46</f>
        <v>78</v>
      </c>
      <c r="R23" s="81">
        <f t="shared" si="8"/>
        <v>78</v>
      </c>
      <c r="S23" s="81">
        <f t="shared" si="2"/>
        <v>0</v>
      </c>
      <c r="T23" s="4"/>
      <c r="U23" s="4"/>
      <c r="V23" s="4"/>
      <c r="W23" s="4"/>
      <c r="X23" s="4"/>
      <c r="Y23" s="1"/>
    </row>
    <row r="24" spans="1:25" x14ac:dyDescent="0.25">
      <c r="A24" s="7"/>
      <c r="B24" s="14" t="s">
        <v>50</v>
      </c>
      <c r="C24" s="130">
        <v>6006</v>
      </c>
      <c r="D24" s="131"/>
      <c r="E24" s="132"/>
      <c r="F24" s="18" t="s">
        <v>48</v>
      </c>
      <c r="G24" s="80">
        <f>SUM(G25)</f>
        <v>50</v>
      </c>
      <c r="H24" s="80">
        <f t="shared" ref="H24:K24" si="9">SUM(H25)</f>
        <v>0</v>
      </c>
      <c r="I24" s="80">
        <f t="shared" si="9"/>
        <v>0</v>
      </c>
      <c r="J24" s="80">
        <f t="shared" si="9"/>
        <v>0</v>
      </c>
      <c r="K24" s="80">
        <f t="shared" si="9"/>
        <v>0</v>
      </c>
      <c r="L24" s="80">
        <f t="shared" si="6"/>
        <v>50</v>
      </c>
      <c r="M24" s="80">
        <f>SUM(M25)</f>
        <v>0</v>
      </c>
      <c r="N24" s="80">
        <f t="shared" ref="N24:Q24" si="10">SUM(N25)</f>
        <v>0</v>
      </c>
      <c r="O24" s="80">
        <f t="shared" si="10"/>
        <v>0</v>
      </c>
      <c r="P24" s="80">
        <f t="shared" si="10"/>
        <v>0</v>
      </c>
      <c r="Q24" s="80">
        <f t="shared" si="10"/>
        <v>50</v>
      </c>
      <c r="R24" s="80">
        <f t="shared" si="8"/>
        <v>50</v>
      </c>
      <c r="S24" s="80">
        <f t="shared" si="2"/>
        <v>0</v>
      </c>
      <c r="T24" s="15"/>
      <c r="U24" s="15"/>
      <c r="V24" s="15"/>
      <c r="W24" s="15"/>
      <c r="X24" s="15"/>
      <c r="Y24" s="1"/>
    </row>
    <row r="25" spans="1:25" x14ac:dyDescent="0.25">
      <c r="A25" s="7"/>
      <c r="B25" s="6" t="s">
        <v>51</v>
      </c>
      <c r="C25" s="133">
        <v>2756</v>
      </c>
      <c r="D25" s="134"/>
      <c r="E25" s="135"/>
      <c r="F25" s="23" t="s">
        <v>48</v>
      </c>
      <c r="G25" s="81">
        <f>E47</f>
        <v>50</v>
      </c>
      <c r="H25" s="81">
        <v>0</v>
      </c>
      <c r="I25" s="81">
        <v>0</v>
      </c>
      <c r="J25" s="81">
        <v>0</v>
      </c>
      <c r="K25" s="81">
        <v>0</v>
      </c>
      <c r="L25" s="81">
        <f t="shared" si="6"/>
        <v>50</v>
      </c>
      <c r="M25" s="81">
        <v>0</v>
      </c>
      <c r="N25" s="81">
        <v>0</v>
      </c>
      <c r="O25" s="81">
        <v>0</v>
      </c>
      <c r="P25" s="81">
        <v>0</v>
      </c>
      <c r="Q25" s="81">
        <f>F47</f>
        <v>50</v>
      </c>
      <c r="R25" s="81">
        <f t="shared" si="8"/>
        <v>50</v>
      </c>
      <c r="S25" s="81">
        <f t="shared" si="2"/>
        <v>0</v>
      </c>
      <c r="T25" s="4"/>
      <c r="U25" s="4"/>
      <c r="V25" s="4"/>
      <c r="W25" s="4"/>
      <c r="X25" s="4"/>
      <c r="Y25" s="1"/>
    </row>
    <row r="26" spans="1:25" x14ac:dyDescent="0.25">
      <c r="A26" s="7"/>
      <c r="B26" s="8" t="s">
        <v>162</v>
      </c>
      <c r="C26" s="139" t="s">
        <v>161</v>
      </c>
      <c r="D26" s="140"/>
      <c r="E26" s="141"/>
      <c r="F26" s="9"/>
      <c r="G26" s="77">
        <f>G27</f>
        <v>0</v>
      </c>
      <c r="H26" s="77">
        <f t="shared" ref="H26:K27" si="11">H27</f>
        <v>0</v>
      </c>
      <c r="I26" s="77">
        <f t="shared" si="11"/>
        <v>6</v>
      </c>
      <c r="J26" s="77">
        <f t="shared" si="11"/>
        <v>0</v>
      </c>
      <c r="K26" s="77">
        <f t="shared" si="11"/>
        <v>1</v>
      </c>
      <c r="L26" s="77">
        <f t="shared" si="6"/>
        <v>7</v>
      </c>
      <c r="M26" s="77">
        <f>M27</f>
        <v>0</v>
      </c>
      <c r="N26" s="77">
        <f t="shared" ref="N26:Q27" si="12">N27</f>
        <v>0</v>
      </c>
      <c r="O26" s="77">
        <f t="shared" si="12"/>
        <v>6</v>
      </c>
      <c r="P26" s="77">
        <f t="shared" si="12"/>
        <v>0</v>
      </c>
      <c r="Q26" s="77">
        <f t="shared" si="12"/>
        <v>1</v>
      </c>
      <c r="R26" s="77">
        <f t="shared" si="8"/>
        <v>7</v>
      </c>
      <c r="S26" s="77">
        <f>R26-L26</f>
        <v>0</v>
      </c>
      <c r="T26" s="9"/>
      <c r="U26" s="9"/>
      <c r="V26" s="9"/>
      <c r="W26" s="9"/>
      <c r="X26" s="9"/>
      <c r="Y26" s="1"/>
    </row>
    <row r="27" spans="1:25" x14ac:dyDescent="0.25">
      <c r="A27" s="7"/>
      <c r="B27" s="12" t="s">
        <v>163</v>
      </c>
      <c r="C27" s="142" t="s">
        <v>159</v>
      </c>
      <c r="D27" s="143"/>
      <c r="E27" s="144"/>
      <c r="F27" s="16"/>
      <c r="G27" s="78">
        <f>G28</f>
        <v>0</v>
      </c>
      <c r="H27" s="78">
        <f t="shared" si="11"/>
        <v>0</v>
      </c>
      <c r="I27" s="78">
        <f t="shared" si="11"/>
        <v>6</v>
      </c>
      <c r="J27" s="78">
        <f t="shared" si="11"/>
        <v>0</v>
      </c>
      <c r="K27" s="78">
        <f t="shared" si="11"/>
        <v>1</v>
      </c>
      <c r="L27" s="78">
        <f t="shared" si="6"/>
        <v>7</v>
      </c>
      <c r="M27" s="78">
        <f>M28</f>
        <v>0</v>
      </c>
      <c r="N27" s="78">
        <f t="shared" si="12"/>
        <v>0</v>
      </c>
      <c r="O27" s="78">
        <f t="shared" si="12"/>
        <v>6</v>
      </c>
      <c r="P27" s="78">
        <f t="shared" si="12"/>
        <v>0</v>
      </c>
      <c r="Q27" s="78">
        <f t="shared" si="12"/>
        <v>1</v>
      </c>
      <c r="R27" s="78">
        <f t="shared" si="8"/>
        <v>7</v>
      </c>
      <c r="S27" s="78">
        <f t="shared" si="2"/>
        <v>0</v>
      </c>
      <c r="T27" s="13"/>
      <c r="U27" s="13"/>
      <c r="V27" s="13"/>
      <c r="W27" s="13"/>
      <c r="X27" s="13"/>
      <c r="Y27" s="1"/>
    </row>
    <row r="28" spans="1:25" x14ac:dyDescent="0.25">
      <c r="A28" s="7"/>
      <c r="B28" s="10" t="s">
        <v>164</v>
      </c>
      <c r="C28" s="145" t="s">
        <v>157</v>
      </c>
      <c r="D28" s="146"/>
      <c r="E28" s="147"/>
      <c r="F28" s="17" t="s">
        <v>48</v>
      </c>
      <c r="G28" s="79">
        <f>G29+G32</f>
        <v>0</v>
      </c>
      <c r="H28" s="79">
        <f t="shared" ref="H28:K28" si="13">H29+H32</f>
        <v>0</v>
      </c>
      <c r="I28" s="79">
        <f t="shared" si="13"/>
        <v>6</v>
      </c>
      <c r="J28" s="79">
        <f t="shared" si="13"/>
        <v>0</v>
      </c>
      <c r="K28" s="79">
        <f t="shared" si="13"/>
        <v>1</v>
      </c>
      <c r="L28" s="79">
        <f>SUM(G27:K27)</f>
        <v>7</v>
      </c>
      <c r="M28" s="79">
        <f>M29+M32</f>
        <v>0</v>
      </c>
      <c r="N28" s="79">
        <f t="shared" ref="N28:Q28" si="14">N29+N32</f>
        <v>0</v>
      </c>
      <c r="O28" s="79">
        <f t="shared" si="14"/>
        <v>6</v>
      </c>
      <c r="P28" s="79">
        <f t="shared" si="14"/>
        <v>0</v>
      </c>
      <c r="Q28" s="79">
        <f t="shared" si="14"/>
        <v>1</v>
      </c>
      <c r="R28" s="79">
        <f>SUM(M27:Q27)</f>
        <v>7</v>
      </c>
      <c r="S28" s="79">
        <f t="shared" si="2"/>
        <v>0</v>
      </c>
      <c r="T28" s="11"/>
      <c r="U28" s="11"/>
      <c r="V28" s="11"/>
      <c r="W28" s="11"/>
      <c r="X28" s="11"/>
      <c r="Y28" s="1"/>
    </row>
    <row r="29" spans="1:25" x14ac:dyDescent="0.25">
      <c r="A29" s="7"/>
      <c r="B29" s="14" t="s">
        <v>166</v>
      </c>
      <c r="C29" s="130" t="s">
        <v>158</v>
      </c>
      <c r="D29" s="131"/>
      <c r="E29" s="132"/>
      <c r="F29" s="18" t="s">
        <v>48</v>
      </c>
      <c r="G29" s="80">
        <f>SUM(G30:G31)</f>
        <v>0</v>
      </c>
      <c r="H29" s="80">
        <f t="shared" ref="H29:K29" si="15">SUM(H30:H31)</f>
        <v>0</v>
      </c>
      <c r="I29" s="80">
        <f t="shared" si="15"/>
        <v>3</v>
      </c>
      <c r="J29" s="80">
        <f t="shared" si="15"/>
        <v>0</v>
      </c>
      <c r="K29" s="80">
        <f t="shared" si="15"/>
        <v>1</v>
      </c>
      <c r="L29" s="80">
        <f>SUM(G29:K29)</f>
        <v>4</v>
      </c>
      <c r="M29" s="80">
        <f>SUM(M30:M31)</f>
        <v>0</v>
      </c>
      <c r="N29" s="80">
        <f t="shared" ref="N29:Q29" si="16">SUM(N30:N31)</f>
        <v>0</v>
      </c>
      <c r="O29" s="80">
        <f t="shared" si="16"/>
        <v>3</v>
      </c>
      <c r="P29" s="80">
        <f t="shared" si="16"/>
        <v>0</v>
      </c>
      <c r="Q29" s="80">
        <f t="shared" si="16"/>
        <v>1</v>
      </c>
      <c r="R29" s="80">
        <f>SUM(M29:Q29)</f>
        <v>4</v>
      </c>
      <c r="S29" s="80">
        <f t="shared" si="2"/>
        <v>0</v>
      </c>
      <c r="T29" s="15"/>
      <c r="U29" s="15"/>
      <c r="V29" s="15"/>
      <c r="W29" s="15"/>
      <c r="X29" s="15"/>
      <c r="Y29" s="1"/>
    </row>
    <row r="30" spans="1:25" x14ac:dyDescent="0.25">
      <c r="A30" s="7"/>
      <c r="B30" s="6" t="s">
        <v>165</v>
      </c>
      <c r="C30" s="133" t="s">
        <v>159</v>
      </c>
      <c r="D30" s="134"/>
      <c r="E30" s="135"/>
      <c r="F30" s="23" t="s">
        <v>48</v>
      </c>
      <c r="G30" s="81"/>
      <c r="H30" s="81"/>
      <c r="I30" s="81"/>
      <c r="J30" s="81"/>
      <c r="K30" s="81">
        <v>1</v>
      </c>
      <c r="L30" s="81">
        <f>SUM(G30:K30)</f>
        <v>1</v>
      </c>
      <c r="M30" s="81"/>
      <c r="N30" s="81"/>
      <c r="O30" s="81"/>
      <c r="P30" s="81"/>
      <c r="Q30" s="81">
        <v>1</v>
      </c>
      <c r="R30" s="81">
        <f>SUM(M30:Q30)</f>
        <v>1</v>
      </c>
      <c r="S30" s="81">
        <f t="shared" si="2"/>
        <v>0</v>
      </c>
      <c r="T30" s="4"/>
      <c r="U30" s="4"/>
      <c r="V30" s="4"/>
      <c r="W30" s="4"/>
      <c r="X30" s="4"/>
      <c r="Y30" s="1"/>
    </row>
    <row r="31" spans="1:25" x14ac:dyDescent="0.25">
      <c r="A31" s="7"/>
      <c r="B31" s="14" t="s">
        <v>167</v>
      </c>
      <c r="C31" s="130" t="s">
        <v>160</v>
      </c>
      <c r="D31" s="131"/>
      <c r="E31" s="132"/>
      <c r="F31" s="18" t="s">
        <v>48</v>
      </c>
      <c r="G31" s="80">
        <f>SUM(G32)</f>
        <v>0</v>
      </c>
      <c r="H31" s="80">
        <f t="shared" ref="H31:K31" si="17">SUM(H32)</f>
        <v>0</v>
      </c>
      <c r="I31" s="80">
        <f t="shared" si="17"/>
        <v>3</v>
      </c>
      <c r="J31" s="80">
        <f t="shared" si="17"/>
        <v>0</v>
      </c>
      <c r="K31" s="80">
        <f t="shared" si="17"/>
        <v>0</v>
      </c>
      <c r="L31" s="80">
        <f>SUM(G31:K31)</f>
        <v>3</v>
      </c>
      <c r="M31" s="80">
        <f>SUM(M32)</f>
        <v>0</v>
      </c>
      <c r="N31" s="80">
        <f t="shared" ref="N31:Q31" si="18">SUM(N32)</f>
        <v>0</v>
      </c>
      <c r="O31" s="80">
        <f t="shared" si="18"/>
        <v>3</v>
      </c>
      <c r="P31" s="80">
        <f t="shared" si="18"/>
        <v>0</v>
      </c>
      <c r="Q31" s="80">
        <f t="shared" si="18"/>
        <v>0</v>
      </c>
      <c r="R31" s="80">
        <f>SUM(M31:Q31)</f>
        <v>3</v>
      </c>
      <c r="S31" s="80">
        <f t="shared" si="2"/>
        <v>0</v>
      </c>
      <c r="T31" s="15"/>
      <c r="U31" s="15"/>
      <c r="V31" s="15"/>
      <c r="W31" s="15"/>
      <c r="X31" s="15"/>
      <c r="Y31" s="1"/>
    </row>
    <row r="32" spans="1:25" x14ac:dyDescent="0.25">
      <c r="A32" s="7"/>
      <c r="B32" s="6" t="s">
        <v>168</v>
      </c>
      <c r="C32" s="133" t="s">
        <v>159</v>
      </c>
      <c r="D32" s="134"/>
      <c r="E32" s="135"/>
      <c r="F32" s="23" t="s">
        <v>48</v>
      </c>
      <c r="G32" s="81"/>
      <c r="H32" s="81"/>
      <c r="I32" s="81">
        <v>3</v>
      </c>
      <c r="J32" s="81"/>
      <c r="K32" s="81"/>
      <c r="L32" s="81">
        <f>SUM(G32:K32)</f>
        <v>3</v>
      </c>
      <c r="M32" s="81"/>
      <c r="N32" s="81"/>
      <c r="O32" s="81">
        <v>3</v>
      </c>
      <c r="P32" s="81"/>
      <c r="Q32" s="81"/>
      <c r="R32" s="81">
        <f>SUM(M32:Q32)</f>
        <v>3</v>
      </c>
      <c r="S32" s="81">
        <f t="shared" si="2"/>
        <v>0</v>
      </c>
      <c r="T32" s="4"/>
      <c r="U32" s="4"/>
      <c r="V32" s="4"/>
      <c r="W32" s="4"/>
      <c r="X32" s="4"/>
      <c r="Y32" s="1"/>
    </row>
    <row r="33" spans="1:25" s="28" customFormat="1" x14ac:dyDescent="0.25">
      <c r="A33" s="24"/>
      <c r="B33" s="25" t="s">
        <v>32</v>
      </c>
      <c r="C33" s="136"/>
      <c r="D33" s="137"/>
      <c r="E33" s="138"/>
      <c r="F33" s="26"/>
      <c r="G33" s="82">
        <f>G18+G26</f>
        <v>70</v>
      </c>
      <c r="H33" s="82">
        <f t="shared" ref="H33:S33" si="19">H18+H26</f>
        <v>25</v>
      </c>
      <c r="I33" s="82">
        <f t="shared" si="19"/>
        <v>32</v>
      </c>
      <c r="J33" s="82">
        <f t="shared" si="19"/>
        <v>27</v>
      </c>
      <c r="K33" s="82">
        <f t="shared" si="19"/>
        <v>1</v>
      </c>
      <c r="L33" s="82">
        <f t="shared" si="19"/>
        <v>155</v>
      </c>
      <c r="M33" s="82">
        <f t="shared" si="19"/>
        <v>11</v>
      </c>
      <c r="N33" s="82">
        <f t="shared" si="19"/>
        <v>12</v>
      </c>
      <c r="O33" s="82">
        <f t="shared" si="19"/>
        <v>16</v>
      </c>
      <c r="P33" s="82">
        <f t="shared" si="19"/>
        <v>14</v>
      </c>
      <c r="Q33" s="82">
        <f t="shared" si="19"/>
        <v>144</v>
      </c>
      <c r="R33" s="82">
        <f t="shared" si="19"/>
        <v>197</v>
      </c>
      <c r="S33" s="82">
        <f t="shared" si="19"/>
        <v>42</v>
      </c>
      <c r="T33" s="82"/>
      <c r="U33" s="82"/>
      <c r="V33" s="82"/>
      <c r="W33" s="82"/>
      <c r="X33" s="82"/>
      <c r="Y33" s="27"/>
    </row>
    <row r="34" spans="1:25" x14ac:dyDescent="0.25">
      <c r="A34" s="1"/>
      <c r="B34" s="1"/>
      <c r="C34" s="1"/>
      <c r="D34" s="1"/>
      <c r="E34" s="1"/>
      <c r="F34" s="1"/>
      <c r="G34" s="1"/>
      <c r="H34" s="1"/>
      <c r="I34" s="1"/>
      <c r="J34" s="1"/>
      <c r="K34" s="1"/>
      <c r="L34" s="1"/>
      <c r="M34" s="1"/>
      <c r="N34" s="1"/>
      <c r="O34" s="1"/>
      <c r="P34" s="1"/>
      <c r="Q34" s="1"/>
      <c r="R34" s="1"/>
      <c r="S34" s="1"/>
      <c r="T34" s="1"/>
      <c r="U34" s="1"/>
      <c r="V34" s="1"/>
      <c r="W34" s="1"/>
      <c r="X34" s="1"/>
      <c r="Y34" s="1"/>
    </row>
    <row r="35" spans="1:25" x14ac:dyDescent="0.25">
      <c r="B35" s="2" t="s">
        <v>137</v>
      </c>
      <c r="J35" s="29">
        <v>44531</v>
      </c>
      <c r="K35" s="29">
        <v>44896</v>
      </c>
      <c r="L35" s="2" t="s">
        <v>2</v>
      </c>
    </row>
    <row r="36" spans="1:25" x14ac:dyDescent="0.25">
      <c r="B36" s="32" t="s">
        <v>63</v>
      </c>
      <c r="C36" s="33" t="s">
        <v>138</v>
      </c>
      <c r="D36" s="33" t="s">
        <v>2</v>
      </c>
      <c r="E36" s="33" t="s">
        <v>62</v>
      </c>
      <c r="F36" s="33" t="s">
        <v>60</v>
      </c>
      <c r="H36" s="33" t="s">
        <v>64</v>
      </c>
      <c r="I36" s="33" t="s">
        <v>65</v>
      </c>
      <c r="J36" s="2" t="s">
        <v>68</v>
      </c>
      <c r="K36" s="2" t="s">
        <v>69</v>
      </c>
    </row>
    <row r="37" spans="1:25" x14ac:dyDescent="0.25">
      <c r="A37" s="2" t="s">
        <v>66</v>
      </c>
      <c r="B37" s="34" t="s">
        <v>55</v>
      </c>
      <c r="C37" s="31">
        <v>44529</v>
      </c>
      <c r="D37" s="31">
        <v>44529</v>
      </c>
      <c r="E37" s="35">
        <v>10</v>
      </c>
      <c r="F37" s="35">
        <f>E37</f>
        <v>10</v>
      </c>
      <c r="H37" s="30" t="s">
        <v>66</v>
      </c>
      <c r="I37" s="30"/>
      <c r="J37" s="2">
        <f>J35-C37</f>
        <v>2</v>
      </c>
    </row>
    <row r="38" spans="1:25" x14ac:dyDescent="0.25">
      <c r="A38" s="2" t="s">
        <v>66</v>
      </c>
      <c r="B38" s="34"/>
      <c r="C38" s="31">
        <v>44530</v>
      </c>
      <c r="D38" s="31">
        <v>44530</v>
      </c>
      <c r="E38" s="35">
        <v>10</v>
      </c>
      <c r="F38" s="35">
        <f>E38</f>
        <v>10</v>
      </c>
      <c r="H38" s="30" t="s">
        <v>66</v>
      </c>
      <c r="I38" s="30"/>
      <c r="J38" s="2">
        <f>J35-C38</f>
        <v>1</v>
      </c>
    </row>
    <row r="39" spans="1:25" x14ac:dyDescent="0.25">
      <c r="A39" s="2" t="s">
        <v>23</v>
      </c>
      <c r="B39" s="34"/>
      <c r="C39" s="31">
        <v>44530</v>
      </c>
      <c r="D39" s="31">
        <v>44532</v>
      </c>
      <c r="E39" s="35">
        <v>-5</v>
      </c>
      <c r="F39" s="35">
        <f>F38+E39</f>
        <v>5</v>
      </c>
      <c r="H39" s="30"/>
      <c r="I39" s="30" t="s">
        <v>66</v>
      </c>
      <c r="K39" s="2">
        <f>$K$35-C39</f>
        <v>366</v>
      </c>
      <c r="L39" s="19" t="s">
        <v>14</v>
      </c>
    </row>
    <row r="40" spans="1:25" x14ac:dyDescent="0.25">
      <c r="A40" s="2" t="s">
        <v>66</v>
      </c>
      <c r="B40" s="34"/>
      <c r="C40" s="31">
        <f>C39+60</f>
        <v>44590</v>
      </c>
      <c r="D40" s="31">
        <f>C40</f>
        <v>44590</v>
      </c>
      <c r="E40" s="35">
        <v>14</v>
      </c>
      <c r="F40" s="35">
        <f t="shared" ref="F40:F47" si="20">E40</f>
        <v>14</v>
      </c>
      <c r="H40" s="30"/>
      <c r="I40" s="30" t="s">
        <v>66</v>
      </c>
      <c r="K40" s="2">
        <f>$K$35-C40</f>
        <v>306</v>
      </c>
      <c r="L40" s="19" t="s">
        <v>13</v>
      </c>
    </row>
    <row r="41" spans="1:25" x14ac:dyDescent="0.25">
      <c r="A41" s="2" t="s">
        <v>66</v>
      </c>
      <c r="B41" s="34"/>
      <c r="C41" s="31">
        <f>C39+250</f>
        <v>44780</v>
      </c>
      <c r="D41" s="31">
        <f>C41</f>
        <v>44780</v>
      </c>
      <c r="E41" s="35">
        <v>10</v>
      </c>
      <c r="F41" s="35">
        <f t="shared" si="20"/>
        <v>10</v>
      </c>
      <c r="H41" s="30"/>
      <c r="I41" s="30" t="s">
        <v>66</v>
      </c>
      <c r="K41" s="2">
        <f>$K$35-C41</f>
        <v>116</v>
      </c>
      <c r="L41" s="19" t="s">
        <v>12</v>
      </c>
    </row>
    <row r="42" spans="1:25" x14ac:dyDescent="0.25">
      <c r="A42" s="2" t="s">
        <v>66</v>
      </c>
      <c r="B42" s="34"/>
      <c r="C42" s="31">
        <f>C39+300</f>
        <v>44830</v>
      </c>
      <c r="D42" s="31">
        <f>C42</f>
        <v>44830</v>
      </c>
      <c r="E42" s="35">
        <v>12</v>
      </c>
      <c r="F42" s="35">
        <f t="shared" si="20"/>
        <v>12</v>
      </c>
      <c r="H42" s="30"/>
      <c r="I42" s="30" t="s">
        <v>66</v>
      </c>
      <c r="K42" s="2">
        <f>$K$35-C42</f>
        <v>66</v>
      </c>
      <c r="L42" s="19" t="s">
        <v>11</v>
      </c>
    </row>
    <row r="43" spans="1:25" x14ac:dyDescent="0.25">
      <c r="A43" s="2" t="s">
        <v>66</v>
      </c>
      <c r="B43" s="34"/>
      <c r="C43" s="31">
        <f>C39+360</f>
        <v>44890</v>
      </c>
      <c r="D43" s="31">
        <f>C43</f>
        <v>44890</v>
      </c>
      <c r="E43" s="35">
        <v>11</v>
      </c>
      <c r="F43" s="35">
        <f t="shared" si="20"/>
        <v>11</v>
      </c>
      <c r="H43" s="30"/>
      <c r="I43" s="30" t="s">
        <v>66</v>
      </c>
      <c r="K43" s="2">
        <f>$K$35-C43</f>
        <v>6</v>
      </c>
      <c r="L43" s="19" t="s">
        <v>10</v>
      </c>
    </row>
    <row r="44" spans="1:25" x14ac:dyDescent="0.25">
      <c r="A44" s="2" t="s">
        <v>66</v>
      </c>
      <c r="B44" s="34" t="s">
        <v>56</v>
      </c>
      <c r="C44" s="31">
        <v>44470</v>
      </c>
      <c r="D44" s="31">
        <f>C44</f>
        <v>44470</v>
      </c>
      <c r="E44" s="35">
        <v>25</v>
      </c>
      <c r="F44" s="35">
        <f t="shared" si="20"/>
        <v>25</v>
      </c>
      <c r="J44" s="2">
        <f>$J$35-C44</f>
        <v>61</v>
      </c>
      <c r="K44" s="2">
        <f>$K$35-D44</f>
        <v>426</v>
      </c>
      <c r="L44" s="19" t="s">
        <v>11</v>
      </c>
    </row>
    <row r="45" spans="1:25" x14ac:dyDescent="0.25">
      <c r="A45" s="2" t="s">
        <v>66</v>
      </c>
      <c r="B45" s="34"/>
      <c r="C45" s="31">
        <v>44378</v>
      </c>
      <c r="D45" s="31">
        <f t="shared" ref="D45:D46" si="21">C45</f>
        <v>44378</v>
      </c>
      <c r="E45" s="35">
        <v>26</v>
      </c>
      <c r="F45" s="35">
        <f t="shared" si="20"/>
        <v>26</v>
      </c>
      <c r="J45" s="2">
        <f>$J$35-C45</f>
        <v>153</v>
      </c>
      <c r="K45" s="2">
        <f>$K$35-D45</f>
        <v>518</v>
      </c>
      <c r="L45" s="19" t="s">
        <v>12</v>
      </c>
    </row>
    <row r="46" spans="1:25" x14ac:dyDescent="0.25">
      <c r="A46" s="2" t="s">
        <v>66</v>
      </c>
      <c r="B46" s="34"/>
      <c r="C46" s="31">
        <v>44287</v>
      </c>
      <c r="D46" s="31">
        <f t="shared" si="21"/>
        <v>44287</v>
      </c>
      <c r="E46" s="35">
        <v>27</v>
      </c>
      <c r="F46" s="35">
        <f t="shared" si="20"/>
        <v>27</v>
      </c>
      <c r="J46" s="2">
        <f>$J$35-C46</f>
        <v>244</v>
      </c>
      <c r="K46" s="2">
        <f>$K$35-D46</f>
        <v>609</v>
      </c>
      <c r="L46" s="19" t="s">
        <v>13</v>
      </c>
    </row>
    <row r="47" spans="1:25" x14ac:dyDescent="0.25">
      <c r="A47" s="2" t="s">
        <v>66</v>
      </c>
      <c r="B47" s="34" t="s">
        <v>57</v>
      </c>
      <c r="C47" s="31">
        <v>44530</v>
      </c>
      <c r="D47" s="31">
        <v>44530</v>
      </c>
      <c r="E47" s="35">
        <v>50</v>
      </c>
      <c r="F47" s="35">
        <f t="shared" si="20"/>
        <v>50</v>
      </c>
      <c r="J47" s="2">
        <f>J35-C47</f>
        <v>1</v>
      </c>
      <c r="K47" s="2">
        <f>$K$35-C47</f>
        <v>366</v>
      </c>
      <c r="L47" s="19" t="s">
        <v>14</v>
      </c>
    </row>
    <row r="48" spans="1:25" x14ac:dyDescent="0.25">
      <c r="C48" s="31"/>
      <c r="D48" s="31"/>
      <c r="E48" s="35"/>
      <c r="F48" s="35"/>
    </row>
    <row r="49" spans="3:6" x14ac:dyDescent="0.25">
      <c r="C49" s="31"/>
      <c r="D49" s="31"/>
      <c r="E49" s="35"/>
      <c r="F49" s="35"/>
    </row>
    <row r="50" spans="3:6" x14ac:dyDescent="0.25">
      <c r="C50" s="31"/>
      <c r="D50" s="31"/>
      <c r="E50" s="35"/>
      <c r="F50" s="35"/>
    </row>
    <row r="51" spans="3:6" x14ac:dyDescent="0.25">
      <c r="C51" s="31"/>
      <c r="D51" s="31"/>
      <c r="E51" s="35"/>
      <c r="F51" s="35"/>
    </row>
    <row r="52" spans="3:6" x14ac:dyDescent="0.25">
      <c r="C52" s="31"/>
      <c r="D52" s="31"/>
      <c r="E52" s="35"/>
      <c r="F52" s="35"/>
    </row>
  </sheetData>
  <mergeCells count="29">
    <mergeCell ref="C23:E23"/>
    <mergeCell ref="C24:E24"/>
    <mergeCell ref="B4:D4"/>
    <mergeCell ref="C6:D6"/>
    <mergeCell ref="B16:B17"/>
    <mergeCell ref="C16:E17"/>
    <mergeCell ref="C22:E22"/>
    <mergeCell ref="M16:R16"/>
    <mergeCell ref="S16:S17"/>
    <mergeCell ref="T16:T17"/>
    <mergeCell ref="U16:U17"/>
    <mergeCell ref="G16:L16"/>
    <mergeCell ref="F16:F17"/>
    <mergeCell ref="X16:X17"/>
    <mergeCell ref="C18:E18"/>
    <mergeCell ref="C19:E19"/>
    <mergeCell ref="C20:E20"/>
    <mergeCell ref="C21:E21"/>
    <mergeCell ref="V16:V17"/>
    <mergeCell ref="W16:W17"/>
    <mergeCell ref="C31:E31"/>
    <mergeCell ref="C32:E32"/>
    <mergeCell ref="C33:E33"/>
    <mergeCell ref="C25:E25"/>
    <mergeCell ref="C26:E26"/>
    <mergeCell ref="C27:E27"/>
    <mergeCell ref="C29:E29"/>
    <mergeCell ref="C30:E30"/>
    <mergeCell ref="C28:E28"/>
  </mergeCells>
  <pageMargins left="0.7" right="0.7" top="0.75" bottom="0.75" header="0.3" footer="0.3"/>
  <pageSetup paperSize="256"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workbookViewId="0">
      <selection activeCell="C4" sqref="C4:E5"/>
    </sheetView>
  </sheetViews>
  <sheetFormatPr defaultRowHeight="11.25" outlineLevelCol="1" x14ac:dyDescent="0.25"/>
  <cols>
    <col min="1" max="1" width="5.140625" style="2" customWidth="1"/>
    <col min="2" max="2" width="10.7109375" style="2" customWidth="1"/>
    <col min="3" max="3" width="11" style="2" customWidth="1"/>
    <col min="4" max="4" width="9.7109375" style="2" customWidth="1"/>
    <col min="5" max="5" width="13.42578125" style="2" customWidth="1"/>
    <col min="6" max="6" width="14.42578125" style="2" customWidth="1"/>
    <col min="7" max="8" width="9.28515625" style="2" customWidth="1" outlineLevel="1"/>
    <col min="9" max="9" width="7.7109375" style="2" customWidth="1" outlineLevel="1"/>
    <col min="10" max="10" width="9.28515625" style="2" customWidth="1" outlineLevel="1"/>
    <col min="11" max="11" width="8.42578125" style="2" customWidth="1" outlineLevel="1"/>
    <col min="12" max="12" width="7.28515625" style="2" customWidth="1"/>
    <col min="13" max="17" width="7.140625" style="2" customWidth="1" outlineLevel="1"/>
    <col min="18" max="18" width="6.140625" style="2" customWidth="1"/>
    <col min="19" max="19" width="8" style="2" customWidth="1"/>
    <col min="20" max="24" width="5.28515625" style="2" customWidth="1"/>
    <col min="25" max="16384" width="9.140625" style="2"/>
  </cols>
  <sheetData>
    <row r="1" spans="1:25" ht="19.5" x14ac:dyDescent="0.25">
      <c r="A1" s="3"/>
      <c r="B1" s="3"/>
      <c r="C1" s="3"/>
      <c r="D1" s="3"/>
      <c r="E1" s="3"/>
      <c r="F1" s="3"/>
      <c r="G1" s="3"/>
      <c r="H1" s="3"/>
      <c r="I1" s="3"/>
      <c r="J1" s="3"/>
      <c r="K1" s="3"/>
      <c r="L1" s="3"/>
      <c r="M1" s="3"/>
      <c r="N1" s="3"/>
      <c r="O1" s="3"/>
      <c r="P1" s="3"/>
      <c r="Q1" s="3"/>
      <c r="R1" s="3"/>
      <c r="S1" s="3"/>
      <c r="T1" s="3"/>
      <c r="U1" s="3"/>
      <c r="V1" s="3"/>
      <c r="W1" s="3"/>
      <c r="X1" s="3"/>
      <c r="Y1" s="83" t="s">
        <v>169</v>
      </c>
    </row>
    <row r="2" spans="1:25" ht="15.75" customHeight="1" x14ac:dyDescent="0.25">
      <c r="A2" s="1"/>
      <c r="B2" s="1"/>
      <c r="C2" s="1"/>
      <c r="D2" s="1"/>
      <c r="E2" s="1"/>
      <c r="F2" s="1"/>
      <c r="G2" s="1"/>
      <c r="H2" s="1"/>
      <c r="I2" s="1"/>
      <c r="J2" s="1"/>
      <c r="K2" s="1"/>
      <c r="L2" s="1"/>
      <c r="M2" s="1"/>
      <c r="N2" s="1"/>
      <c r="O2" s="1"/>
      <c r="P2" s="1"/>
      <c r="Q2" s="1"/>
      <c r="R2" s="1"/>
      <c r="S2" s="1"/>
      <c r="T2" s="1"/>
      <c r="U2" s="1"/>
      <c r="V2" s="1"/>
      <c r="W2" s="1"/>
      <c r="X2" s="1"/>
      <c r="Y2" s="1"/>
    </row>
    <row r="3" spans="1:25" ht="2.25" customHeight="1" x14ac:dyDescent="0.25">
      <c r="A3" s="1"/>
      <c r="B3" s="1"/>
      <c r="C3" s="1"/>
      <c r="D3" s="1"/>
      <c r="E3" s="1"/>
      <c r="F3" s="1"/>
      <c r="G3" s="1"/>
      <c r="H3" s="1"/>
      <c r="I3" s="1" t="s">
        <v>52</v>
      </c>
      <c r="J3" s="1"/>
      <c r="K3" s="1"/>
      <c r="L3" s="1"/>
      <c r="M3" s="1"/>
      <c r="N3" s="1"/>
      <c r="O3" s="1"/>
      <c r="P3" s="1"/>
      <c r="Q3" s="1"/>
      <c r="R3" s="1"/>
      <c r="S3" s="1"/>
      <c r="T3" s="1"/>
      <c r="U3" s="1"/>
      <c r="V3" s="1"/>
      <c r="W3" s="1"/>
      <c r="X3" s="1"/>
      <c r="Y3" s="1"/>
    </row>
    <row r="4" spans="1:25" ht="15" customHeight="1" x14ac:dyDescent="0.25">
      <c r="A4" s="1"/>
      <c r="B4" s="148" t="s">
        <v>16</v>
      </c>
      <c r="C4" s="157" t="s">
        <v>218</v>
      </c>
      <c r="D4" s="158"/>
      <c r="E4" s="159"/>
      <c r="F4" s="148" t="s">
        <v>17</v>
      </c>
      <c r="G4" s="150" t="s">
        <v>34</v>
      </c>
      <c r="H4" s="151"/>
      <c r="I4" s="151"/>
      <c r="J4" s="151"/>
      <c r="K4" s="151"/>
      <c r="L4" s="152"/>
      <c r="M4" s="150" t="s">
        <v>59</v>
      </c>
      <c r="N4" s="151"/>
      <c r="O4" s="151"/>
      <c r="P4" s="151"/>
      <c r="Q4" s="151"/>
      <c r="R4" s="152"/>
      <c r="S4" s="153" t="s">
        <v>140</v>
      </c>
      <c r="T4" s="148" t="s">
        <v>18</v>
      </c>
      <c r="U4" s="148" t="s">
        <v>19</v>
      </c>
      <c r="V4" s="148" t="s">
        <v>20</v>
      </c>
      <c r="W4" s="148" t="s">
        <v>21</v>
      </c>
      <c r="X4" s="148" t="s">
        <v>22</v>
      </c>
      <c r="Y4" s="1"/>
    </row>
    <row r="5" spans="1:25" ht="15" customHeight="1" x14ac:dyDescent="0.25">
      <c r="A5" s="1"/>
      <c r="B5" s="149"/>
      <c r="C5" s="160"/>
      <c r="D5" s="161"/>
      <c r="E5" s="162"/>
      <c r="F5" s="149"/>
      <c r="G5" s="19" t="s">
        <v>10</v>
      </c>
      <c r="H5" s="19" t="s">
        <v>11</v>
      </c>
      <c r="I5" s="19" t="s">
        <v>12</v>
      </c>
      <c r="J5" s="19" t="s">
        <v>13</v>
      </c>
      <c r="K5" s="19" t="s">
        <v>14</v>
      </c>
      <c r="L5" s="19" t="s">
        <v>30</v>
      </c>
      <c r="M5" s="19" t="s">
        <v>10</v>
      </c>
      <c r="N5" s="19" t="s">
        <v>11</v>
      </c>
      <c r="O5" s="19" t="s">
        <v>12</v>
      </c>
      <c r="P5" s="19" t="s">
        <v>13</v>
      </c>
      <c r="Q5" s="19" t="s">
        <v>14</v>
      </c>
      <c r="R5" s="19" t="s">
        <v>30</v>
      </c>
      <c r="S5" s="154"/>
      <c r="T5" s="149"/>
      <c r="U5" s="149"/>
      <c r="V5" s="149"/>
      <c r="W5" s="149"/>
      <c r="X5" s="149"/>
      <c r="Y5" s="1"/>
    </row>
    <row r="6" spans="1:25" ht="15" customHeight="1" x14ac:dyDescent="0.25">
      <c r="A6" s="7"/>
      <c r="B6" s="8" t="s">
        <v>24</v>
      </c>
      <c r="C6" s="139" t="s">
        <v>45</v>
      </c>
      <c r="D6" s="140"/>
      <c r="E6" s="141"/>
      <c r="F6" s="9"/>
      <c r="G6" s="77">
        <f>G7</f>
        <v>70</v>
      </c>
      <c r="H6" s="77">
        <f t="shared" ref="H6:K6" si="0">H7</f>
        <v>25</v>
      </c>
      <c r="I6" s="77">
        <f t="shared" si="0"/>
        <v>26</v>
      </c>
      <c r="J6" s="77">
        <f t="shared" si="0"/>
        <v>27</v>
      </c>
      <c r="K6" s="77">
        <f t="shared" si="0"/>
        <v>0</v>
      </c>
      <c r="L6" s="77">
        <f>SUM(G6:K6)</f>
        <v>148</v>
      </c>
      <c r="M6" s="77">
        <f>M7</f>
        <v>11</v>
      </c>
      <c r="N6" s="77">
        <f t="shared" ref="N6:N7" si="1">N7</f>
        <v>12</v>
      </c>
      <c r="O6" s="77">
        <f t="shared" ref="O6:O7" si="2">O7</f>
        <v>10</v>
      </c>
      <c r="P6" s="77">
        <f t="shared" ref="P6:P7" si="3">P7</f>
        <v>14</v>
      </c>
      <c r="Q6" s="77">
        <f t="shared" ref="Q6:Q7" si="4">Q7</f>
        <v>143</v>
      </c>
      <c r="R6" s="77">
        <f>SUM(M6:Q6)</f>
        <v>190</v>
      </c>
      <c r="S6" s="77">
        <f>R6-L6</f>
        <v>42</v>
      </c>
      <c r="T6" s="9"/>
      <c r="U6" s="9"/>
      <c r="V6" s="9"/>
      <c r="W6" s="9"/>
      <c r="X6" s="9"/>
      <c r="Y6" s="1"/>
    </row>
    <row r="7" spans="1:25" x14ac:dyDescent="0.25">
      <c r="A7" s="7"/>
      <c r="B7" s="12" t="s">
        <v>25</v>
      </c>
      <c r="C7" s="142" t="s">
        <v>47</v>
      </c>
      <c r="D7" s="143"/>
      <c r="E7" s="144"/>
      <c r="F7" s="16"/>
      <c r="G7" s="78">
        <f>G8</f>
        <v>70</v>
      </c>
      <c r="H7" s="78">
        <f t="shared" ref="H7:K7" si="5">H8</f>
        <v>25</v>
      </c>
      <c r="I7" s="78">
        <f t="shared" si="5"/>
        <v>26</v>
      </c>
      <c r="J7" s="78">
        <f t="shared" si="5"/>
        <v>27</v>
      </c>
      <c r="K7" s="78">
        <f t="shared" si="5"/>
        <v>0</v>
      </c>
      <c r="L7" s="78">
        <f>SUM(G7:K7)</f>
        <v>148</v>
      </c>
      <c r="M7" s="78">
        <f>M8</f>
        <v>11</v>
      </c>
      <c r="N7" s="78">
        <f t="shared" si="1"/>
        <v>12</v>
      </c>
      <c r="O7" s="78">
        <f t="shared" si="2"/>
        <v>10</v>
      </c>
      <c r="P7" s="78">
        <f t="shared" si="3"/>
        <v>14</v>
      </c>
      <c r="Q7" s="78">
        <f t="shared" si="4"/>
        <v>143</v>
      </c>
      <c r="R7" s="78">
        <f>SUM(M7:Q7)</f>
        <v>190</v>
      </c>
      <c r="S7" s="78">
        <f t="shared" ref="S7:S20" si="6">R7-L7</f>
        <v>42</v>
      </c>
      <c r="T7" s="13"/>
      <c r="U7" s="13"/>
      <c r="V7" s="13"/>
      <c r="W7" s="13"/>
      <c r="X7" s="13"/>
      <c r="Y7" s="1"/>
    </row>
    <row r="8" spans="1:25" x14ac:dyDescent="0.25">
      <c r="A8" s="7"/>
      <c r="B8" s="10" t="s">
        <v>26</v>
      </c>
      <c r="C8" s="145" t="s">
        <v>46</v>
      </c>
      <c r="D8" s="146"/>
      <c r="E8" s="147"/>
      <c r="F8" s="17" t="s">
        <v>48</v>
      </c>
      <c r="G8" s="79">
        <f>G9+G12</f>
        <v>70</v>
      </c>
      <c r="H8" s="79">
        <f t="shared" ref="H8:K8" si="7">H9+H12</f>
        <v>25</v>
      </c>
      <c r="I8" s="79">
        <f t="shared" si="7"/>
        <v>26</v>
      </c>
      <c r="J8" s="79">
        <f t="shared" si="7"/>
        <v>27</v>
      </c>
      <c r="K8" s="79">
        <f t="shared" si="7"/>
        <v>0</v>
      </c>
      <c r="L8" s="79">
        <f>SUM(G7:K7)</f>
        <v>148</v>
      </c>
      <c r="M8" s="79">
        <f>M9+M12</f>
        <v>11</v>
      </c>
      <c r="N8" s="79">
        <f t="shared" ref="N8" si="8">N9+N12</f>
        <v>12</v>
      </c>
      <c r="O8" s="79">
        <f t="shared" ref="O8" si="9">O9+O12</f>
        <v>10</v>
      </c>
      <c r="P8" s="79">
        <f t="shared" ref="P8" si="10">P9+P12</f>
        <v>14</v>
      </c>
      <c r="Q8" s="79">
        <f t="shared" ref="Q8" si="11">Q9+Q12</f>
        <v>143</v>
      </c>
      <c r="R8" s="79">
        <f>SUM(M7:Q7)</f>
        <v>190</v>
      </c>
      <c r="S8" s="79">
        <f t="shared" si="6"/>
        <v>42</v>
      </c>
      <c r="T8" s="11"/>
      <c r="U8" s="11"/>
      <c r="V8" s="11"/>
      <c r="W8" s="11"/>
      <c r="X8" s="11"/>
      <c r="Y8" s="1"/>
    </row>
    <row r="9" spans="1:25" x14ac:dyDescent="0.25">
      <c r="A9" s="7"/>
      <c r="B9" s="14" t="s">
        <v>27</v>
      </c>
      <c r="C9" s="130">
        <v>6005</v>
      </c>
      <c r="D9" s="131"/>
      <c r="E9" s="132"/>
      <c r="F9" s="18" t="s">
        <v>48</v>
      </c>
      <c r="G9" s="80">
        <f>SUM(G10:G11)</f>
        <v>20</v>
      </c>
      <c r="H9" s="80">
        <f t="shared" ref="H9:K9" si="12">SUM(H10:H11)</f>
        <v>25</v>
      </c>
      <c r="I9" s="80">
        <f t="shared" si="12"/>
        <v>26</v>
      </c>
      <c r="J9" s="80">
        <f t="shared" si="12"/>
        <v>27</v>
      </c>
      <c r="K9" s="80">
        <f t="shared" si="12"/>
        <v>0</v>
      </c>
      <c r="L9" s="80">
        <f t="shared" ref="L9:L15" si="13">SUM(G9:K9)</f>
        <v>98</v>
      </c>
      <c r="M9" s="80">
        <f>SUM(M10:M11)</f>
        <v>11</v>
      </c>
      <c r="N9" s="80">
        <f t="shared" ref="N9" si="14">SUM(N10:N11)</f>
        <v>12</v>
      </c>
      <c r="O9" s="80">
        <f t="shared" ref="O9" si="15">SUM(O10:O11)</f>
        <v>10</v>
      </c>
      <c r="P9" s="80">
        <f t="shared" ref="P9" si="16">SUM(P10:P11)</f>
        <v>14</v>
      </c>
      <c r="Q9" s="80">
        <f t="shared" ref="Q9" si="17">SUM(Q10:Q11)</f>
        <v>93</v>
      </c>
      <c r="R9" s="80">
        <f t="shared" ref="R9:R15" si="18">SUM(M9:Q9)</f>
        <v>140</v>
      </c>
      <c r="S9" s="80">
        <f t="shared" si="6"/>
        <v>42</v>
      </c>
      <c r="T9" s="15"/>
      <c r="U9" s="15"/>
      <c r="V9" s="15"/>
      <c r="W9" s="15"/>
      <c r="X9" s="15"/>
      <c r="Y9" s="1"/>
    </row>
    <row r="10" spans="1:25" x14ac:dyDescent="0.25">
      <c r="A10" s="7"/>
      <c r="B10" s="6" t="s">
        <v>28</v>
      </c>
      <c r="C10" s="133">
        <v>1772</v>
      </c>
      <c r="D10" s="134"/>
      <c r="E10" s="135"/>
      <c r="F10" s="23" t="s">
        <v>48</v>
      </c>
      <c r="G10" s="81">
        <f>F25+F26</f>
        <v>20</v>
      </c>
      <c r="H10" s="81">
        <v>0</v>
      </c>
      <c r="I10" s="81">
        <v>0</v>
      </c>
      <c r="J10" s="81">
        <v>0</v>
      </c>
      <c r="K10" s="81">
        <v>0</v>
      </c>
      <c r="L10" s="81">
        <f t="shared" si="13"/>
        <v>20</v>
      </c>
      <c r="M10" s="81">
        <f>E31</f>
        <v>11</v>
      </c>
      <c r="N10" s="81">
        <f>F30</f>
        <v>12</v>
      </c>
      <c r="O10" s="81">
        <f>F29</f>
        <v>10</v>
      </c>
      <c r="P10" s="81">
        <f>F28</f>
        <v>14</v>
      </c>
      <c r="Q10" s="81">
        <f>F27+F25</f>
        <v>15</v>
      </c>
      <c r="R10" s="81">
        <f t="shared" si="18"/>
        <v>62</v>
      </c>
      <c r="S10" s="81">
        <f t="shared" si="6"/>
        <v>42</v>
      </c>
      <c r="T10" s="4"/>
      <c r="U10" s="4"/>
      <c r="V10" s="4"/>
      <c r="W10" s="4"/>
      <c r="X10" s="4"/>
      <c r="Y10" s="1"/>
    </row>
    <row r="11" spans="1:25" x14ac:dyDescent="0.25">
      <c r="A11" s="7"/>
      <c r="B11" s="6" t="s">
        <v>49</v>
      </c>
      <c r="C11" s="133">
        <v>1773</v>
      </c>
      <c r="D11" s="134"/>
      <c r="E11" s="135"/>
      <c r="F11" s="23" t="s">
        <v>48</v>
      </c>
      <c r="G11" s="81">
        <v>0</v>
      </c>
      <c r="H11" s="81">
        <f>E32</f>
        <v>25</v>
      </c>
      <c r="I11" s="81">
        <f>E33</f>
        <v>26</v>
      </c>
      <c r="J11" s="81">
        <f>E34</f>
        <v>27</v>
      </c>
      <c r="K11" s="81">
        <v>0</v>
      </c>
      <c r="L11" s="81">
        <f t="shared" si="13"/>
        <v>78</v>
      </c>
      <c r="M11" s="81">
        <v>0</v>
      </c>
      <c r="N11" s="81">
        <v>0</v>
      </c>
      <c r="O11" s="81">
        <v>0</v>
      </c>
      <c r="P11" s="81">
        <v>0</v>
      </c>
      <c r="Q11" s="81">
        <f>F32+F33+F34</f>
        <v>78</v>
      </c>
      <c r="R11" s="81">
        <f t="shared" si="18"/>
        <v>78</v>
      </c>
      <c r="S11" s="81">
        <f t="shared" si="6"/>
        <v>0</v>
      </c>
      <c r="T11" s="4"/>
      <c r="U11" s="4"/>
      <c r="V11" s="4"/>
      <c r="W11" s="4"/>
      <c r="X11" s="4"/>
      <c r="Y11" s="1"/>
    </row>
    <row r="12" spans="1:25" x14ac:dyDescent="0.25">
      <c r="A12" s="7"/>
      <c r="B12" s="14" t="s">
        <v>50</v>
      </c>
      <c r="C12" s="130">
        <v>6006</v>
      </c>
      <c r="D12" s="131"/>
      <c r="E12" s="132"/>
      <c r="F12" s="18" t="s">
        <v>48</v>
      </c>
      <c r="G12" s="80">
        <f>SUM(G13)</f>
        <v>50</v>
      </c>
      <c r="H12" s="80">
        <f t="shared" ref="H12:K12" si="19">SUM(H13)</f>
        <v>0</v>
      </c>
      <c r="I12" s="80">
        <f t="shared" si="19"/>
        <v>0</v>
      </c>
      <c r="J12" s="80">
        <f t="shared" si="19"/>
        <v>0</v>
      </c>
      <c r="K12" s="80">
        <f t="shared" si="19"/>
        <v>0</v>
      </c>
      <c r="L12" s="80">
        <f t="shared" si="13"/>
        <v>50</v>
      </c>
      <c r="M12" s="80">
        <f>SUM(M13)</f>
        <v>0</v>
      </c>
      <c r="N12" s="80">
        <f t="shared" ref="N12" si="20">SUM(N13)</f>
        <v>0</v>
      </c>
      <c r="O12" s="80">
        <f t="shared" ref="O12" si="21">SUM(O13)</f>
        <v>0</v>
      </c>
      <c r="P12" s="80">
        <f t="shared" ref="P12" si="22">SUM(P13)</f>
        <v>0</v>
      </c>
      <c r="Q12" s="80">
        <f t="shared" ref="Q12" si="23">SUM(Q13)</f>
        <v>50</v>
      </c>
      <c r="R12" s="80">
        <f t="shared" si="18"/>
        <v>50</v>
      </c>
      <c r="S12" s="80">
        <f t="shared" si="6"/>
        <v>0</v>
      </c>
      <c r="T12" s="15"/>
      <c r="U12" s="15"/>
      <c r="V12" s="15"/>
      <c r="W12" s="15"/>
      <c r="X12" s="15"/>
      <c r="Y12" s="1"/>
    </row>
    <row r="13" spans="1:25" x14ac:dyDescent="0.25">
      <c r="A13" s="7"/>
      <c r="B13" s="6" t="s">
        <v>51</v>
      </c>
      <c r="C13" s="133">
        <v>2756</v>
      </c>
      <c r="D13" s="134"/>
      <c r="E13" s="135"/>
      <c r="F13" s="23" t="s">
        <v>48</v>
      </c>
      <c r="G13" s="81">
        <f>E35</f>
        <v>50</v>
      </c>
      <c r="H13" s="81">
        <v>0</v>
      </c>
      <c r="I13" s="81">
        <v>0</v>
      </c>
      <c r="J13" s="81">
        <v>0</v>
      </c>
      <c r="K13" s="81">
        <v>0</v>
      </c>
      <c r="L13" s="81">
        <f t="shared" si="13"/>
        <v>50</v>
      </c>
      <c r="M13" s="81">
        <v>0</v>
      </c>
      <c r="N13" s="81">
        <v>0</v>
      </c>
      <c r="O13" s="81">
        <v>0</v>
      </c>
      <c r="P13" s="81">
        <v>0</v>
      </c>
      <c r="Q13" s="81">
        <f>F35</f>
        <v>50</v>
      </c>
      <c r="R13" s="81">
        <f t="shared" si="18"/>
        <v>50</v>
      </c>
      <c r="S13" s="81">
        <f t="shared" si="6"/>
        <v>0</v>
      </c>
      <c r="T13" s="4"/>
      <c r="U13" s="4"/>
      <c r="V13" s="4"/>
      <c r="W13" s="4"/>
      <c r="X13" s="4"/>
      <c r="Y13" s="1"/>
    </row>
    <row r="14" spans="1:25" x14ac:dyDescent="0.25">
      <c r="A14" s="7"/>
      <c r="B14" s="8" t="s">
        <v>162</v>
      </c>
      <c r="C14" s="139" t="s">
        <v>161</v>
      </c>
      <c r="D14" s="140"/>
      <c r="E14" s="141"/>
      <c r="F14" s="9"/>
      <c r="G14" s="77">
        <f>G15</f>
        <v>0</v>
      </c>
      <c r="H14" s="77">
        <f t="shared" ref="H14:K15" si="24">H15</f>
        <v>0</v>
      </c>
      <c r="I14" s="77">
        <f t="shared" si="24"/>
        <v>6</v>
      </c>
      <c r="J14" s="77">
        <f t="shared" si="24"/>
        <v>0</v>
      </c>
      <c r="K14" s="77">
        <f t="shared" si="24"/>
        <v>1</v>
      </c>
      <c r="L14" s="77">
        <f t="shared" si="13"/>
        <v>7</v>
      </c>
      <c r="M14" s="77">
        <f>M15</f>
        <v>0</v>
      </c>
      <c r="N14" s="77">
        <f t="shared" ref="N14:Q15" si="25">N15</f>
        <v>0</v>
      </c>
      <c r="O14" s="77">
        <f t="shared" si="25"/>
        <v>6</v>
      </c>
      <c r="P14" s="77">
        <f t="shared" si="25"/>
        <v>0</v>
      </c>
      <c r="Q14" s="77">
        <f t="shared" si="25"/>
        <v>1</v>
      </c>
      <c r="R14" s="77">
        <f t="shared" si="18"/>
        <v>7</v>
      </c>
      <c r="S14" s="77">
        <f>R14-L14</f>
        <v>0</v>
      </c>
      <c r="T14" s="9"/>
      <c r="U14" s="9"/>
      <c r="V14" s="9"/>
      <c r="W14" s="9"/>
      <c r="X14" s="9"/>
      <c r="Y14" s="1"/>
    </row>
    <row r="15" spans="1:25" x14ac:dyDescent="0.25">
      <c r="A15" s="7"/>
      <c r="B15" s="12" t="s">
        <v>163</v>
      </c>
      <c r="C15" s="142" t="s">
        <v>159</v>
      </c>
      <c r="D15" s="143"/>
      <c r="E15" s="144"/>
      <c r="F15" s="16"/>
      <c r="G15" s="78">
        <f>G16</f>
        <v>0</v>
      </c>
      <c r="H15" s="78">
        <f t="shared" si="24"/>
        <v>0</v>
      </c>
      <c r="I15" s="78">
        <f t="shared" si="24"/>
        <v>6</v>
      </c>
      <c r="J15" s="78">
        <f t="shared" si="24"/>
        <v>0</v>
      </c>
      <c r="K15" s="78">
        <f t="shared" si="24"/>
        <v>1</v>
      </c>
      <c r="L15" s="78">
        <f t="shared" si="13"/>
        <v>7</v>
      </c>
      <c r="M15" s="78">
        <f>M16</f>
        <v>0</v>
      </c>
      <c r="N15" s="78">
        <f t="shared" si="25"/>
        <v>0</v>
      </c>
      <c r="O15" s="78">
        <f t="shared" si="25"/>
        <v>6</v>
      </c>
      <c r="P15" s="78">
        <f t="shared" si="25"/>
        <v>0</v>
      </c>
      <c r="Q15" s="78">
        <f t="shared" si="25"/>
        <v>1</v>
      </c>
      <c r="R15" s="78">
        <f t="shared" si="18"/>
        <v>7</v>
      </c>
      <c r="S15" s="78">
        <f t="shared" si="6"/>
        <v>0</v>
      </c>
      <c r="T15" s="13"/>
      <c r="U15" s="13"/>
      <c r="V15" s="13"/>
      <c r="W15" s="13"/>
      <c r="X15" s="13"/>
      <c r="Y15" s="1"/>
    </row>
    <row r="16" spans="1:25" x14ac:dyDescent="0.25">
      <c r="A16" s="7"/>
      <c r="B16" s="10" t="s">
        <v>164</v>
      </c>
      <c r="C16" s="145" t="s">
        <v>157</v>
      </c>
      <c r="D16" s="146"/>
      <c r="E16" s="147"/>
      <c r="F16" s="17" t="s">
        <v>48</v>
      </c>
      <c r="G16" s="79">
        <f>G17+G20</f>
        <v>0</v>
      </c>
      <c r="H16" s="79">
        <f t="shared" ref="H16:K16" si="26">H17+H20</f>
        <v>0</v>
      </c>
      <c r="I16" s="79">
        <f t="shared" si="26"/>
        <v>6</v>
      </c>
      <c r="J16" s="79">
        <f t="shared" si="26"/>
        <v>0</v>
      </c>
      <c r="K16" s="79">
        <f t="shared" si="26"/>
        <v>1</v>
      </c>
      <c r="L16" s="79">
        <f>SUM(G15:K15)</f>
        <v>7</v>
      </c>
      <c r="M16" s="79">
        <f>M17+M20</f>
        <v>0</v>
      </c>
      <c r="N16" s="79">
        <f t="shared" ref="N16:Q16" si="27">N17+N20</f>
        <v>0</v>
      </c>
      <c r="O16" s="79">
        <f t="shared" si="27"/>
        <v>6</v>
      </c>
      <c r="P16" s="79">
        <f t="shared" si="27"/>
        <v>0</v>
      </c>
      <c r="Q16" s="79">
        <f t="shared" si="27"/>
        <v>1</v>
      </c>
      <c r="R16" s="79">
        <f>SUM(M15:Q15)</f>
        <v>7</v>
      </c>
      <c r="S16" s="79">
        <f t="shared" si="6"/>
        <v>0</v>
      </c>
      <c r="T16" s="11"/>
      <c r="U16" s="11"/>
      <c r="V16" s="11"/>
      <c r="W16" s="11"/>
      <c r="X16" s="11"/>
      <c r="Y16" s="1"/>
    </row>
    <row r="17" spans="1:25" x14ac:dyDescent="0.25">
      <c r="A17" s="7"/>
      <c r="B17" s="14" t="s">
        <v>166</v>
      </c>
      <c r="C17" s="130" t="s">
        <v>158</v>
      </c>
      <c r="D17" s="131"/>
      <c r="E17" s="132"/>
      <c r="F17" s="18" t="s">
        <v>48</v>
      </c>
      <c r="G17" s="80">
        <f>SUM(G18:G19)</f>
        <v>0</v>
      </c>
      <c r="H17" s="80">
        <f t="shared" ref="H17:K17" si="28">SUM(H18:H19)</f>
        <v>0</v>
      </c>
      <c r="I17" s="80">
        <f t="shared" si="28"/>
        <v>3</v>
      </c>
      <c r="J17" s="80">
        <f t="shared" si="28"/>
        <v>0</v>
      </c>
      <c r="K17" s="80">
        <f t="shared" si="28"/>
        <v>1</v>
      </c>
      <c r="L17" s="80">
        <f>SUM(G17:K17)</f>
        <v>4</v>
      </c>
      <c r="M17" s="80">
        <f>SUM(M18:M19)</f>
        <v>0</v>
      </c>
      <c r="N17" s="80">
        <f t="shared" ref="N17:Q17" si="29">SUM(N18:N19)</f>
        <v>0</v>
      </c>
      <c r="O17" s="80">
        <f t="shared" si="29"/>
        <v>3</v>
      </c>
      <c r="P17" s="80">
        <f t="shared" si="29"/>
        <v>0</v>
      </c>
      <c r="Q17" s="80">
        <f t="shared" si="29"/>
        <v>1</v>
      </c>
      <c r="R17" s="80">
        <f>SUM(M17:Q17)</f>
        <v>4</v>
      </c>
      <c r="S17" s="80">
        <f t="shared" si="6"/>
        <v>0</v>
      </c>
      <c r="T17" s="15"/>
      <c r="U17" s="15"/>
      <c r="V17" s="15"/>
      <c r="W17" s="15"/>
      <c r="X17" s="15"/>
      <c r="Y17" s="1"/>
    </row>
    <row r="18" spans="1:25" x14ac:dyDescent="0.25">
      <c r="A18" s="7"/>
      <c r="B18" s="6" t="s">
        <v>165</v>
      </c>
      <c r="C18" s="133" t="s">
        <v>159</v>
      </c>
      <c r="D18" s="134"/>
      <c r="E18" s="135"/>
      <c r="F18" s="23" t="s">
        <v>48</v>
      </c>
      <c r="G18" s="81"/>
      <c r="H18" s="81"/>
      <c r="I18" s="81"/>
      <c r="J18" s="81"/>
      <c r="K18" s="81">
        <v>1</v>
      </c>
      <c r="L18" s="81">
        <f>SUM(G18:K18)</f>
        <v>1</v>
      </c>
      <c r="M18" s="81"/>
      <c r="N18" s="81"/>
      <c r="O18" s="81"/>
      <c r="P18" s="81"/>
      <c r="Q18" s="81">
        <v>1</v>
      </c>
      <c r="R18" s="81">
        <f>SUM(M18:Q18)</f>
        <v>1</v>
      </c>
      <c r="S18" s="81">
        <f t="shared" si="6"/>
        <v>0</v>
      </c>
      <c r="T18" s="4"/>
      <c r="U18" s="4"/>
      <c r="V18" s="4"/>
      <c r="W18" s="4"/>
      <c r="X18" s="4"/>
      <c r="Y18" s="1"/>
    </row>
    <row r="19" spans="1:25" x14ac:dyDescent="0.25">
      <c r="A19" s="7"/>
      <c r="B19" s="14" t="s">
        <v>167</v>
      </c>
      <c r="C19" s="130" t="s">
        <v>160</v>
      </c>
      <c r="D19" s="131"/>
      <c r="E19" s="132"/>
      <c r="F19" s="18" t="s">
        <v>48</v>
      </c>
      <c r="G19" s="80">
        <f>SUM(G20)</f>
        <v>0</v>
      </c>
      <c r="H19" s="80">
        <f t="shared" ref="H19:K19" si="30">SUM(H20)</f>
        <v>0</v>
      </c>
      <c r="I19" s="80">
        <f t="shared" si="30"/>
        <v>3</v>
      </c>
      <c r="J19" s="80">
        <f t="shared" si="30"/>
        <v>0</v>
      </c>
      <c r="K19" s="80">
        <f t="shared" si="30"/>
        <v>0</v>
      </c>
      <c r="L19" s="80">
        <f>SUM(G19:K19)</f>
        <v>3</v>
      </c>
      <c r="M19" s="80">
        <f>SUM(M20)</f>
        <v>0</v>
      </c>
      <c r="N19" s="80">
        <f t="shared" ref="N19:Q19" si="31">SUM(N20)</f>
        <v>0</v>
      </c>
      <c r="O19" s="80">
        <f t="shared" si="31"/>
        <v>3</v>
      </c>
      <c r="P19" s="80">
        <f t="shared" si="31"/>
        <v>0</v>
      </c>
      <c r="Q19" s="80">
        <f t="shared" si="31"/>
        <v>0</v>
      </c>
      <c r="R19" s="80">
        <f>SUM(M19:Q19)</f>
        <v>3</v>
      </c>
      <c r="S19" s="80">
        <f t="shared" ref="S19" si="32">R19-L19</f>
        <v>0</v>
      </c>
      <c r="T19" s="15"/>
      <c r="U19" s="15"/>
      <c r="V19" s="15"/>
      <c r="W19" s="15"/>
      <c r="X19" s="15"/>
      <c r="Y19" s="1"/>
    </row>
    <row r="20" spans="1:25" x14ac:dyDescent="0.25">
      <c r="A20" s="7"/>
      <c r="B20" s="6" t="s">
        <v>168</v>
      </c>
      <c r="C20" s="133" t="s">
        <v>159</v>
      </c>
      <c r="D20" s="134"/>
      <c r="E20" s="135"/>
      <c r="F20" s="23" t="s">
        <v>48</v>
      </c>
      <c r="G20" s="81"/>
      <c r="H20" s="81"/>
      <c r="I20" s="81">
        <v>3</v>
      </c>
      <c r="J20" s="81"/>
      <c r="K20" s="81"/>
      <c r="L20" s="81">
        <f>SUM(G20:K20)</f>
        <v>3</v>
      </c>
      <c r="M20" s="81"/>
      <c r="N20" s="81"/>
      <c r="O20" s="81">
        <v>3</v>
      </c>
      <c r="P20" s="81"/>
      <c r="Q20" s="81"/>
      <c r="R20" s="81">
        <f>SUM(M20:Q20)</f>
        <v>3</v>
      </c>
      <c r="S20" s="81">
        <f t="shared" si="6"/>
        <v>0</v>
      </c>
      <c r="T20" s="4"/>
      <c r="U20" s="4"/>
      <c r="V20" s="4"/>
      <c r="W20" s="4"/>
      <c r="X20" s="4"/>
      <c r="Y20" s="1"/>
    </row>
    <row r="21" spans="1:25" s="28" customFormat="1" x14ac:dyDescent="0.25">
      <c r="A21" s="24"/>
      <c r="B21" s="25" t="s">
        <v>32</v>
      </c>
      <c r="C21" s="136"/>
      <c r="D21" s="137"/>
      <c r="E21" s="138"/>
      <c r="F21" s="26"/>
      <c r="G21" s="82">
        <f>G6+G14</f>
        <v>70</v>
      </c>
      <c r="H21" s="82">
        <f t="shared" ref="H21:S21" si="33">H6+H14</f>
        <v>25</v>
      </c>
      <c r="I21" s="82">
        <f t="shared" si="33"/>
        <v>32</v>
      </c>
      <c r="J21" s="82">
        <f t="shared" si="33"/>
        <v>27</v>
      </c>
      <c r="K21" s="82">
        <f t="shared" si="33"/>
        <v>1</v>
      </c>
      <c r="L21" s="82">
        <f t="shared" si="33"/>
        <v>155</v>
      </c>
      <c r="M21" s="82">
        <f t="shared" si="33"/>
        <v>11</v>
      </c>
      <c r="N21" s="82">
        <f t="shared" si="33"/>
        <v>12</v>
      </c>
      <c r="O21" s="82">
        <f t="shared" si="33"/>
        <v>16</v>
      </c>
      <c r="P21" s="82">
        <f t="shared" si="33"/>
        <v>14</v>
      </c>
      <c r="Q21" s="82">
        <f t="shared" si="33"/>
        <v>144</v>
      </c>
      <c r="R21" s="82">
        <f t="shared" si="33"/>
        <v>197</v>
      </c>
      <c r="S21" s="82">
        <f t="shared" si="33"/>
        <v>42</v>
      </c>
      <c r="T21" s="82"/>
      <c r="U21" s="82"/>
      <c r="V21" s="82"/>
      <c r="W21" s="82"/>
      <c r="X21" s="82"/>
      <c r="Y21" s="27"/>
    </row>
    <row r="22" spans="1:25" x14ac:dyDescent="0.25">
      <c r="A22" s="1"/>
      <c r="B22" s="1"/>
      <c r="C22" s="1"/>
      <c r="D22" s="1"/>
      <c r="E22" s="1"/>
      <c r="F22" s="1"/>
      <c r="G22" s="1"/>
      <c r="H22" s="1"/>
      <c r="I22" s="1"/>
      <c r="J22" s="1"/>
      <c r="K22" s="1"/>
      <c r="L22" s="1"/>
      <c r="M22" s="1"/>
      <c r="N22" s="1"/>
      <c r="O22" s="1"/>
      <c r="P22" s="1"/>
      <c r="Q22" s="1"/>
      <c r="R22" s="1"/>
      <c r="S22" s="1"/>
      <c r="T22" s="1"/>
      <c r="U22" s="1"/>
      <c r="V22" s="1"/>
      <c r="W22" s="1"/>
      <c r="X22" s="1"/>
      <c r="Y22" s="1"/>
    </row>
    <row r="23" spans="1:25" x14ac:dyDescent="0.25">
      <c r="A23" s="3"/>
      <c r="B23" s="3" t="s">
        <v>137</v>
      </c>
      <c r="C23" s="3"/>
      <c r="D23" s="3"/>
      <c r="E23" s="3"/>
      <c r="F23" s="3"/>
      <c r="G23" s="3"/>
      <c r="H23" s="3"/>
      <c r="I23" s="3"/>
      <c r="J23" s="54">
        <v>44531</v>
      </c>
      <c r="K23" s="54">
        <v>44896</v>
      </c>
      <c r="L23" s="3" t="s">
        <v>2</v>
      </c>
      <c r="M23" s="3"/>
      <c r="N23" s="3"/>
      <c r="O23" s="3"/>
      <c r="P23" s="3"/>
      <c r="Q23" s="3"/>
      <c r="R23" s="3"/>
      <c r="S23" s="3"/>
      <c r="T23" s="3"/>
      <c r="U23" s="3"/>
      <c r="V23" s="3"/>
      <c r="W23" s="3"/>
      <c r="X23" s="3"/>
      <c r="Y23" s="3"/>
    </row>
    <row r="24" spans="1:25" x14ac:dyDescent="0.25">
      <c r="A24" s="3"/>
      <c r="B24" s="3" t="s">
        <v>63</v>
      </c>
      <c r="C24" s="50" t="s">
        <v>138</v>
      </c>
      <c r="D24" s="50" t="s">
        <v>2</v>
      </c>
      <c r="E24" s="50" t="s">
        <v>62</v>
      </c>
      <c r="F24" s="50" t="s">
        <v>60</v>
      </c>
      <c r="G24" s="3"/>
      <c r="H24" s="50" t="s">
        <v>64</v>
      </c>
      <c r="I24" s="50" t="s">
        <v>65</v>
      </c>
      <c r="J24" s="3" t="s">
        <v>68</v>
      </c>
      <c r="K24" s="3" t="s">
        <v>69</v>
      </c>
      <c r="L24" s="3"/>
      <c r="M24" s="3"/>
      <c r="N24" s="3"/>
      <c r="O24" s="3"/>
      <c r="P24" s="3"/>
      <c r="Q24" s="3"/>
      <c r="R24" s="3"/>
      <c r="S24" s="3"/>
      <c r="T24" s="3"/>
      <c r="U24" s="3"/>
      <c r="V24" s="3"/>
      <c r="W24" s="3"/>
      <c r="X24" s="3"/>
      <c r="Y24" s="3"/>
    </row>
    <row r="25" spans="1:25" x14ac:dyDescent="0.25">
      <c r="A25" s="3" t="s">
        <v>66</v>
      </c>
      <c r="B25" s="21" t="s">
        <v>55</v>
      </c>
      <c r="C25" s="86">
        <v>44529</v>
      </c>
      <c r="D25" s="86">
        <v>44529</v>
      </c>
      <c r="E25" s="88">
        <v>10</v>
      </c>
      <c r="F25" s="88">
        <f>E25</f>
        <v>10</v>
      </c>
      <c r="G25" s="3"/>
      <c r="H25" s="50" t="s">
        <v>66</v>
      </c>
      <c r="I25" s="50"/>
      <c r="J25" s="3">
        <f>J23-C25</f>
        <v>2</v>
      </c>
      <c r="K25" s="3"/>
      <c r="L25" s="3"/>
      <c r="M25" s="3"/>
      <c r="N25" s="3"/>
      <c r="O25" s="3"/>
      <c r="P25" s="3"/>
      <c r="Q25" s="3"/>
      <c r="R25" s="3"/>
      <c r="S25" s="3"/>
      <c r="T25" s="3"/>
      <c r="U25" s="3"/>
      <c r="V25" s="3"/>
      <c r="W25" s="3"/>
      <c r="X25" s="3"/>
      <c r="Y25" s="3"/>
    </row>
    <row r="26" spans="1:25" x14ac:dyDescent="0.25">
      <c r="A26" s="3" t="s">
        <v>66</v>
      </c>
      <c r="B26" s="21"/>
      <c r="C26" s="86">
        <v>44530</v>
      </c>
      <c r="D26" s="86">
        <v>44530</v>
      </c>
      <c r="E26" s="88">
        <v>10</v>
      </c>
      <c r="F26" s="88">
        <f>E26</f>
        <v>10</v>
      </c>
      <c r="G26" s="3"/>
      <c r="H26" s="50" t="s">
        <v>66</v>
      </c>
      <c r="I26" s="50"/>
      <c r="J26" s="3">
        <f>J23-C26</f>
        <v>1</v>
      </c>
      <c r="K26" s="3"/>
      <c r="L26" s="3"/>
      <c r="M26" s="3"/>
      <c r="N26" s="3"/>
      <c r="O26" s="3"/>
      <c r="P26" s="3"/>
      <c r="Q26" s="3"/>
      <c r="R26" s="3"/>
      <c r="S26" s="3"/>
      <c r="T26" s="3"/>
      <c r="U26" s="3"/>
      <c r="V26" s="3"/>
      <c r="W26" s="3"/>
      <c r="X26" s="3"/>
      <c r="Y26" s="3"/>
    </row>
    <row r="27" spans="1:25" x14ac:dyDescent="0.25">
      <c r="A27" s="3" t="s">
        <v>23</v>
      </c>
      <c r="B27" s="21"/>
      <c r="C27" s="86">
        <v>44530</v>
      </c>
      <c r="D27" s="86">
        <v>44532</v>
      </c>
      <c r="E27" s="88">
        <v>-5</v>
      </c>
      <c r="F27" s="88">
        <f>F26+E27</f>
        <v>5</v>
      </c>
      <c r="G27" s="3"/>
      <c r="H27" s="50"/>
      <c r="I27" s="50" t="s">
        <v>66</v>
      </c>
      <c r="J27" s="3"/>
      <c r="K27" s="3">
        <f>$K$23-C27</f>
        <v>366</v>
      </c>
      <c r="L27" s="89" t="s">
        <v>14</v>
      </c>
      <c r="M27" s="3"/>
      <c r="N27" s="3"/>
      <c r="O27" s="3"/>
      <c r="P27" s="3"/>
      <c r="Q27" s="3"/>
      <c r="R27" s="3"/>
      <c r="S27" s="3"/>
      <c r="T27" s="3"/>
      <c r="U27" s="3"/>
      <c r="V27" s="3"/>
      <c r="W27" s="3"/>
      <c r="X27" s="3"/>
      <c r="Y27" s="3"/>
    </row>
    <row r="28" spans="1:25" x14ac:dyDescent="0.25">
      <c r="A28" s="3" t="s">
        <v>66</v>
      </c>
      <c r="B28" s="21"/>
      <c r="C28" s="86">
        <f>C27+60</f>
        <v>44590</v>
      </c>
      <c r="D28" s="86">
        <f>C28</f>
        <v>44590</v>
      </c>
      <c r="E28" s="88">
        <v>14</v>
      </c>
      <c r="F28" s="88">
        <f t="shared" ref="F28:F35" si="34">E28</f>
        <v>14</v>
      </c>
      <c r="G28" s="3"/>
      <c r="H28" s="50"/>
      <c r="I28" s="50" t="s">
        <v>66</v>
      </c>
      <c r="J28" s="3"/>
      <c r="K28" s="3">
        <f>$K$23-C28</f>
        <v>306</v>
      </c>
      <c r="L28" s="89" t="s">
        <v>13</v>
      </c>
      <c r="M28" s="3"/>
      <c r="N28" s="3"/>
      <c r="O28" s="3"/>
      <c r="P28" s="3"/>
      <c r="Q28" s="3"/>
      <c r="R28" s="3"/>
      <c r="S28" s="3"/>
      <c r="T28" s="3"/>
      <c r="U28" s="3"/>
      <c r="V28" s="3"/>
      <c r="W28" s="3"/>
      <c r="X28" s="3"/>
      <c r="Y28" s="3"/>
    </row>
    <row r="29" spans="1:25" x14ac:dyDescent="0.25">
      <c r="A29" s="3" t="s">
        <v>66</v>
      </c>
      <c r="B29" s="21"/>
      <c r="C29" s="86">
        <f>C27+250</f>
        <v>44780</v>
      </c>
      <c r="D29" s="86">
        <f>C29</f>
        <v>44780</v>
      </c>
      <c r="E29" s="88">
        <v>10</v>
      </c>
      <c r="F29" s="88">
        <f t="shared" si="34"/>
        <v>10</v>
      </c>
      <c r="G29" s="3"/>
      <c r="H29" s="50"/>
      <c r="I29" s="50" t="s">
        <v>66</v>
      </c>
      <c r="J29" s="3"/>
      <c r="K29" s="3">
        <f>$K$23-C29</f>
        <v>116</v>
      </c>
      <c r="L29" s="89" t="s">
        <v>12</v>
      </c>
      <c r="M29" s="3"/>
      <c r="N29" s="3"/>
      <c r="O29" s="3"/>
      <c r="P29" s="3"/>
      <c r="Q29" s="3"/>
      <c r="R29" s="3"/>
      <c r="S29" s="3"/>
      <c r="T29" s="3"/>
      <c r="U29" s="3"/>
      <c r="V29" s="3"/>
      <c r="W29" s="3"/>
      <c r="X29" s="3"/>
      <c r="Y29" s="3"/>
    </row>
    <row r="30" spans="1:25" x14ac:dyDescent="0.25">
      <c r="A30" s="3" t="s">
        <v>66</v>
      </c>
      <c r="B30" s="21"/>
      <c r="C30" s="86">
        <f>C27+300</f>
        <v>44830</v>
      </c>
      <c r="D30" s="86">
        <f>C30</f>
        <v>44830</v>
      </c>
      <c r="E30" s="88">
        <v>12</v>
      </c>
      <c r="F30" s="88">
        <f t="shared" si="34"/>
        <v>12</v>
      </c>
      <c r="G30" s="3"/>
      <c r="H30" s="50"/>
      <c r="I30" s="50" t="s">
        <v>66</v>
      </c>
      <c r="J30" s="3"/>
      <c r="K30" s="3">
        <f>$K$23-C30</f>
        <v>66</v>
      </c>
      <c r="L30" s="89" t="s">
        <v>11</v>
      </c>
      <c r="M30" s="3"/>
      <c r="N30" s="3"/>
      <c r="O30" s="3"/>
      <c r="P30" s="3"/>
      <c r="Q30" s="3"/>
      <c r="R30" s="3"/>
      <c r="S30" s="3"/>
      <c r="T30" s="3"/>
      <c r="U30" s="3"/>
      <c r="V30" s="3"/>
      <c r="W30" s="3"/>
      <c r="X30" s="3"/>
      <c r="Y30" s="3"/>
    </row>
    <row r="31" spans="1:25" x14ac:dyDescent="0.25">
      <c r="A31" s="3" t="s">
        <v>66</v>
      </c>
      <c r="B31" s="21"/>
      <c r="C31" s="86">
        <f>C27+360</f>
        <v>44890</v>
      </c>
      <c r="D31" s="86">
        <f>C31</f>
        <v>44890</v>
      </c>
      <c r="E31" s="88">
        <v>11</v>
      </c>
      <c r="F31" s="88">
        <f t="shared" si="34"/>
        <v>11</v>
      </c>
      <c r="G31" s="3"/>
      <c r="H31" s="50"/>
      <c r="I31" s="50" t="s">
        <v>66</v>
      </c>
      <c r="J31" s="3"/>
      <c r="K31" s="3">
        <f>$K$23-C31</f>
        <v>6</v>
      </c>
      <c r="L31" s="89" t="s">
        <v>10</v>
      </c>
      <c r="M31" s="3"/>
      <c r="N31" s="3"/>
      <c r="O31" s="3"/>
      <c r="P31" s="3"/>
      <c r="Q31" s="3"/>
      <c r="R31" s="3"/>
      <c r="S31" s="3"/>
      <c r="T31" s="3"/>
      <c r="U31" s="3"/>
      <c r="V31" s="3"/>
      <c r="W31" s="3"/>
      <c r="X31" s="3"/>
      <c r="Y31" s="3"/>
    </row>
    <row r="32" spans="1:25" x14ac:dyDescent="0.25">
      <c r="A32" s="3" t="s">
        <v>66</v>
      </c>
      <c r="B32" s="21" t="s">
        <v>56</v>
      </c>
      <c r="C32" s="86">
        <v>44470</v>
      </c>
      <c r="D32" s="86">
        <f>C32</f>
        <v>44470</v>
      </c>
      <c r="E32" s="88">
        <v>25</v>
      </c>
      <c r="F32" s="88">
        <f t="shared" si="34"/>
        <v>25</v>
      </c>
      <c r="G32" s="3"/>
      <c r="H32" s="3"/>
      <c r="I32" s="3"/>
      <c r="J32" s="3">
        <f>$J$23-C32</f>
        <v>61</v>
      </c>
      <c r="K32" s="3">
        <f>$K$23-D32</f>
        <v>426</v>
      </c>
      <c r="L32" s="89" t="s">
        <v>11</v>
      </c>
      <c r="M32" s="3"/>
      <c r="N32" s="3"/>
      <c r="O32" s="3"/>
      <c r="P32" s="3"/>
      <c r="Q32" s="3"/>
      <c r="R32" s="3"/>
      <c r="S32" s="3"/>
      <c r="T32" s="3"/>
      <c r="U32" s="3"/>
      <c r="V32" s="3"/>
      <c r="W32" s="3"/>
      <c r="X32" s="3"/>
      <c r="Y32" s="3"/>
    </row>
    <row r="33" spans="1:25" x14ac:dyDescent="0.25">
      <c r="A33" s="3" t="s">
        <v>66</v>
      </c>
      <c r="B33" s="21"/>
      <c r="C33" s="86">
        <v>44378</v>
      </c>
      <c r="D33" s="86">
        <f t="shared" ref="D33:D34" si="35">C33</f>
        <v>44378</v>
      </c>
      <c r="E33" s="88">
        <v>26</v>
      </c>
      <c r="F33" s="88">
        <f t="shared" si="34"/>
        <v>26</v>
      </c>
      <c r="G33" s="3"/>
      <c r="H33" s="3"/>
      <c r="I33" s="3"/>
      <c r="J33" s="3">
        <f>$J$23-C33</f>
        <v>153</v>
      </c>
      <c r="K33" s="3">
        <f>$K$23-D33</f>
        <v>518</v>
      </c>
      <c r="L33" s="89" t="s">
        <v>12</v>
      </c>
      <c r="M33" s="3"/>
      <c r="N33" s="3"/>
      <c r="O33" s="3"/>
      <c r="P33" s="3"/>
      <c r="Q33" s="3"/>
      <c r="R33" s="3"/>
      <c r="S33" s="3"/>
      <c r="T33" s="3"/>
      <c r="U33" s="3"/>
      <c r="V33" s="3"/>
      <c r="W33" s="3"/>
      <c r="X33" s="3"/>
      <c r="Y33" s="3"/>
    </row>
    <row r="34" spans="1:25" x14ac:dyDescent="0.25">
      <c r="A34" s="3" t="s">
        <v>66</v>
      </c>
      <c r="B34" s="21"/>
      <c r="C34" s="86">
        <v>44287</v>
      </c>
      <c r="D34" s="86">
        <f t="shared" si="35"/>
        <v>44287</v>
      </c>
      <c r="E34" s="88">
        <v>27</v>
      </c>
      <c r="F34" s="88">
        <f t="shared" si="34"/>
        <v>27</v>
      </c>
      <c r="G34" s="3"/>
      <c r="H34" s="3"/>
      <c r="I34" s="3"/>
      <c r="J34" s="3">
        <f>$J$23-C34</f>
        <v>244</v>
      </c>
      <c r="K34" s="3">
        <f>$K$23-D34</f>
        <v>609</v>
      </c>
      <c r="L34" s="89" t="s">
        <v>13</v>
      </c>
      <c r="M34" s="3"/>
      <c r="N34" s="3"/>
      <c r="O34" s="3"/>
      <c r="P34" s="3"/>
      <c r="Q34" s="3"/>
      <c r="R34" s="3"/>
      <c r="S34" s="3"/>
      <c r="T34" s="3"/>
      <c r="U34" s="3"/>
      <c r="V34" s="3"/>
      <c r="W34" s="3"/>
      <c r="X34" s="3"/>
      <c r="Y34" s="3"/>
    </row>
    <row r="35" spans="1:25" x14ac:dyDescent="0.25">
      <c r="A35" s="3" t="s">
        <v>66</v>
      </c>
      <c r="B35" s="21" t="s">
        <v>57</v>
      </c>
      <c r="C35" s="86">
        <v>44530</v>
      </c>
      <c r="D35" s="86">
        <v>44530</v>
      </c>
      <c r="E35" s="88">
        <v>50</v>
      </c>
      <c r="F35" s="88">
        <f t="shared" si="34"/>
        <v>50</v>
      </c>
      <c r="G35" s="3"/>
      <c r="H35" s="3"/>
      <c r="I35" s="3"/>
      <c r="J35" s="3">
        <f>J23-C35</f>
        <v>1</v>
      </c>
      <c r="K35" s="3">
        <f>$K$23-C35</f>
        <v>366</v>
      </c>
      <c r="L35" s="89" t="s">
        <v>14</v>
      </c>
      <c r="M35" s="3"/>
      <c r="N35" s="3"/>
      <c r="O35" s="3"/>
      <c r="P35" s="3"/>
      <c r="Q35" s="3"/>
      <c r="R35" s="3"/>
      <c r="S35" s="3"/>
      <c r="T35" s="3"/>
      <c r="U35" s="3"/>
      <c r="V35" s="3"/>
      <c r="W35" s="3"/>
      <c r="X35" s="3"/>
      <c r="Y35" s="3"/>
    </row>
    <row r="36" spans="1:25" x14ac:dyDescent="0.25">
      <c r="A36" s="3"/>
      <c r="B36" s="3"/>
      <c r="C36" s="86"/>
      <c r="D36" s="86"/>
      <c r="E36" s="88"/>
      <c r="F36" s="88"/>
      <c r="G36" s="3"/>
      <c r="H36" s="3"/>
      <c r="I36" s="3"/>
      <c r="J36" s="3"/>
      <c r="K36" s="3"/>
      <c r="L36" s="3"/>
      <c r="M36" s="3"/>
      <c r="N36" s="3"/>
      <c r="O36" s="3"/>
      <c r="P36" s="3"/>
      <c r="Q36" s="3"/>
      <c r="R36" s="3"/>
      <c r="S36" s="3"/>
      <c r="T36" s="3"/>
      <c r="U36" s="3"/>
      <c r="V36" s="3"/>
      <c r="W36" s="3"/>
      <c r="X36" s="3"/>
      <c r="Y36" s="3"/>
    </row>
    <row r="37" spans="1:25" x14ac:dyDescent="0.25">
      <c r="C37" s="31"/>
      <c r="D37" s="31"/>
      <c r="E37" s="35"/>
      <c r="F37" s="35"/>
    </row>
    <row r="38" spans="1:25" x14ac:dyDescent="0.25">
      <c r="C38" s="31"/>
      <c r="D38" s="31"/>
      <c r="E38" s="35"/>
      <c r="F38" s="35"/>
    </row>
    <row r="39" spans="1:25" x14ac:dyDescent="0.25">
      <c r="C39" s="31"/>
      <c r="D39" s="31"/>
      <c r="E39" s="35"/>
      <c r="F39" s="35"/>
    </row>
    <row r="40" spans="1:25" x14ac:dyDescent="0.25">
      <c r="C40" s="31"/>
      <c r="D40" s="31"/>
      <c r="E40" s="35"/>
      <c r="F40" s="35"/>
    </row>
  </sheetData>
  <mergeCells count="27">
    <mergeCell ref="C12:E12"/>
    <mergeCell ref="C21:E21"/>
    <mergeCell ref="C13:E13"/>
    <mergeCell ref="C6:E6"/>
    <mergeCell ref="C7:E7"/>
    <mergeCell ref="C8:E8"/>
    <mergeCell ref="C9:E9"/>
    <mergeCell ref="C11:E11"/>
    <mergeCell ref="C10:E10"/>
    <mergeCell ref="C14:E14"/>
    <mergeCell ref="C16:E16"/>
    <mergeCell ref="C17:E17"/>
    <mergeCell ref="C18:E18"/>
    <mergeCell ref="C19:E19"/>
    <mergeCell ref="C20:E20"/>
    <mergeCell ref="C15:E15"/>
    <mergeCell ref="X4:X5"/>
    <mergeCell ref="B4:B5"/>
    <mergeCell ref="C4:E5"/>
    <mergeCell ref="F4:F5"/>
    <mergeCell ref="G4:L4"/>
    <mergeCell ref="M4:R4"/>
    <mergeCell ref="T4:T5"/>
    <mergeCell ref="U4:U5"/>
    <mergeCell ref="V4:V5"/>
    <mergeCell ref="W4:W5"/>
    <mergeCell ref="S4:S5"/>
  </mergeCells>
  <pageMargins left="0.7" right="0.7" top="0.75" bottom="0.75" header="0.3" footer="0.3"/>
  <pageSetup paperSize="256" orientation="portrait" horizontalDpi="300" verticalDpi="300" r:id="rId1"/>
  <ignoredErrors>
    <ignoredError sqref="L6:L9 R8 L12 F27" formula="1"/>
    <ignoredError sqref="B8" twoDigitTextYear="1"/>
    <ignoredError sqref="B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workbookViewId="0">
      <selection activeCell="H26" sqref="H26"/>
    </sheetView>
  </sheetViews>
  <sheetFormatPr defaultRowHeight="11.25" outlineLevelCol="1" x14ac:dyDescent="0.25"/>
  <cols>
    <col min="1" max="1" width="5.140625" style="2" customWidth="1"/>
    <col min="2" max="2" width="10.7109375" style="2" customWidth="1"/>
    <col min="3" max="3" width="11" style="2" customWidth="1"/>
    <col min="4" max="4" width="9.7109375" style="2" customWidth="1"/>
    <col min="5" max="5" width="15" style="2" customWidth="1"/>
    <col min="6" max="6" width="19.140625" style="2" customWidth="1"/>
    <col min="7" max="8" width="9.28515625" style="2" customWidth="1" outlineLevel="1"/>
    <col min="9" max="9" width="7.7109375" style="2" customWidth="1" outlineLevel="1"/>
    <col min="10" max="10" width="9.28515625" style="2" customWidth="1" outlineLevel="1"/>
    <col min="11" max="11" width="8.42578125" style="2" customWidth="1" outlineLevel="1"/>
    <col min="12" max="12" width="7.28515625" style="2" customWidth="1"/>
    <col min="13" max="17" width="7.140625" style="2" customWidth="1" outlineLevel="1"/>
    <col min="18" max="18" width="6.140625" style="2" customWidth="1"/>
    <col min="19" max="19" width="8" style="2" customWidth="1"/>
    <col min="20" max="20" width="11.85546875" style="2" customWidth="1"/>
    <col min="21" max="23" width="8.28515625" style="2" customWidth="1"/>
    <col min="24" max="24" width="13.140625" style="2" customWidth="1"/>
    <col min="25" max="16384" width="9.140625" style="2"/>
  </cols>
  <sheetData>
    <row r="1" spans="1:25" ht="19.5" x14ac:dyDescent="0.25">
      <c r="A1" s="3"/>
      <c r="B1" s="3"/>
      <c r="C1" s="3"/>
      <c r="D1" s="3"/>
      <c r="E1" s="3"/>
      <c r="F1" s="3"/>
      <c r="G1" s="3"/>
      <c r="H1" s="3"/>
      <c r="I1" s="3"/>
      <c r="J1" s="3"/>
      <c r="K1" s="3"/>
      <c r="L1" s="3"/>
      <c r="M1" s="3"/>
      <c r="N1" s="3"/>
      <c r="O1" s="3"/>
      <c r="P1" s="3"/>
      <c r="Q1" s="3"/>
      <c r="R1" s="3"/>
      <c r="S1" s="3"/>
      <c r="T1" s="3"/>
      <c r="U1" s="3"/>
      <c r="V1" s="3"/>
      <c r="W1" s="3"/>
      <c r="X1" s="3"/>
      <c r="Y1" s="83" t="s">
        <v>170</v>
      </c>
    </row>
    <row r="2" spans="1:25" x14ac:dyDescent="0.25">
      <c r="A2" s="1"/>
      <c r="B2" s="1"/>
      <c r="C2" s="1"/>
      <c r="D2" s="1"/>
      <c r="E2" s="1"/>
      <c r="F2" s="1"/>
      <c r="G2" s="1"/>
      <c r="H2" s="1"/>
      <c r="I2" s="1"/>
      <c r="J2" s="1"/>
      <c r="K2" s="1"/>
      <c r="L2" s="1"/>
      <c r="M2" s="1"/>
      <c r="N2" s="1"/>
      <c r="O2" s="1"/>
      <c r="P2" s="1"/>
      <c r="Q2" s="1"/>
      <c r="R2" s="1"/>
      <c r="S2" s="1"/>
      <c r="T2" s="1"/>
      <c r="U2" s="1"/>
      <c r="V2" s="1"/>
      <c r="W2" s="1"/>
      <c r="X2" s="1"/>
      <c r="Y2" s="1"/>
    </row>
    <row r="3" spans="1:25" x14ac:dyDescent="0.25">
      <c r="A3" s="1"/>
      <c r="B3" s="1"/>
      <c r="C3" s="1"/>
      <c r="D3" s="1"/>
      <c r="E3" s="1"/>
      <c r="F3" s="1"/>
      <c r="G3" s="1"/>
      <c r="H3" s="1"/>
      <c r="I3" s="1"/>
      <c r="J3" s="1"/>
      <c r="K3" s="1"/>
      <c r="L3" s="1"/>
      <c r="M3" s="1"/>
      <c r="N3" s="1"/>
      <c r="O3" s="1"/>
      <c r="P3" s="1"/>
      <c r="Q3" s="1"/>
      <c r="R3" s="1"/>
      <c r="S3" s="1"/>
      <c r="T3" s="1"/>
      <c r="U3" s="1"/>
      <c r="V3" s="1"/>
      <c r="W3" s="1"/>
      <c r="X3" s="1"/>
      <c r="Y3" s="1"/>
    </row>
    <row r="4" spans="1:25" ht="2.25" customHeight="1" x14ac:dyDescent="0.25">
      <c r="A4" s="1"/>
      <c r="B4" s="1"/>
      <c r="C4" s="1"/>
      <c r="D4" s="1"/>
      <c r="E4" s="1"/>
      <c r="F4" s="1"/>
      <c r="G4" s="1"/>
      <c r="H4" s="1"/>
      <c r="I4" s="1" t="s">
        <v>52</v>
      </c>
      <c r="J4" s="1"/>
      <c r="K4" s="1"/>
      <c r="L4" s="1"/>
      <c r="M4" s="1"/>
      <c r="N4" s="1"/>
      <c r="O4" s="1"/>
      <c r="P4" s="1"/>
      <c r="Q4" s="1"/>
      <c r="R4" s="1"/>
      <c r="S4" s="1"/>
      <c r="T4" s="1"/>
      <c r="U4" s="1"/>
      <c r="V4" s="1"/>
      <c r="W4" s="1"/>
      <c r="X4" s="1"/>
      <c r="Y4" s="1"/>
    </row>
    <row r="5" spans="1:25" ht="33.75" customHeight="1" x14ac:dyDescent="0.25">
      <c r="A5" s="1"/>
      <c r="B5" s="164" t="s">
        <v>192</v>
      </c>
      <c r="C5" s="164"/>
      <c r="D5" s="164"/>
      <c r="E5" s="164"/>
      <c r="F5" s="164"/>
      <c r="G5" s="164"/>
      <c r="H5" s="164"/>
      <c r="I5" s="164"/>
      <c r="J5" s="164"/>
      <c r="K5" s="164"/>
      <c r="L5" s="164"/>
      <c r="M5" s="164"/>
      <c r="N5" s="164"/>
      <c r="O5" s="164"/>
      <c r="P5" s="164"/>
      <c r="Q5" s="164"/>
      <c r="R5" s="164"/>
      <c r="S5" s="164"/>
      <c r="T5" s="164"/>
      <c r="U5" s="164"/>
      <c r="V5" s="164"/>
      <c r="W5" s="164"/>
      <c r="X5" s="164"/>
      <c r="Y5" s="1"/>
    </row>
    <row r="6" spans="1:25" ht="18.75" customHeight="1" x14ac:dyDescent="0.25">
      <c r="A6" s="1"/>
      <c r="B6" s="1"/>
      <c r="C6" s="1"/>
      <c r="D6" s="1"/>
      <c r="E6" s="1"/>
      <c r="F6" s="1"/>
      <c r="G6" s="1"/>
      <c r="H6" s="1"/>
      <c r="I6" s="1"/>
      <c r="J6" s="1"/>
      <c r="K6" s="1"/>
      <c r="L6" s="1"/>
      <c r="M6" s="1"/>
      <c r="N6" s="1"/>
      <c r="O6" s="1"/>
      <c r="P6" s="1"/>
      <c r="Q6" s="1"/>
      <c r="R6" s="1"/>
      <c r="S6" s="1"/>
      <c r="T6" s="1"/>
      <c r="U6" s="1"/>
      <c r="V6" s="1"/>
      <c r="W6" s="1"/>
      <c r="X6" s="92" t="s">
        <v>171</v>
      </c>
      <c r="Y6" s="1"/>
    </row>
    <row r="7" spans="1:25" ht="15" customHeight="1" x14ac:dyDescent="0.25">
      <c r="A7" s="1"/>
      <c r="B7" s="167" t="s">
        <v>8</v>
      </c>
      <c r="C7" s="167"/>
      <c r="D7" s="168" t="s">
        <v>124</v>
      </c>
      <c r="E7" s="168"/>
      <c r="F7" s="168"/>
      <c r="G7" s="167" t="s">
        <v>125</v>
      </c>
      <c r="H7" s="167"/>
      <c r="I7" s="168" t="s">
        <v>61</v>
      </c>
      <c r="J7" s="168"/>
      <c r="K7" s="168"/>
      <c r="L7" s="168"/>
      <c r="M7" s="168"/>
      <c r="N7" s="168"/>
      <c r="O7" s="168"/>
      <c r="P7" s="168"/>
      <c r="Q7" s="168" t="s">
        <v>18</v>
      </c>
      <c r="R7" s="168"/>
      <c r="S7" s="168"/>
      <c r="T7" s="167" t="s">
        <v>19</v>
      </c>
      <c r="U7" s="167"/>
      <c r="V7" s="167" t="s">
        <v>20</v>
      </c>
      <c r="W7" s="167"/>
      <c r="X7" s="93" t="s">
        <v>21</v>
      </c>
      <c r="Y7" s="1"/>
    </row>
    <row r="8" spans="1:25" s="91" customFormat="1" ht="15" customHeight="1" x14ac:dyDescent="0.25">
      <c r="A8" s="90"/>
      <c r="B8" s="165"/>
      <c r="C8" s="165"/>
      <c r="D8" s="166"/>
      <c r="E8" s="166"/>
      <c r="F8" s="166"/>
      <c r="G8" s="163" t="s">
        <v>172</v>
      </c>
      <c r="H8" s="163"/>
      <c r="I8" s="166" t="s">
        <v>173</v>
      </c>
      <c r="J8" s="166"/>
      <c r="K8" s="166"/>
      <c r="L8" s="166"/>
      <c r="M8" s="166"/>
      <c r="N8" s="166"/>
      <c r="O8" s="166"/>
      <c r="P8" s="166"/>
      <c r="Q8" s="166" t="s">
        <v>174</v>
      </c>
      <c r="R8" s="166"/>
      <c r="S8" s="166"/>
      <c r="T8" s="163"/>
      <c r="U8" s="163"/>
      <c r="V8" s="163"/>
      <c r="W8" s="163"/>
      <c r="X8" s="94"/>
      <c r="Y8" s="90"/>
    </row>
    <row r="9" spans="1:25" s="91" customFormat="1" ht="12" customHeight="1" x14ac:dyDescent="0.25">
      <c r="A9" s="90"/>
      <c r="B9" s="165"/>
      <c r="C9" s="165"/>
      <c r="D9" s="166"/>
      <c r="E9" s="166"/>
      <c r="F9" s="166"/>
      <c r="G9" s="163" t="s">
        <v>177</v>
      </c>
      <c r="H9" s="163"/>
      <c r="I9" s="166" t="s">
        <v>176</v>
      </c>
      <c r="J9" s="166"/>
      <c r="K9" s="166"/>
      <c r="L9" s="166"/>
      <c r="M9" s="166"/>
      <c r="N9" s="166"/>
      <c r="O9" s="166"/>
      <c r="P9" s="166"/>
      <c r="Q9" s="166" t="s">
        <v>175</v>
      </c>
      <c r="R9" s="166"/>
      <c r="S9" s="166"/>
      <c r="T9" s="163"/>
      <c r="U9" s="163"/>
      <c r="V9" s="163"/>
      <c r="W9" s="163"/>
      <c r="X9" s="94"/>
      <c r="Y9" s="90"/>
    </row>
    <row r="10" spans="1:25" s="91" customFormat="1" ht="12" customHeight="1" x14ac:dyDescent="0.25">
      <c r="A10" s="90"/>
      <c r="B10" s="165"/>
      <c r="C10" s="165"/>
      <c r="D10" s="166"/>
      <c r="E10" s="166"/>
      <c r="F10" s="166"/>
      <c r="G10" s="163" t="s">
        <v>183</v>
      </c>
      <c r="H10" s="163"/>
      <c r="I10" s="166" t="s">
        <v>180</v>
      </c>
      <c r="J10" s="166"/>
      <c r="K10" s="166"/>
      <c r="L10" s="166"/>
      <c r="M10" s="166"/>
      <c r="N10" s="166"/>
      <c r="O10" s="166"/>
      <c r="P10" s="166"/>
      <c r="Q10" s="166" t="s">
        <v>187</v>
      </c>
      <c r="R10" s="166"/>
      <c r="S10" s="166"/>
      <c r="T10" s="163"/>
      <c r="U10" s="163"/>
      <c r="V10" s="163"/>
      <c r="W10" s="163"/>
      <c r="X10" s="94"/>
      <c r="Y10" s="90"/>
    </row>
    <row r="11" spans="1:25" s="91" customFormat="1" ht="12" customHeight="1" x14ac:dyDescent="0.25">
      <c r="A11" s="90"/>
      <c r="B11" s="165"/>
      <c r="C11" s="165"/>
      <c r="D11" s="166"/>
      <c r="E11" s="166"/>
      <c r="F11" s="166"/>
      <c r="G11" s="163" t="s">
        <v>184</v>
      </c>
      <c r="H11" s="163"/>
      <c r="I11" s="166" t="s">
        <v>181</v>
      </c>
      <c r="J11" s="166"/>
      <c r="K11" s="166"/>
      <c r="L11" s="166"/>
      <c r="M11" s="166"/>
      <c r="N11" s="166"/>
      <c r="O11" s="166"/>
      <c r="P11" s="166"/>
      <c r="Q11" s="166" t="s">
        <v>187</v>
      </c>
      <c r="R11" s="166"/>
      <c r="S11" s="166"/>
      <c r="T11" s="163"/>
      <c r="U11" s="163"/>
      <c r="V11" s="163"/>
      <c r="W11" s="163"/>
      <c r="X11" s="94"/>
      <c r="Y11" s="90"/>
    </row>
    <row r="12" spans="1:25" s="91" customFormat="1" ht="12" customHeight="1" x14ac:dyDescent="0.25">
      <c r="A12" s="90"/>
      <c r="B12" s="165"/>
      <c r="C12" s="165"/>
      <c r="D12" s="166"/>
      <c r="E12" s="166"/>
      <c r="F12" s="166"/>
      <c r="G12" s="163" t="s">
        <v>185</v>
      </c>
      <c r="H12" s="163"/>
      <c r="I12" s="166" t="s">
        <v>182</v>
      </c>
      <c r="J12" s="166"/>
      <c r="K12" s="166"/>
      <c r="L12" s="166"/>
      <c r="M12" s="166"/>
      <c r="N12" s="166"/>
      <c r="O12" s="166"/>
      <c r="P12" s="166"/>
      <c r="Q12" s="166" t="s">
        <v>23</v>
      </c>
      <c r="R12" s="166"/>
      <c r="S12" s="166"/>
      <c r="T12" s="163"/>
      <c r="U12" s="163"/>
      <c r="V12" s="163"/>
      <c r="W12" s="163"/>
      <c r="X12" s="94"/>
      <c r="Y12" s="90"/>
    </row>
    <row r="13" spans="1:25" ht="12.7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row>
    <row r="14" spans="1:25" ht="17.25" customHeight="1" x14ac:dyDescent="0.25">
      <c r="A14" s="1"/>
      <c r="B14" s="164" t="s">
        <v>193</v>
      </c>
      <c r="C14" s="164"/>
      <c r="D14" s="164"/>
      <c r="E14" s="164"/>
      <c r="F14" s="164"/>
      <c r="G14" s="164"/>
      <c r="H14" s="164"/>
      <c r="I14" s="164"/>
      <c r="J14" s="164"/>
      <c r="K14" s="164"/>
      <c r="L14" s="164"/>
      <c r="M14" s="164"/>
      <c r="N14" s="164"/>
      <c r="O14" s="164"/>
      <c r="P14" s="164"/>
      <c r="Q14" s="164"/>
      <c r="R14" s="164"/>
      <c r="S14" s="164"/>
      <c r="T14" s="164"/>
      <c r="U14" s="164"/>
      <c r="V14" s="164"/>
      <c r="W14" s="164"/>
      <c r="X14" s="164"/>
      <c r="Y14" s="1"/>
    </row>
    <row r="15" spans="1:25" ht="12.75" customHeight="1" x14ac:dyDescent="0.25">
      <c r="A15" s="1"/>
      <c r="B15" s="1"/>
      <c r="C15" s="1"/>
      <c r="D15" s="1"/>
      <c r="E15" s="1"/>
      <c r="F15" s="1"/>
      <c r="G15" s="1"/>
      <c r="H15" s="1"/>
      <c r="I15" s="1"/>
      <c r="J15" s="1"/>
      <c r="K15" s="1"/>
      <c r="L15" s="1"/>
      <c r="M15" s="1"/>
      <c r="N15" s="1"/>
      <c r="O15" s="1"/>
      <c r="P15" s="1"/>
      <c r="Q15" s="1"/>
      <c r="R15" s="1"/>
      <c r="S15" s="1"/>
      <c r="T15" s="1"/>
      <c r="U15" s="1"/>
      <c r="V15" s="1"/>
      <c r="W15" s="1"/>
      <c r="X15" s="92" t="s">
        <v>189</v>
      </c>
      <c r="Y15" s="1"/>
    </row>
    <row r="16" spans="1:25" ht="15" customHeight="1" x14ac:dyDescent="0.25">
      <c r="A16" s="1"/>
      <c r="B16" s="148" t="s">
        <v>16</v>
      </c>
      <c r="C16" s="157" t="s">
        <v>218</v>
      </c>
      <c r="D16" s="158"/>
      <c r="E16" s="159"/>
      <c r="F16" s="148" t="s">
        <v>17</v>
      </c>
      <c r="G16" s="150" t="s">
        <v>34</v>
      </c>
      <c r="H16" s="151"/>
      <c r="I16" s="151"/>
      <c r="J16" s="151"/>
      <c r="K16" s="151"/>
      <c r="L16" s="152"/>
      <c r="M16" s="150" t="s">
        <v>59</v>
      </c>
      <c r="N16" s="151"/>
      <c r="O16" s="151"/>
      <c r="P16" s="151"/>
      <c r="Q16" s="151"/>
      <c r="R16" s="152"/>
      <c r="S16" s="153" t="s">
        <v>140</v>
      </c>
      <c r="T16" s="148" t="s">
        <v>18</v>
      </c>
      <c r="U16" s="148" t="s">
        <v>19</v>
      </c>
      <c r="V16" s="148" t="s">
        <v>20</v>
      </c>
      <c r="W16" s="148" t="s">
        <v>21</v>
      </c>
      <c r="X16" s="148" t="s">
        <v>22</v>
      </c>
      <c r="Y16" s="1"/>
    </row>
    <row r="17" spans="1:25" ht="15" customHeight="1" x14ac:dyDescent="0.25">
      <c r="A17" s="1"/>
      <c r="B17" s="149"/>
      <c r="C17" s="160"/>
      <c r="D17" s="161"/>
      <c r="E17" s="162"/>
      <c r="F17" s="149"/>
      <c r="G17" s="19" t="s">
        <v>10</v>
      </c>
      <c r="H17" s="19" t="s">
        <v>11</v>
      </c>
      <c r="I17" s="19" t="s">
        <v>12</v>
      </c>
      <c r="J17" s="19" t="s">
        <v>13</v>
      </c>
      <c r="K17" s="19" t="s">
        <v>14</v>
      </c>
      <c r="L17" s="19" t="s">
        <v>30</v>
      </c>
      <c r="M17" s="19" t="s">
        <v>10</v>
      </c>
      <c r="N17" s="19" t="s">
        <v>11</v>
      </c>
      <c r="O17" s="19" t="s">
        <v>12</v>
      </c>
      <c r="P17" s="19" t="s">
        <v>13</v>
      </c>
      <c r="Q17" s="19" t="s">
        <v>14</v>
      </c>
      <c r="R17" s="19" t="s">
        <v>30</v>
      </c>
      <c r="S17" s="154"/>
      <c r="T17" s="149"/>
      <c r="U17" s="149"/>
      <c r="V17" s="149"/>
      <c r="W17" s="149"/>
      <c r="X17" s="149"/>
      <c r="Y17" s="1"/>
    </row>
    <row r="18" spans="1:25" ht="15" customHeight="1" x14ac:dyDescent="0.25">
      <c r="A18" s="7"/>
      <c r="B18" s="8" t="s">
        <v>24</v>
      </c>
      <c r="C18" s="139" t="s">
        <v>188</v>
      </c>
      <c r="D18" s="140"/>
      <c r="E18" s="141"/>
      <c r="F18" s="9"/>
      <c r="G18" s="77">
        <f>G19+G25</f>
        <v>80</v>
      </c>
      <c r="H18" s="77">
        <f t="shared" ref="H18:S18" si="0">H19+H25</f>
        <v>20</v>
      </c>
      <c r="I18" s="77">
        <f t="shared" si="0"/>
        <v>15</v>
      </c>
      <c r="J18" s="77">
        <f t="shared" si="0"/>
        <v>40</v>
      </c>
      <c r="K18" s="77">
        <f t="shared" si="0"/>
        <v>55</v>
      </c>
      <c r="L18" s="77">
        <f t="shared" si="0"/>
        <v>210</v>
      </c>
      <c r="M18" s="77">
        <f t="shared" si="0"/>
        <v>0</v>
      </c>
      <c r="N18" s="77">
        <f t="shared" si="0"/>
        <v>0</v>
      </c>
      <c r="O18" s="77">
        <f t="shared" si="0"/>
        <v>0</v>
      </c>
      <c r="P18" s="77">
        <f t="shared" si="0"/>
        <v>0</v>
      </c>
      <c r="Q18" s="77">
        <f t="shared" si="0"/>
        <v>135</v>
      </c>
      <c r="R18" s="77">
        <f t="shared" si="0"/>
        <v>135</v>
      </c>
      <c r="S18" s="77">
        <f t="shared" si="0"/>
        <v>-75</v>
      </c>
      <c r="T18" s="9"/>
      <c r="U18" s="9"/>
      <c r="V18" s="9"/>
      <c r="W18" s="9"/>
      <c r="X18" s="9"/>
      <c r="Y18" s="1"/>
    </row>
    <row r="19" spans="1:25" x14ac:dyDescent="0.25">
      <c r="A19" s="7"/>
      <c r="B19" s="12" t="s">
        <v>25</v>
      </c>
      <c r="C19" s="142" t="s">
        <v>178</v>
      </c>
      <c r="D19" s="143"/>
      <c r="E19" s="144"/>
      <c r="F19" s="16"/>
      <c r="G19" s="78">
        <f>G20</f>
        <v>60</v>
      </c>
      <c r="H19" s="78">
        <f t="shared" ref="H19:K19" si="1">H20</f>
        <v>10</v>
      </c>
      <c r="I19" s="78">
        <f t="shared" si="1"/>
        <v>15</v>
      </c>
      <c r="J19" s="78">
        <f t="shared" si="1"/>
        <v>20</v>
      </c>
      <c r="K19" s="78">
        <f t="shared" si="1"/>
        <v>5</v>
      </c>
      <c r="L19" s="78">
        <f>SUM(G19:K19)</f>
        <v>110</v>
      </c>
      <c r="M19" s="78">
        <f>M20</f>
        <v>0</v>
      </c>
      <c r="N19" s="78">
        <f t="shared" ref="N19:Q19" si="2">N20</f>
        <v>0</v>
      </c>
      <c r="O19" s="78">
        <f t="shared" si="2"/>
        <v>0</v>
      </c>
      <c r="P19" s="78">
        <f t="shared" si="2"/>
        <v>0</v>
      </c>
      <c r="Q19" s="78">
        <f t="shared" si="2"/>
        <v>65</v>
      </c>
      <c r="R19" s="78">
        <f>SUM(M19:Q19)</f>
        <v>65</v>
      </c>
      <c r="S19" s="78">
        <f t="shared" ref="S19:S24" si="3">R19-L19</f>
        <v>-45</v>
      </c>
      <c r="T19" s="13"/>
      <c r="U19" s="13"/>
      <c r="V19" s="13"/>
      <c r="W19" s="13"/>
      <c r="X19" s="13"/>
      <c r="Y19" s="1"/>
    </row>
    <row r="20" spans="1:25" x14ac:dyDescent="0.25">
      <c r="A20" s="7"/>
      <c r="B20" s="10" t="s">
        <v>26</v>
      </c>
      <c r="C20" s="145" t="s">
        <v>179</v>
      </c>
      <c r="D20" s="146"/>
      <c r="E20" s="147"/>
      <c r="F20" s="17" t="s">
        <v>48</v>
      </c>
      <c r="G20" s="79">
        <f>G21+G23</f>
        <v>60</v>
      </c>
      <c r="H20" s="79">
        <f>H21+H23</f>
        <v>10</v>
      </c>
      <c r="I20" s="79">
        <f>I21+I23</f>
        <v>15</v>
      </c>
      <c r="J20" s="79">
        <f>J21+J23</f>
        <v>20</v>
      </c>
      <c r="K20" s="79">
        <f>K21+K23</f>
        <v>5</v>
      </c>
      <c r="L20" s="79">
        <f>SUM(G19:K19)</f>
        <v>110</v>
      </c>
      <c r="M20" s="79">
        <f>M21+M23</f>
        <v>0</v>
      </c>
      <c r="N20" s="79">
        <f>N21+N23</f>
        <v>0</v>
      </c>
      <c r="O20" s="79">
        <f>O21+O23</f>
        <v>0</v>
      </c>
      <c r="P20" s="79">
        <f>P21+P23</f>
        <v>0</v>
      </c>
      <c r="Q20" s="79">
        <f>Q21+Q23</f>
        <v>65</v>
      </c>
      <c r="R20" s="79">
        <f>SUM(M19:Q19)</f>
        <v>65</v>
      </c>
      <c r="S20" s="79">
        <f t="shared" si="3"/>
        <v>-45</v>
      </c>
      <c r="T20" s="11"/>
      <c r="U20" s="11"/>
      <c r="V20" s="11"/>
      <c r="W20" s="11"/>
      <c r="X20" s="11"/>
      <c r="Y20" s="1"/>
    </row>
    <row r="21" spans="1:25" x14ac:dyDescent="0.25">
      <c r="A21" s="7"/>
      <c r="B21" s="14" t="s">
        <v>27</v>
      </c>
      <c r="C21" s="130" t="s">
        <v>172</v>
      </c>
      <c r="D21" s="131"/>
      <c r="E21" s="132"/>
      <c r="F21" s="18" t="s">
        <v>48</v>
      </c>
      <c r="G21" s="80">
        <f>SUM(G22:G22)</f>
        <v>60</v>
      </c>
      <c r="H21" s="80">
        <f>SUM(H22:H22)</f>
        <v>10</v>
      </c>
      <c r="I21" s="80">
        <f>SUM(I22:I22)</f>
        <v>5</v>
      </c>
      <c r="J21" s="80">
        <f>SUM(J22:J22)</f>
        <v>20</v>
      </c>
      <c r="K21" s="80">
        <f>SUM(K22:K22)</f>
        <v>0</v>
      </c>
      <c r="L21" s="80">
        <f>SUM(G21:K21)</f>
        <v>95</v>
      </c>
      <c r="M21" s="80">
        <f>SUM(M22:M22)</f>
        <v>0</v>
      </c>
      <c r="N21" s="80">
        <f>SUM(N22:N22)</f>
        <v>0</v>
      </c>
      <c r="O21" s="80">
        <f>SUM(O22:O22)</f>
        <v>0</v>
      </c>
      <c r="P21" s="80">
        <f>SUM(P22:P22)</f>
        <v>0</v>
      </c>
      <c r="Q21" s="80">
        <f>SUM(Q22:Q22)</f>
        <v>50</v>
      </c>
      <c r="R21" s="80">
        <f>SUM(M21:Q21)</f>
        <v>50</v>
      </c>
      <c r="S21" s="80">
        <f t="shared" si="3"/>
        <v>-45</v>
      </c>
      <c r="T21" s="15"/>
      <c r="U21" s="15"/>
      <c r="V21" s="15"/>
      <c r="W21" s="15"/>
      <c r="X21" s="15"/>
      <c r="Y21" s="1"/>
    </row>
    <row r="22" spans="1:25" x14ac:dyDescent="0.25">
      <c r="A22" s="7"/>
      <c r="B22" s="6" t="s">
        <v>28</v>
      </c>
      <c r="C22" s="133" t="s">
        <v>173</v>
      </c>
      <c r="D22" s="134"/>
      <c r="E22" s="135"/>
      <c r="F22" s="23" t="s">
        <v>48</v>
      </c>
      <c r="G22" s="81">
        <v>60</v>
      </c>
      <c r="H22" s="81">
        <v>10</v>
      </c>
      <c r="I22" s="81">
        <v>5</v>
      </c>
      <c r="J22" s="81">
        <v>20</v>
      </c>
      <c r="K22" s="81"/>
      <c r="L22" s="81">
        <f>SUM(G22:K22)</f>
        <v>95</v>
      </c>
      <c r="M22" s="81"/>
      <c r="N22" s="81"/>
      <c r="O22" s="81"/>
      <c r="P22" s="81"/>
      <c r="Q22" s="81">
        <v>50</v>
      </c>
      <c r="R22" s="81">
        <f>SUM(M22:Q22)</f>
        <v>50</v>
      </c>
      <c r="S22" s="81">
        <f t="shared" si="3"/>
        <v>-45</v>
      </c>
      <c r="T22" s="95" t="str">
        <f>Q8</f>
        <v>Розница</v>
      </c>
      <c r="U22" s="4"/>
      <c r="V22" s="4"/>
      <c r="W22" s="4"/>
      <c r="X22" s="4"/>
      <c r="Y22" s="1"/>
    </row>
    <row r="23" spans="1:25" x14ac:dyDescent="0.25">
      <c r="A23" s="7"/>
      <c r="B23" s="14" t="s">
        <v>50</v>
      </c>
      <c r="C23" s="130" t="s">
        <v>177</v>
      </c>
      <c r="D23" s="131"/>
      <c r="E23" s="132"/>
      <c r="F23" s="18" t="s">
        <v>48</v>
      </c>
      <c r="G23" s="80">
        <f>SUM(G24)</f>
        <v>0</v>
      </c>
      <c r="H23" s="80">
        <f t="shared" ref="H23:K23" si="4">SUM(H24)</f>
        <v>0</v>
      </c>
      <c r="I23" s="80">
        <f t="shared" si="4"/>
        <v>10</v>
      </c>
      <c r="J23" s="80">
        <f t="shared" si="4"/>
        <v>0</v>
      </c>
      <c r="K23" s="80">
        <f t="shared" si="4"/>
        <v>5</v>
      </c>
      <c r="L23" s="80">
        <f>SUM(G23:K23)</f>
        <v>15</v>
      </c>
      <c r="M23" s="80">
        <f>SUM(M24)</f>
        <v>0</v>
      </c>
      <c r="N23" s="80">
        <f t="shared" ref="N23:Q23" si="5">SUM(N24)</f>
        <v>0</v>
      </c>
      <c r="O23" s="80">
        <f t="shared" si="5"/>
        <v>0</v>
      </c>
      <c r="P23" s="80">
        <f t="shared" si="5"/>
        <v>0</v>
      </c>
      <c r="Q23" s="80">
        <f t="shared" si="5"/>
        <v>15</v>
      </c>
      <c r="R23" s="80">
        <f>SUM(M23:Q23)</f>
        <v>15</v>
      </c>
      <c r="S23" s="80">
        <f t="shared" si="3"/>
        <v>0</v>
      </c>
      <c r="T23" s="15"/>
      <c r="U23" s="15"/>
      <c r="V23" s="15"/>
      <c r="W23" s="15"/>
      <c r="X23" s="15"/>
      <c r="Y23" s="1"/>
    </row>
    <row r="24" spans="1:25" x14ac:dyDescent="0.25">
      <c r="A24" s="7"/>
      <c r="B24" s="6" t="s">
        <v>51</v>
      </c>
      <c r="C24" s="133" t="s">
        <v>176</v>
      </c>
      <c r="D24" s="134"/>
      <c r="E24" s="135"/>
      <c r="F24" s="23" t="s">
        <v>48</v>
      </c>
      <c r="G24" s="81"/>
      <c r="H24" s="81"/>
      <c r="I24" s="81">
        <v>10</v>
      </c>
      <c r="J24" s="81"/>
      <c r="K24" s="81">
        <v>5</v>
      </c>
      <c r="L24" s="81">
        <f>SUM(G24:K24)</f>
        <v>15</v>
      </c>
      <c r="M24" s="81"/>
      <c r="N24" s="81"/>
      <c r="O24" s="81"/>
      <c r="P24" s="81"/>
      <c r="Q24" s="81">
        <v>15</v>
      </c>
      <c r="R24" s="81">
        <f>SUM(M24:Q24)</f>
        <v>15</v>
      </c>
      <c r="S24" s="81">
        <f t="shared" si="3"/>
        <v>0</v>
      </c>
      <c r="T24" s="95" t="str">
        <f>Q9</f>
        <v>Розница   0,35х1252</v>
      </c>
      <c r="U24" s="4"/>
      <c r="V24" s="4"/>
      <c r="W24" s="4"/>
      <c r="X24" s="4"/>
      <c r="Y24" s="1"/>
    </row>
    <row r="25" spans="1:25" x14ac:dyDescent="0.25">
      <c r="A25" s="7"/>
      <c r="B25" s="12" t="s">
        <v>163</v>
      </c>
      <c r="C25" s="142" t="s">
        <v>186</v>
      </c>
      <c r="D25" s="143"/>
      <c r="E25" s="144"/>
      <c r="F25" s="16"/>
      <c r="G25" s="78">
        <f>G26</f>
        <v>20</v>
      </c>
      <c r="H25" s="78">
        <f t="shared" ref="H25:S25" si="6">H26</f>
        <v>10</v>
      </c>
      <c r="I25" s="78">
        <f t="shared" si="6"/>
        <v>0</v>
      </c>
      <c r="J25" s="78">
        <f t="shared" si="6"/>
        <v>20</v>
      </c>
      <c r="K25" s="78">
        <f t="shared" si="6"/>
        <v>50</v>
      </c>
      <c r="L25" s="78">
        <f t="shared" si="6"/>
        <v>100</v>
      </c>
      <c r="M25" s="78">
        <f t="shared" si="6"/>
        <v>0</v>
      </c>
      <c r="N25" s="78">
        <f t="shared" si="6"/>
        <v>0</v>
      </c>
      <c r="O25" s="78">
        <f t="shared" si="6"/>
        <v>0</v>
      </c>
      <c r="P25" s="78">
        <f t="shared" si="6"/>
        <v>0</v>
      </c>
      <c r="Q25" s="78">
        <f t="shared" si="6"/>
        <v>70</v>
      </c>
      <c r="R25" s="78">
        <f t="shared" si="6"/>
        <v>70</v>
      </c>
      <c r="S25" s="78">
        <f t="shared" si="6"/>
        <v>-30</v>
      </c>
      <c r="T25" s="13"/>
      <c r="U25" s="13"/>
      <c r="V25" s="13"/>
      <c r="W25" s="13"/>
      <c r="X25" s="13"/>
      <c r="Y25" s="1"/>
    </row>
    <row r="26" spans="1:25" x14ac:dyDescent="0.25">
      <c r="A26" s="7"/>
      <c r="B26" s="10" t="s">
        <v>164</v>
      </c>
      <c r="C26" s="145" t="s">
        <v>179</v>
      </c>
      <c r="D26" s="146"/>
      <c r="E26" s="147"/>
      <c r="F26" s="17" t="s">
        <v>48</v>
      </c>
      <c r="G26" s="79">
        <f>G27+G29+G31</f>
        <v>20</v>
      </c>
      <c r="H26" s="79">
        <f t="shared" ref="H26:S26" si="7">H27+H29+H31</f>
        <v>10</v>
      </c>
      <c r="I26" s="79">
        <f t="shared" si="7"/>
        <v>0</v>
      </c>
      <c r="J26" s="79">
        <f t="shared" si="7"/>
        <v>20</v>
      </c>
      <c r="K26" s="79">
        <f t="shared" si="7"/>
        <v>50</v>
      </c>
      <c r="L26" s="79">
        <f t="shared" si="7"/>
        <v>100</v>
      </c>
      <c r="M26" s="79">
        <f t="shared" si="7"/>
        <v>0</v>
      </c>
      <c r="N26" s="79">
        <f t="shared" si="7"/>
        <v>0</v>
      </c>
      <c r="O26" s="79">
        <f t="shared" si="7"/>
        <v>0</v>
      </c>
      <c r="P26" s="79">
        <f t="shared" si="7"/>
        <v>0</v>
      </c>
      <c r="Q26" s="79">
        <f t="shared" si="7"/>
        <v>70</v>
      </c>
      <c r="R26" s="79">
        <f t="shared" si="7"/>
        <v>70</v>
      </c>
      <c r="S26" s="79">
        <f t="shared" si="7"/>
        <v>-30</v>
      </c>
      <c r="T26" s="11"/>
      <c r="U26" s="11"/>
      <c r="V26" s="11"/>
      <c r="W26" s="11"/>
      <c r="X26" s="11"/>
      <c r="Y26" s="1"/>
    </row>
    <row r="27" spans="1:25" x14ac:dyDescent="0.25">
      <c r="A27" s="7"/>
      <c r="B27" s="14" t="s">
        <v>166</v>
      </c>
      <c r="C27" s="130" t="s">
        <v>183</v>
      </c>
      <c r="D27" s="131"/>
      <c r="E27" s="132"/>
      <c r="F27" s="18" t="s">
        <v>48</v>
      </c>
      <c r="G27" s="80">
        <f>SUM(G28:G28)</f>
        <v>20</v>
      </c>
      <c r="H27" s="80">
        <f>SUM(H28:H28)</f>
        <v>0</v>
      </c>
      <c r="I27" s="80">
        <f>SUM(I28:I28)</f>
        <v>0</v>
      </c>
      <c r="J27" s="80">
        <f>SUM(J28:J28)</f>
        <v>20</v>
      </c>
      <c r="K27" s="80">
        <f>SUM(K28:K28)</f>
        <v>0</v>
      </c>
      <c r="L27" s="80">
        <f t="shared" ref="L27:L32" si="8">SUM(G27:K27)</f>
        <v>40</v>
      </c>
      <c r="M27" s="80">
        <f>SUM(M28:M28)</f>
        <v>0</v>
      </c>
      <c r="N27" s="80">
        <f>SUM(N28:N28)</f>
        <v>0</v>
      </c>
      <c r="O27" s="80">
        <f>SUM(O28:O28)</f>
        <v>0</v>
      </c>
      <c r="P27" s="80">
        <f>SUM(P28:P28)</f>
        <v>0</v>
      </c>
      <c r="Q27" s="80">
        <f>SUM(Q28:Q28)</f>
        <v>40</v>
      </c>
      <c r="R27" s="80">
        <f t="shared" ref="R27:R32" si="9">SUM(M27:Q27)</f>
        <v>40</v>
      </c>
      <c r="S27" s="80">
        <f t="shared" ref="S27:S30" si="10">R27-L27</f>
        <v>0</v>
      </c>
      <c r="T27" s="15"/>
      <c r="U27" s="15"/>
      <c r="V27" s="15"/>
      <c r="W27" s="15"/>
      <c r="X27" s="15"/>
      <c r="Y27" s="1"/>
    </row>
    <row r="28" spans="1:25" x14ac:dyDescent="0.25">
      <c r="A28" s="7"/>
      <c r="B28" s="6" t="s">
        <v>165</v>
      </c>
      <c r="C28" s="133" t="s">
        <v>180</v>
      </c>
      <c r="D28" s="134"/>
      <c r="E28" s="135"/>
      <c r="F28" s="23" t="s">
        <v>48</v>
      </c>
      <c r="G28" s="81">
        <v>20</v>
      </c>
      <c r="H28" s="81"/>
      <c r="I28" s="81"/>
      <c r="J28" s="81">
        <v>20</v>
      </c>
      <c r="K28" s="81"/>
      <c r="L28" s="81">
        <f t="shared" si="8"/>
        <v>40</v>
      </c>
      <c r="M28" s="81"/>
      <c r="N28" s="81"/>
      <c r="O28" s="81"/>
      <c r="P28" s="81"/>
      <c r="Q28" s="81">
        <v>40</v>
      </c>
      <c r="R28" s="81">
        <f t="shared" si="9"/>
        <v>40</v>
      </c>
      <c r="S28" s="81">
        <f t="shared" si="10"/>
        <v>0</v>
      </c>
      <c r="T28" s="95" t="str">
        <f>Q10</f>
        <v>0,36х1252</v>
      </c>
      <c r="U28" s="4"/>
      <c r="V28" s="4"/>
      <c r="W28" s="4"/>
      <c r="X28" s="4"/>
      <c r="Y28" s="1"/>
    </row>
    <row r="29" spans="1:25" x14ac:dyDescent="0.25">
      <c r="A29" s="7"/>
      <c r="B29" s="14" t="s">
        <v>167</v>
      </c>
      <c r="C29" s="130" t="s">
        <v>184</v>
      </c>
      <c r="D29" s="131"/>
      <c r="E29" s="132"/>
      <c r="F29" s="18" t="s">
        <v>48</v>
      </c>
      <c r="G29" s="80">
        <f>SUM(G30)</f>
        <v>0</v>
      </c>
      <c r="H29" s="80">
        <f t="shared" ref="H29:K31" si="11">SUM(H30)</f>
        <v>0</v>
      </c>
      <c r="I29" s="80">
        <f t="shared" si="11"/>
        <v>0</v>
      </c>
      <c r="J29" s="80">
        <f t="shared" si="11"/>
        <v>0</v>
      </c>
      <c r="K29" s="80">
        <f t="shared" si="11"/>
        <v>50</v>
      </c>
      <c r="L29" s="80">
        <f t="shared" si="8"/>
        <v>50</v>
      </c>
      <c r="M29" s="80">
        <f>SUM(M30)</f>
        <v>0</v>
      </c>
      <c r="N29" s="80">
        <f t="shared" ref="N29:Q31" si="12">SUM(N30)</f>
        <v>0</v>
      </c>
      <c r="O29" s="80">
        <f t="shared" si="12"/>
        <v>0</v>
      </c>
      <c r="P29" s="80">
        <f t="shared" si="12"/>
        <v>0</v>
      </c>
      <c r="Q29" s="80">
        <f t="shared" si="12"/>
        <v>20</v>
      </c>
      <c r="R29" s="80">
        <f t="shared" si="9"/>
        <v>20</v>
      </c>
      <c r="S29" s="80">
        <f t="shared" si="10"/>
        <v>-30</v>
      </c>
      <c r="T29" s="15"/>
      <c r="U29" s="15"/>
      <c r="V29" s="15"/>
      <c r="W29" s="15"/>
      <c r="X29" s="15"/>
      <c r="Y29" s="1"/>
    </row>
    <row r="30" spans="1:25" x14ac:dyDescent="0.25">
      <c r="A30" s="7"/>
      <c r="B30" s="6" t="s">
        <v>168</v>
      </c>
      <c r="C30" s="133" t="s">
        <v>181</v>
      </c>
      <c r="D30" s="134"/>
      <c r="E30" s="135"/>
      <c r="F30" s="23" t="s">
        <v>48</v>
      </c>
      <c r="G30" s="81"/>
      <c r="H30" s="81"/>
      <c r="I30" s="81"/>
      <c r="J30" s="81"/>
      <c r="K30" s="81">
        <v>50</v>
      </c>
      <c r="L30" s="81">
        <f t="shared" si="8"/>
        <v>50</v>
      </c>
      <c r="M30" s="81"/>
      <c r="N30" s="81"/>
      <c r="O30" s="81"/>
      <c r="P30" s="81"/>
      <c r="Q30" s="81">
        <v>20</v>
      </c>
      <c r="R30" s="81">
        <f t="shared" si="9"/>
        <v>20</v>
      </c>
      <c r="S30" s="81">
        <f t="shared" si="10"/>
        <v>-30</v>
      </c>
      <c r="T30" s="95" t="str">
        <f>Q11</f>
        <v>0,36х1252</v>
      </c>
      <c r="U30" s="4"/>
      <c r="V30" s="4"/>
      <c r="W30" s="4"/>
      <c r="X30" s="4"/>
      <c r="Y30" s="1"/>
    </row>
    <row r="31" spans="1:25" x14ac:dyDescent="0.25">
      <c r="A31" s="7"/>
      <c r="B31" s="14" t="s">
        <v>190</v>
      </c>
      <c r="C31" s="130" t="s">
        <v>185</v>
      </c>
      <c r="D31" s="131"/>
      <c r="E31" s="132"/>
      <c r="F31" s="18" t="s">
        <v>48</v>
      </c>
      <c r="G31" s="80">
        <f>SUM(G32)</f>
        <v>0</v>
      </c>
      <c r="H31" s="80">
        <f t="shared" si="11"/>
        <v>10</v>
      </c>
      <c r="I31" s="80">
        <f t="shared" si="11"/>
        <v>0</v>
      </c>
      <c r="J31" s="80">
        <f t="shared" si="11"/>
        <v>0</v>
      </c>
      <c r="K31" s="80">
        <f t="shared" si="11"/>
        <v>0</v>
      </c>
      <c r="L31" s="80">
        <f t="shared" si="8"/>
        <v>10</v>
      </c>
      <c r="M31" s="80">
        <f>SUM(M32)</f>
        <v>0</v>
      </c>
      <c r="N31" s="80">
        <f t="shared" si="12"/>
        <v>0</v>
      </c>
      <c r="O31" s="80">
        <f t="shared" si="12"/>
        <v>0</v>
      </c>
      <c r="P31" s="80">
        <f t="shared" si="12"/>
        <v>0</v>
      </c>
      <c r="Q31" s="80">
        <f t="shared" si="12"/>
        <v>10</v>
      </c>
      <c r="R31" s="80">
        <f t="shared" si="9"/>
        <v>10</v>
      </c>
      <c r="S31" s="80">
        <f t="shared" ref="S31:S32" si="13">R31-L31</f>
        <v>0</v>
      </c>
      <c r="T31" s="15"/>
      <c r="U31" s="15"/>
      <c r="V31" s="15"/>
      <c r="W31" s="15"/>
      <c r="X31" s="15"/>
      <c r="Y31" s="1"/>
    </row>
    <row r="32" spans="1:25" x14ac:dyDescent="0.25">
      <c r="A32" s="7"/>
      <c r="B32" s="6" t="s">
        <v>191</v>
      </c>
      <c r="C32" s="133" t="s">
        <v>182</v>
      </c>
      <c r="D32" s="134"/>
      <c r="E32" s="135"/>
      <c r="F32" s="23" t="s">
        <v>48</v>
      </c>
      <c r="G32" s="81"/>
      <c r="H32" s="81">
        <v>10</v>
      </c>
      <c r="I32" s="81"/>
      <c r="J32" s="81"/>
      <c r="K32" s="81"/>
      <c r="L32" s="81">
        <f t="shared" si="8"/>
        <v>10</v>
      </c>
      <c r="M32" s="81"/>
      <c r="N32" s="81"/>
      <c r="O32" s="81"/>
      <c r="P32" s="81"/>
      <c r="Q32" s="81">
        <v>10</v>
      </c>
      <c r="R32" s="81">
        <f t="shared" si="9"/>
        <v>10</v>
      </c>
      <c r="S32" s="81">
        <f t="shared" si="13"/>
        <v>0</v>
      </c>
      <c r="T32" s="95" t="str">
        <f>Q12</f>
        <v>-</v>
      </c>
      <c r="U32" s="4"/>
      <c r="V32" s="4"/>
      <c r="W32" s="4"/>
      <c r="X32" s="4"/>
      <c r="Y32" s="1"/>
    </row>
    <row r="33" spans="1:25" s="28" customFormat="1" x14ac:dyDescent="0.25">
      <c r="A33" s="24"/>
      <c r="B33" s="25" t="s">
        <v>32</v>
      </c>
      <c r="C33" s="136" t="s">
        <v>29</v>
      </c>
      <c r="D33" s="137"/>
      <c r="E33" s="138"/>
      <c r="F33" s="26"/>
      <c r="G33" s="82">
        <f t="shared" ref="G33:S33" si="14">G18</f>
        <v>80</v>
      </c>
      <c r="H33" s="82">
        <f t="shared" si="14"/>
        <v>20</v>
      </c>
      <c r="I33" s="82">
        <f t="shared" si="14"/>
        <v>15</v>
      </c>
      <c r="J33" s="82">
        <f t="shared" si="14"/>
        <v>40</v>
      </c>
      <c r="K33" s="82">
        <f t="shared" si="14"/>
        <v>55</v>
      </c>
      <c r="L33" s="82">
        <f t="shared" si="14"/>
        <v>210</v>
      </c>
      <c r="M33" s="82">
        <f t="shared" si="14"/>
        <v>0</v>
      </c>
      <c r="N33" s="82">
        <f t="shared" si="14"/>
        <v>0</v>
      </c>
      <c r="O33" s="82">
        <f t="shared" si="14"/>
        <v>0</v>
      </c>
      <c r="P33" s="82">
        <f t="shared" si="14"/>
        <v>0</v>
      </c>
      <c r="Q33" s="82">
        <f t="shared" si="14"/>
        <v>135</v>
      </c>
      <c r="R33" s="82">
        <f t="shared" si="14"/>
        <v>135</v>
      </c>
      <c r="S33" s="82">
        <f t="shared" si="14"/>
        <v>-75</v>
      </c>
      <c r="T33" s="25"/>
      <c r="U33" s="25"/>
      <c r="V33" s="25"/>
      <c r="W33" s="25"/>
      <c r="X33" s="25"/>
      <c r="Y33" s="27"/>
    </row>
    <row r="34" spans="1:25" ht="18.75" customHeight="1" x14ac:dyDescent="0.25">
      <c r="A34" s="1"/>
      <c r="B34" s="1"/>
      <c r="C34" s="1"/>
      <c r="D34" s="1"/>
      <c r="E34" s="1"/>
      <c r="F34" s="1"/>
      <c r="G34" s="1"/>
      <c r="H34" s="1"/>
      <c r="I34" s="1"/>
      <c r="J34" s="1"/>
      <c r="K34" s="1"/>
      <c r="L34" s="1"/>
      <c r="M34" s="1"/>
      <c r="N34" s="1"/>
      <c r="O34" s="1"/>
      <c r="P34" s="1"/>
      <c r="Q34" s="1"/>
      <c r="R34" s="1"/>
      <c r="S34" s="1"/>
      <c r="T34" s="1"/>
      <c r="U34" s="1"/>
      <c r="V34" s="1"/>
      <c r="W34" s="1"/>
      <c r="X34" s="92" t="s">
        <v>171</v>
      </c>
      <c r="Y34" s="1"/>
    </row>
    <row r="35" spans="1:25" ht="15" customHeight="1" x14ac:dyDescent="0.25">
      <c r="A35" s="1"/>
      <c r="B35" s="167" t="s">
        <v>8</v>
      </c>
      <c r="C35" s="167"/>
      <c r="D35" s="168" t="s">
        <v>124</v>
      </c>
      <c r="E35" s="168"/>
      <c r="F35" s="168"/>
      <c r="G35" s="167" t="s">
        <v>125</v>
      </c>
      <c r="H35" s="167"/>
      <c r="I35" s="168" t="s">
        <v>61</v>
      </c>
      <c r="J35" s="168"/>
      <c r="K35" s="168"/>
      <c r="L35" s="168"/>
      <c r="M35" s="168"/>
      <c r="N35" s="168"/>
      <c r="O35" s="168"/>
      <c r="P35" s="168"/>
      <c r="Q35" s="168" t="s">
        <v>18</v>
      </c>
      <c r="R35" s="168"/>
      <c r="S35" s="168"/>
      <c r="T35" s="167" t="s">
        <v>19</v>
      </c>
      <c r="U35" s="167"/>
      <c r="V35" s="167" t="s">
        <v>20</v>
      </c>
      <c r="W35" s="167"/>
      <c r="X35" s="93" t="s">
        <v>21</v>
      </c>
      <c r="Y35" s="1"/>
    </row>
    <row r="36" spans="1:25" s="91" customFormat="1" ht="15" customHeight="1" x14ac:dyDescent="0.25">
      <c r="A36" s="90"/>
      <c r="B36" s="165" t="s">
        <v>178</v>
      </c>
      <c r="C36" s="165"/>
      <c r="D36" s="166" t="s">
        <v>179</v>
      </c>
      <c r="E36" s="166"/>
      <c r="F36" s="166"/>
      <c r="G36" s="163" t="s">
        <v>172</v>
      </c>
      <c r="H36" s="163"/>
      <c r="I36" s="166" t="s">
        <v>173</v>
      </c>
      <c r="J36" s="166"/>
      <c r="K36" s="166"/>
      <c r="L36" s="166"/>
      <c r="M36" s="166"/>
      <c r="N36" s="166"/>
      <c r="O36" s="166"/>
      <c r="P36" s="166"/>
      <c r="Q36" s="166" t="s">
        <v>174</v>
      </c>
      <c r="R36" s="166"/>
      <c r="S36" s="166"/>
      <c r="T36" s="163"/>
      <c r="U36" s="163"/>
      <c r="V36" s="163"/>
      <c r="W36" s="163"/>
      <c r="X36" s="94"/>
      <c r="Y36" s="90"/>
    </row>
    <row r="37" spans="1:25" s="91" customFormat="1" ht="12" customHeight="1" x14ac:dyDescent="0.25">
      <c r="A37" s="90"/>
      <c r="B37" s="165" t="s">
        <v>178</v>
      </c>
      <c r="C37" s="165"/>
      <c r="D37" s="166" t="s">
        <v>179</v>
      </c>
      <c r="E37" s="166"/>
      <c r="F37" s="166"/>
      <c r="G37" s="163" t="s">
        <v>177</v>
      </c>
      <c r="H37" s="163"/>
      <c r="I37" s="166" t="s">
        <v>176</v>
      </c>
      <c r="J37" s="166"/>
      <c r="K37" s="166"/>
      <c r="L37" s="166"/>
      <c r="M37" s="166"/>
      <c r="N37" s="166"/>
      <c r="O37" s="166"/>
      <c r="P37" s="166"/>
      <c r="Q37" s="166" t="s">
        <v>175</v>
      </c>
      <c r="R37" s="166"/>
      <c r="S37" s="166"/>
      <c r="T37" s="163"/>
      <c r="U37" s="163"/>
      <c r="V37" s="163"/>
      <c r="W37" s="163"/>
      <c r="X37" s="94"/>
      <c r="Y37" s="90"/>
    </row>
    <row r="38" spans="1:25" s="91" customFormat="1" ht="12" customHeight="1" x14ac:dyDescent="0.25">
      <c r="A38" s="90"/>
      <c r="B38" s="165" t="s">
        <v>186</v>
      </c>
      <c r="C38" s="165"/>
      <c r="D38" s="166" t="s">
        <v>179</v>
      </c>
      <c r="E38" s="166"/>
      <c r="F38" s="166"/>
      <c r="G38" s="163" t="s">
        <v>183</v>
      </c>
      <c r="H38" s="163"/>
      <c r="I38" s="166" t="s">
        <v>180</v>
      </c>
      <c r="J38" s="166"/>
      <c r="K38" s="166"/>
      <c r="L38" s="166"/>
      <c r="M38" s="166"/>
      <c r="N38" s="166"/>
      <c r="O38" s="166"/>
      <c r="P38" s="166"/>
      <c r="Q38" s="166" t="s">
        <v>187</v>
      </c>
      <c r="R38" s="166"/>
      <c r="S38" s="166"/>
      <c r="T38" s="163"/>
      <c r="U38" s="163"/>
      <c r="V38" s="163"/>
      <c r="W38" s="163"/>
      <c r="X38" s="94"/>
      <c r="Y38" s="90"/>
    </row>
    <row r="39" spans="1:25" s="91" customFormat="1" ht="12" customHeight="1" x14ac:dyDescent="0.25">
      <c r="A39" s="90"/>
      <c r="B39" s="165" t="s">
        <v>186</v>
      </c>
      <c r="C39" s="165"/>
      <c r="D39" s="166" t="s">
        <v>179</v>
      </c>
      <c r="E39" s="166"/>
      <c r="F39" s="166"/>
      <c r="G39" s="163" t="s">
        <v>184</v>
      </c>
      <c r="H39" s="163"/>
      <c r="I39" s="166" t="s">
        <v>181</v>
      </c>
      <c r="J39" s="166"/>
      <c r="K39" s="166"/>
      <c r="L39" s="166"/>
      <c r="M39" s="166"/>
      <c r="N39" s="166"/>
      <c r="O39" s="166"/>
      <c r="P39" s="166"/>
      <c r="Q39" s="166" t="s">
        <v>187</v>
      </c>
      <c r="R39" s="166"/>
      <c r="S39" s="166"/>
      <c r="T39" s="163"/>
      <c r="U39" s="163"/>
      <c r="V39" s="163"/>
      <c r="W39" s="163"/>
      <c r="X39" s="94"/>
      <c r="Y39" s="90"/>
    </row>
    <row r="40" spans="1:25" s="91" customFormat="1" ht="12" customHeight="1" x14ac:dyDescent="0.25">
      <c r="A40" s="90"/>
      <c r="B40" s="165" t="s">
        <v>186</v>
      </c>
      <c r="C40" s="165"/>
      <c r="D40" s="166" t="s">
        <v>179</v>
      </c>
      <c r="E40" s="166"/>
      <c r="F40" s="166"/>
      <c r="G40" s="163" t="s">
        <v>185</v>
      </c>
      <c r="H40" s="163"/>
      <c r="I40" s="166" t="s">
        <v>182</v>
      </c>
      <c r="J40" s="166"/>
      <c r="K40" s="166"/>
      <c r="L40" s="166"/>
      <c r="M40" s="166"/>
      <c r="N40" s="166"/>
      <c r="O40" s="166"/>
      <c r="P40" s="166"/>
      <c r="Q40" s="166" t="s">
        <v>23</v>
      </c>
      <c r="R40" s="166"/>
      <c r="S40" s="166"/>
      <c r="T40" s="163"/>
      <c r="U40" s="163"/>
      <c r="V40" s="163"/>
      <c r="W40" s="163"/>
      <c r="X40" s="94"/>
      <c r="Y40" s="90"/>
    </row>
    <row r="41" spans="1:25"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row>
  </sheetData>
  <mergeCells count="113">
    <mergeCell ref="B16:B17"/>
    <mergeCell ref="C25:E25"/>
    <mergeCell ref="B5:X5"/>
    <mergeCell ref="B7:C7"/>
    <mergeCell ref="B8:C8"/>
    <mergeCell ref="X16:X17"/>
    <mergeCell ref="C18:E18"/>
    <mergeCell ref="C19:E19"/>
    <mergeCell ref="C20:E20"/>
    <mergeCell ref="C21:E21"/>
    <mergeCell ref="C22:E22"/>
    <mergeCell ref="M16:R16"/>
    <mergeCell ref="S16:S17"/>
    <mergeCell ref="T16:T17"/>
    <mergeCell ref="U16:U17"/>
    <mergeCell ref="V16:V17"/>
    <mergeCell ref="W16:W17"/>
    <mergeCell ref="C16:E17"/>
    <mergeCell ref="F16:F17"/>
    <mergeCell ref="G16:L16"/>
    <mergeCell ref="B12:C12"/>
    <mergeCell ref="B11:C11"/>
    <mergeCell ref="B10:C10"/>
    <mergeCell ref="B9:C9"/>
    <mergeCell ref="T7:U7"/>
    <mergeCell ref="T8:U8"/>
    <mergeCell ref="C28:E28"/>
    <mergeCell ref="C23:E23"/>
    <mergeCell ref="C24:E24"/>
    <mergeCell ref="C33:E33"/>
    <mergeCell ref="C26:E26"/>
    <mergeCell ref="C27:E27"/>
    <mergeCell ref="C29:E29"/>
    <mergeCell ref="C30:E30"/>
    <mergeCell ref="D12:F12"/>
    <mergeCell ref="T9:U9"/>
    <mergeCell ref="G7:H7"/>
    <mergeCell ref="G8:H8"/>
    <mergeCell ref="G9:H9"/>
    <mergeCell ref="G10:H10"/>
    <mergeCell ref="G11:H11"/>
    <mergeCell ref="G12:H12"/>
    <mergeCell ref="I7:P7"/>
    <mergeCell ref="I8:P8"/>
    <mergeCell ref="I9:P9"/>
    <mergeCell ref="I10:P10"/>
    <mergeCell ref="C31:E31"/>
    <mergeCell ref="C32:E32"/>
    <mergeCell ref="V7:W7"/>
    <mergeCell ref="V8:W8"/>
    <mergeCell ref="V9:W9"/>
    <mergeCell ref="V10:W10"/>
    <mergeCell ref="V11:W11"/>
    <mergeCell ref="V12:W12"/>
    <mergeCell ref="Q7:S7"/>
    <mergeCell ref="Q8:S8"/>
    <mergeCell ref="Q9:S9"/>
    <mergeCell ref="Q10:S10"/>
    <mergeCell ref="Q11:S11"/>
    <mergeCell ref="Q12:S12"/>
    <mergeCell ref="I11:P11"/>
    <mergeCell ref="I12:P12"/>
    <mergeCell ref="D7:F7"/>
    <mergeCell ref="D8:F8"/>
    <mergeCell ref="D9:F9"/>
    <mergeCell ref="D10:F10"/>
    <mergeCell ref="D11:F11"/>
    <mergeCell ref="T10:U10"/>
    <mergeCell ref="T11:U11"/>
    <mergeCell ref="T12:U12"/>
    <mergeCell ref="B37:C37"/>
    <mergeCell ref="D37:F37"/>
    <mergeCell ref="G37:H37"/>
    <mergeCell ref="I37:P37"/>
    <mergeCell ref="Q37:S37"/>
    <mergeCell ref="T37:U37"/>
    <mergeCell ref="V37:W37"/>
    <mergeCell ref="G35:H35"/>
    <mergeCell ref="I35:P35"/>
    <mergeCell ref="Q35:S35"/>
    <mergeCell ref="T35:U35"/>
    <mergeCell ref="V35:W35"/>
    <mergeCell ref="B36:C36"/>
    <mergeCell ref="D36:F36"/>
    <mergeCell ref="G36:H36"/>
    <mergeCell ref="I36:P36"/>
    <mergeCell ref="Q36:S36"/>
    <mergeCell ref="B35:C35"/>
    <mergeCell ref="D35:F35"/>
    <mergeCell ref="V40:W40"/>
    <mergeCell ref="B14:X14"/>
    <mergeCell ref="B40:C40"/>
    <mergeCell ref="D40:F40"/>
    <mergeCell ref="G40:H40"/>
    <mergeCell ref="I40:P40"/>
    <mergeCell ref="Q40:S40"/>
    <mergeCell ref="T40:U40"/>
    <mergeCell ref="V38:W38"/>
    <mergeCell ref="B39:C39"/>
    <mergeCell ref="D39:F39"/>
    <mergeCell ref="G39:H39"/>
    <mergeCell ref="I39:P39"/>
    <mergeCell ref="Q39:S39"/>
    <mergeCell ref="T39:U39"/>
    <mergeCell ref="V39:W39"/>
    <mergeCell ref="B38:C38"/>
    <mergeCell ref="D38:F38"/>
    <mergeCell ref="G38:H38"/>
    <mergeCell ref="I38:P38"/>
    <mergeCell ref="Q38:S38"/>
    <mergeCell ref="T38:U38"/>
    <mergeCell ref="T36:U36"/>
    <mergeCell ref="V36:W36"/>
  </mergeCells>
  <pageMargins left="0.7" right="0.7" top="0.75" bottom="0.75" header="0.3" footer="0.3"/>
  <pageSetup paperSize="256"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B27" sqref="B27:F27"/>
    </sheetView>
  </sheetViews>
  <sheetFormatPr defaultRowHeight="11.25" x14ac:dyDescent="0.25"/>
  <cols>
    <col min="1" max="1" width="10.7109375" style="2" customWidth="1"/>
    <col min="2" max="2" width="53.7109375" style="2" customWidth="1"/>
    <col min="3" max="6" width="22.5703125" style="2" customWidth="1"/>
    <col min="7" max="7" width="8.42578125" style="2" customWidth="1"/>
    <col min="8" max="16384" width="9.140625" style="2"/>
  </cols>
  <sheetData>
    <row r="1" spans="1:7" ht="19.5" x14ac:dyDescent="0.25">
      <c r="A1" s="3"/>
      <c r="B1" s="3"/>
      <c r="C1" s="3"/>
      <c r="D1" s="3"/>
      <c r="E1" s="3"/>
      <c r="F1" s="83" t="s">
        <v>196</v>
      </c>
      <c r="G1" s="83"/>
    </row>
    <row r="2" spans="1:7" x14ac:dyDescent="0.25">
      <c r="A2" s="1"/>
      <c r="B2" s="1"/>
      <c r="C2" s="1"/>
      <c r="D2" s="1"/>
      <c r="E2" s="1"/>
      <c r="F2" s="1"/>
      <c r="G2" s="1"/>
    </row>
    <row r="3" spans="1:7" ht="39" customHeight="1" x14ac:dyDescent="0.25">
      <c r="A3" s="1"/>
      <c r="B3" s="164" t="s">
        <v>213</v>
      </c>
      <c r="C3" s="164"/>
      <c r="D3" s="164"/>
      <c r="E3" s="164"/>
      <c r="F3" s="164"/>
      <c r="G3" s="1"/>
    </row>
    <row r="4" spans="1:7" ht="12.75" x14ac:dyDescent="0.25">
      <c r="A4" s="1"/>
      <c r="B4" s="1"/>
      <c r="C4" s="1"/>
      <c r="D4" s="1"/>
      <c r="E4" s="1"/>
      <c r="F4" s="92" t="s">
        <v>206</v>
      </c>
      <c r="G4" s="1"/>
    </row>
    <row r="5" spans="1:7" ht="12.75" x14ac:dyDescent="0.25">
      <c r="A5" s="1"/>
      <c r="B5" s="96" t="s">
        <v>219</v>
      </c>
      <c r="C5" s="96" t="s">
        <v>197</v>
      </c>
      <c r="D5" s="96" t="s">
        <v>198</v>
      </c>
      <c r="E5" s="96" t="s">
        <v>199</v>
      </c>
      <c r="F5" s="96" t="s">
        <v>200</v>
      </c>
      <c r="G5" s="1"/>
    </row>
    <row r="6" spans="1:7" x14ac:dyDescent="0.25">
      <c r="A6" s="97" t="s">
        <v>207</v>
      </c>
      <c r="B6" s="98" t="s">
        <v>188</v>
      </c>
      <c r="C6" s="9"/>
      <c r="D6" s="9">
        <v>123.41200000000001</v>
      </c>
      <c r="E6" s="9"/>
      <c r="F6" s="9">
        <v>123.41200000000001</v>
      </c>
      <c r="G6" s="1"/>
    </row>
    <row r="7" spans="1:7" x14ac:dyDescent="0.25">
      <c r="A7" s="97" t="s">
        <v>208</v>
      </c>
      <c r="B7" s="99" t="s">
        <v>202</v>
      </c>
      <c r="C7" s="13"/>
      <c r="D7" s="13">
        <v>123.41200000000001</v>
      </c>
      <c r="E7" s="13"/>
      <c r="F7" s="13">
        <v>123.41200000000001</v>
      </c>
      <c r="G7" s="1"/>
    </row>
    <row r="8" spans="1:7" x14ac:dyDescent="0.25">
      <c r="A8" s="97" t="s">
        <v>209</v>
      </c>
      <c r="B8" s="100" t="s">
        <v>203</v>
      </c>
      <c r="C8" s="11"/>
      <c r="D8" s="11">
        <v>123.41200000000001</v>
      </c>
      <c r="E8" s="11"/>
      <c r="F8" s="11">
        <v>123.41200000000001</v>
      </c>
      <c r="G8" s="1"/>
    </row>
    <row r="9" spans="1:7" x14ac:dyDescent="0.25">
      <c r="A9" s="97" t="s">
        <v>210</v>
      </c>
      <c r="B9" s="101" t="s">
        <v>204</v>
      </c>
      <c r="C9" s="15"/>
      <c r="D9" s="15">
        <v>123.41200000000001</v>
      </c>
      <c r="E9" s="15"/>
      <c r="F9" s="15">
        <v>123.41200000000001</v>
      </c>
      <c r="G9" s="1"/>
    </row>
    <row r="10" spans="1:7" x14ac:dyDescent="0.25">
      <c r="A10" s="97" t="s">
        <v>211</v>
      </c>
      <c r="B10" s="103" t="s">
        <v>212</v>
      </c>
      <c r="C10" s="4"/>
      <c r="D10" s="4">
        <v>123.41200000000001</v>
      </c>
      <c r="E10" s="4"/>
      <c r="F10" s="4">
        <v>123.41200000000001</v>
      </c>
      <c r="G10" s="1"/>
    </row>
    <row r="11" spans="1:7" x14ac:dyDescent="0.25">
      <c r="A11" s="1"/>
      <c r="B11" s="1"/>
      <c r="C11" s="1"/>
      <c r="D11" s="1"/>
      <c r="E11" s="1"/>
      <c r="F11" s="1"/>
      <c r="G11" s="1"/>
    </row>
    <row r="12" spans="1:7" ht="29.25" customHeight="1" x14ac:dyDescent="0.25">
      <c r="A12" s="1"/>
      <c r="B12" s="164" t="s">
        <v>214</v>
      </c>
      <c r="C12" s="164"/>
      <c r="D12" s="164"/>
      <c r="E12" s="164"/>
      <c r="F12" s="164"/>
      <c r="G12" s="1"/>
    </row>
    <row r="13" spans="1:7" ht="12.75" x14ac:dyDescent="0.25">
      <c r="A13" s="1"/>
      <c r="B13" s="1"/>
      <c r="C13" s="1"/>
      <c r="D13" s="1"/>
      <c r="E13" s="1"/>
      <c r="F13" s="92" t="s">
        <v>206</v>
      </c>
      <c r="G13" s="1"/>
    </row>
    <row r="14" spans="1:7" ht="12.75" x14ac:dyDescent="0.25">
      <c r="A14" s="1"/>
      <c r="B14" s="96" t="s">
        <v>219</v>
      </c>
      <c r="C14" s="96" t="s">
        <v>197</v>
      </c>
      <c r="D14" s="96" t="s">
        <v>198</v>
      </c>
      <c r="E14" s="96" t="s">
        <v>199</v>
      </c>
      <c r="F14" s="96" t="s">
        <v>200</v>
      </c>
      <c r="G14" s="1"/>
    </row>
    <row r="15" spans="1:7" x14ac:dyDescent="0.25">
      <c r="A15" s="97" t="s">
        <v>207</v>
      </c>
      <c r="B15" s="98" t="s">
        <v>188</v>
      </c>
      <c r="C15" s="9"/>
      <c r="D15" s="9">
        <v>123.41200000000001</v>
      </c>
      <c r="E15" s="9"/>
      <c r="F15" s="9">
        <v>123.41200000000001</v>
      </c>
      <c r="G15" s="1"/>
    </row>
    <row r="16" spans="1:7" x14ac:dyDescent="0.25">
      <c r="A16" s="97" t="s">
        <v>208</v>
      </c>
      <c r="B16" s="99" t="s">
        <v>202</v>
      </c>
      <c r="C16" s="13"/>
      <c r="D16" s="13">
        <v>123.41200000000001</v>
      </c>
      <c r="E16" s="13"/>
      <c r="F16" s="13">
        <v>123.41200000000001</v>
      </c>
      <c r="G16" s="1"/>
    </row>
    <row r="17" spans="1:7" x14ac:dyDescent="0.25">
      <c r="A17" s="97" t="s">
        <v>209</v>
      </c>
      <c r="B17" s="100" t="s">
        <v>203</v>
      </c>
      <c r="C17" s="11"/>
      <c r="D17" s="11">
        <v>123.41200000000001</v>
      </c>
      <c r="E17" s="11"/>
      <c r="F17" s="11">
        <v>123.41200000000001</v>
      </c>
      <c r="G17" s="1"/>
    </row>
    <row r="18" spans="1:7" x14ac:dyDescent="0.25">
      <c r="A18" s="97" t="s">
        <v>210</v>
      </c>
      <c r="B18" s="101" t="s">
        <v>204</v>
      </c>
      <c r="C18" s="15"/>
      <c r="D18" s="15">
        <v>123.41200000000001</v>
      </c>
      <c r="E18" s="15"/>
      <c r="F18" s="15">
        <v>123.41200000000001</v>
      </c>
      <c r="G18" s="1"/>
    </row>
    <row r="19" spans="1:7" x14ac:dyDescent="0.25">
      <c r="A19" s="97" t="s">
        <v>211</v>
      </c>
      <c r="B19" s="103" t="s">
        <v>212</v>
      </c>
      <c r="C19" s="4"/>
      <c r="D19" s="4">
        <v>123.41200000000001</v>
      </c>
      <c r="E19" s="4"/>
      <c r="F19" s="4">
        <v>123.41200000000001</v>
      </c>
      <c r="G19" s="1"/>
    </row>
    <row r="20" spans="1:7" x14ac:dyDescent="0.25">
      <c r="A20" s="97"/>
      <c r="B20" s="98" t="s">
        <v>205</v>
      </c>
      <c r="C20" s="9">
        <v>499.21199999999999</v>
      </c>
      <c r="D20" s="9"/>
      <c r="E20" s="9">
        <v>499.21199999999999</v>
      </c>
      <c r="F20" s="9"/>
      <c r="G20" s="1"/>
    </row>
    <row r="21" spans="1:7" x14ac:dyDescent="0.25">
      <c r="A21" s="97" t="s">
        <v>207</v>
      </c>
      <c r="B21" s="99" t="s">
        <v>202</v>
      </c>
      <c r="C21" s="13">
        <v>499.21199999999999</v>
      </c>
      <c r="D21" s="13"/>
      <c r="E21" s="13">
        <v>499.21199999999999</v>
      </c>
      <c r="F21" s="13"/>
      <c r="G21" s="1"/>
    </row>
    <row r="22" spans="1:7" x14ac:dyDescent="0.25">
      <c r="A22" s="97" t="s">
        <v>208</v>
      </c>
      <c r="B22" s="100" t="s">
        <v>203</v>
      </c>
      <c r="C22" s="11">
        <v>499.21199999999999</v>
      </c>
      <c r="D22" s="11"/>
      <c r="E22" s="11">
        <v>499.21199999999999</v>
      </c>
      <c r="F22" s="11"/>
      <c r="G22" s="1"/>
    </row>
    <row r="23" spans="1:7" x14ac:dyDescent="0.25">
      <c r="A23" s="97" t="s">
        <v>209</v>
      </c>
      <c r="B23" s="101" t="s">
        <v>204</v>
      </c>
      <c r="C23" s="15">
        <v>499.21199999999999</v>
      </c>
      <c r="D23" s="15"/>
      <c r="E23" s="15">
        <v>499.21199999999999</v>
      </c>
      <c r="F23" s="15"/>
      <c r="G23" s="1"/>
    </row>
    <row r="24" spans="1:7" x14ac:dyDescent="0.25">
      <c r="A24" s="97" t="s">
        <v>210</v>
      </c>
      <c r="B24" s="102"/>
      <c r="C24" s="4"/>
      <c r="D24" s="4"/>
      <c r="E24" s="4">
        <v>499.21199999999999</v>
      </c>
      <c r="F24" s="4">
        <v>-499.21199999999999</v>
      </c>
      <c r="G24" s="1"/>
    </row>
    <row r="25" spans="1:7" x14ac:dyDescent="0.25">
      <c r="A25" s="97" t="s">
        <v>211</v>
      </c>
      <c r="B25" s="102" t="s">
        <v>201</v>
      </c>
      <c r="C25" s="4">
        <v>499.21199999999999</v>
      </c>
      <c r="D25" s="4"/>
      <c r="E25" s="4"/>
      <c r="F25" s="4">
        <v>499.21199999999999</v>
      </c>
      <c r="G25" s="1"/>
    </row>
    <row r="26" spans="1:7" x14ac:dyDescent="0.25">
      <c r="A26" s="1"/>
      <c r="B26" s="1"/>
      <c r="C26" s="1"/>
      <c r="D26" s="1"/>
      <c r="E26" s="1"/>
      <c r="F26" s="1"/>
      <c r="G26" s="1"/>
    </row>
    <row r="27" spans="1:7" ht="24" customHeight="1" x14ac:dyDescent="0.25">
      <c r="A27" s="1"/>
      <c r="B27" s="164" t="s">
        <v>215</v>
      </c>
      <c r="C27" s="164"/>
      <c r="D27" s="164"/>
      <c r="E27" s="164"/>
      <c r="F27" s="164"/>
      <c r="G27" s="1"/>
    </row>
    <row r="28" spans="1:7" x14ac:dyDescent="0.25">
      <c r="A28" s="1"/>
      <c r="B28" s="102" t="s">
        <v>201</v>
      </c>
      <c r="C28" s="4">
        <v>499.21199999999999</v>
      </c>
      <c r="D28" s="4"/>
      <c r="E28" s="4"/>
      <c r="F28" s="4">
        <v>499.21199999999999</v>
      </c>
      <c r="G28" s="1"/>
    </row>
    <row r="29" spans="1:7" x14ac:dyDescent="0.25">
      <c r="A29" s="1"/>
      <c r="B29" s="1"/>
      <c r="C29" s="1"/>
      <c r="D29" s="1"/>
      <c r="E29" s="1"/>
      <c r="F29" s="1"/>
      <c r="G29" s="1"/>
    </row>
    <row r="30" spans="1:7" ht="27.75" customHeight="1" x14ac:dyDescent="0.25">
      <c r="A30" s="1"/>
      <c r="B30" s="164" t="s">
        <v>216</v>
      </c>
      <c r="C30" s="164"/>
      <c r="D30" s="164"/>
      <c r="E30" s="164"/>
      <c r="F30" s="164"/>
      <c r="G30" s="1"/>
    </row>
    <row r="31" spans="1:7" ht="12.75" x14ac:dyDescent="0.25">
      <c r="A31" s="1"/>
      <c r="B31" s="96" t="s">
        <v>219</v>
      </c>
      <c r="C31" s="96" t="s">
        <v>197</v>
      </c>
      <c r="D31" s="96" t="s">
        <v>198</v>
      </c>
      <c r="E31" s="96" t="s">
        <v>199</v>
      </c>
      <c r="F31" s="96" t="s">
        <v>200</v>
      </c>
      <c r="G31" s="1"/>
    </row>
    <row r="32" spans="1:7" x14ac:dyDescent="0.25">
      <c r="A32" s="97" t="s">
        <v>207</v>
      </c>
      <c r="B32" s="98" t="s">
        <v>188</v>
      </c>
      <c r="C32" s="9"/>
      <c r="D32" s="9">
        <v>123.41200000000001</v>
      </c>
      <c r="E32" s="9"/>
      <c r="F32" s="9">
        <v>123.41200000000001</v>
      </c>
      <c r="G32" s="1"/>
    </row>
    <row r="33" spans="1:7" x14ac:dyDescent="0.25">
      <c r="A33" s="97" t="s">
        <v>208</v>
      </c>
      <c r="B33" s="99" t="s">
        <v>202</v>
      </c>
      <c r="C33" s="13"/>
      <c r="D33" s="13">
        <v>123.41200000000001</v>
      </c>
      <c r="E33" s="13"/>
      <c r="F33" s="13">
        <v>123.41200000000001</v>
      </c>
      <c r="G33" s="1"/>
    </row>
    <row r="34" spans="1:7" x14ac:dyDescent="0.25">
      <c r="A34" s="97" t="s">
        <v>209</v>
      </c>
      <c r="B34" s="100" t="s">
        <v>203</v>
      </c>
      <c r="C34" s="11"/>
      <c r="D34" s="11">
        <v>123.41200000000001</v>
      </c>
      <c r="E34" s="11"/>
      <c r="F34" s="11">
        <v>123.41200000000001</v>
      </c>
      <c r="G34" s="1"/>
    </row>
    <row r="35" spans="1:7" x14ac:dyDescent="0.25">
      <c r="A35" s="97" t="s">
        <v>210</v>
      </c>
      <c r="B35" s="101" t="s">
        <v>204</v>
      </c>
      <c r="C35" s="15"/>
      <c r="D35" s="15">
        <v>123.41200000000001</v>
      </c>
      <c r="E35" s="15"/>
      <c r="F35" s="15">
        <v>123.41200000000001</v>
      </c>
      <c r="G35" s="1"/>
    </row>
    <row r="36" spans="1:7" ht="22.5" customHeight="1" x14ac:dyDescent="0.25">
      <c r="A36" s="97" t="s">
        <v>211</v>
      </c>
      <c r="B36" s="104" t="s">
        <v>201</v>
      </c>
      <c r="C36" s="4"/>
      <c r="D36" s="4">
        <v>123.41200000000001</v>
      </c>
      <c r="E36" s="4"/>
      <c r="F36" s="4">
        <v>123.41200000000001</v>
      </c>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mergeCells count="4">
    <mergeCell ref="B3:F3"/>
    <mergeCell ref="B12:F12"/>
    <mergeCell ref="B27:F27"/>
    <mergeCell ref="B30:F30"/>
  </mergeCells>
  <pageMargins left="0.7" right="0.7" top="0.75" bottom="0.75" header="0.3" footer="0.3"/>
  <pageSetup paperSize="256"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B26" sqref="B26"/>
    </sheetView>
  </sheetViews>
  <sheetFormatPr defaultRowHeight="11.25" x14ac:dyDescent="0.25"/>
  <cols>
    <col min="1" max="1" width="10.7109375" style="2" customWidth="1"/>
    <col min="2" max="2" width="91.42578125" style="2" customWidth="1"/>
    <col min="3" max="3" width="22" style="2" customWidth="1"/>
    <col min="4" max="4" width="21.140625" style="2" customWidth="1"/>
    <col min="5" max="6" width="17.5703125" style="2" customWidth="1"/>
    <col min="7" max="7" width="8.42578125" style="2" customWidth="1"/>
    <col min="8" max="16384" width="9.140625" style="2"/>
  </cols>
  <sheetData>
    <row r="1" spans="1:7" ht="19.5" x14ac:dyDescent="0.25">
      <c r="A1" s="3"/>
      <c r="B1" s="3"/>
      <c r="C1" s="3"/>
      <c r="D1" s="3"/>
      <c r="E1" s="3"/>
      <c r="F1" s="83" t="s">
        <v>217</v>
      </c>
      <c r="G1" s="83"/>
    </row>
    <row r="2" spans="1:7" x14ac:dyDescent="0.25">
      <c r="A2" s="1"/>
      <c r="B2" s="1"/>
      <c r="C2" s="1"/>
      <c r="D2" s="1"/>
      <c r="E2" s="1"/>
      <c r="F2" s="1"/>
      <c r="G2" s="1"/>
    </row>
    <row r="3" spans="1:7" ht="39" customHeight="1" x14ac:dyDescent="0.25">
      <c r="A3" s="1"/>
      <c r="B3" s="164" t="s">
        <v>224</v>
      </c>
      <c r="C3" s="164"/>
      <c r="D3" s="164"/>
      <c r="E3" s="164"/>
      <c r="F3" s="164"/>
      <c r="G3" s="1"/>
    </row>
    <row r="4" spans="1:7" ht="12.75" x14ac:dyDescent="0.25">
      <c r="A4" s="1"/>
      <c r="B4" s="1"/>
      <c r="C4" s="1"/>
      <c r="D4" s="1"/>
      <c r="E4" s="1"/>
      <c r="F4" s="92" t="s">
        <v>206</v>
      </c>
      <c r="G4" s="1"/>
    </row>
    <row r="5" spans="1:7" ht="12.75" x14ac:dyDescent="0.25">
      <c r="A5" s="1"/>
      <c r="B5" s="96" t="s">
        <v>219</v>
      </c>
      <c r="C5" s="96" t="s">
        <v>197</v>
      </c>
      <c r="D5" s="96" t="s">
        <v>198</v>
      </c>
      <c r="E5" s="96" t="s">
        <v>199</v>
      </c>
      <c r="F5" s="96" t="s">
        <v>200</v>
      </c>
      <c r="G5" s="1"/>
    </row>
    <row r="6" spans="1:7" x14ac:dyDescent="0.25">
      <c r="A6" s="97" t="s">
        <v>207</v>
      </c>
      <c r="B6" s="98" t="s">
        <v>161</v>
      </c>
      <c r="C6" s="107">
        <v>3</v>
      </c>
      <c r="D6" s="107"/>
      <c r="E6" s="107"/>
      <c r="F6" s="107">
        <v>3</v>
      </c>
      <c r="G6" s="1"/>
    </row>
    <row r="7" spans="1:7" x14ac:dyDescent="0.25">
      <c r="A7" s="97" t="s">
        <v>208</v>
      </c>
      <c r="B7" s="99" t="s">
        <v>220</v>
      </c>
      <c r="C7" s="108">
        <v>3</v>
      </c>
      <c r="D7" s="108"/>
      <c r="E7" s="108"/>
      <c r="F7" s="108">
        <v>3</v>
      </c>
      <c r="G7" s="1"/>
    </row>
    <row r="8" spans="1:7" x14ac:dyDescent="0.25">
      <c r="A8" s="97" t="s">
        <v>209</v>
      </c>
      <c r="B8" s="100" t="s">
        <v>223</v>
      </c>
      <c r="C8" s="109">
        <v>3</v>
      </c>
      <c r="D8" s="109"/>
      <c r="E8" s="109"/>
      <c r="F8" s="109">
        <v>3</v>
      </c>
      <c r="G8" s="1"/>
    </row>
    <row r="9" spans="1:7" x14ac:dyDescent="0.25">
      <c r="A9" s="97" t="s">
        <v>210</v>
      </c>
      <c r="B9" s="101" t="s">
        <v>223</v>
      </c>
      <c r="C9" s="110">
        <v>3</v>
      </c>
      <c r="D9" s="110"/>
      <c r="E9" s="110"/>
      <c r="F9" s="110">
        <v>3</v>
      </c>
      <c r="G9" s="1"/>
    </row>
    <row r="10" spans="1:7" x14ac:dyDescent="0.25">
      <c r="A10" s="97" t="s">
        <v>211</v>
      </c>
      <c r="B10" s="103" t="s">
        <v>212</v>
      </c>
      <c r="C10" s="111">
        <v>-6</v>
      </c>
      <c r="D10" s="111"/>
      <c r="E10" s="111"/>
      <c r="F10" s="111">
        <v>-6</v>
      </c>
      <c r="G10" s="1"/>
    </row>
    <row r="11" spans="1:7" x14ac:dyDescent="0.25">
      <c r="A11" s="97" t="s">
        <v>211</v>
      </c>
      <c r="B11" s="105" t="s">
        <v>221</v>
      </c>
      <c r="C11" s="112">
        <v>5</v>
      </c>
      <c r="D11" s="112"/>
      <c r="E11" s="112"/>
      <c r="F11" s="112">
        <v>5</v>
      </c>
      <c r="G11" s="1"/>
    </row>
    <row r="12" spans="1:7" x14ac:dyDescent="0.25">
      <c r="A12" s="97" t="s">
        <v>211</v>
      </c>
      <c r="B12" s="105" t="s">
        <v>222</v>
      </c>
      <c r="C12" s="112">
        <v>4</v>
      </c>
      <c r="D12" s="112"/>
      <c r="E12" s="112"/>
      <c r="F12" s="112">
        <v>4</v>
      </c>
      <c r="G12" s="1"/>
    </row>
    <row r="13" spans="1:7" ht="12.75" x14ac:dyDescent="0.25">
      <c r="A13" s="1"/>
      <c r="B13" s="96"/>
      <c r="C13" s="113">
        <v>3</v>
      </c>
      <c r="D13" s="113"/>
      <c r="E13" s="113"/>
      <c r="F13" s="113">
        <v>3</v>
      </c>
      <c r="G13" s="1"/>
    </row>
    <row r="14" spans="1:7" x14ac:dyDescent="0.25">
      <c r="A14" s="1"/>
      <c r="B14" s="1"/>
      <c r="C14" s="1"/>
      <c r="D14" s="1"/>
      <c r="E14" s="1"/>
      <c r="F14" s="106"/>
      <c r="G14" s="1"/>
    </row>
    <row r="15" spans="1:7" ht="41.25" customHeight="1" x14ac:dyDescent="0.25">
      <c r="A15" s="1"/>
      <c r="B15" s="164" t="s">
        <v>225</v>
      </c>
      <c r="C15" s="164"/>
      <c r="D15" s="164"/>
      <c r="E15" s="164"/>
      <c r="F15" s="164"/>
      <c r="G15" s="1"/>
    </row>
    <row r="16" spans="1:7" x14ac:dyDescent="0.25">
      <c r="A16" s="1"/>
      <c r="B16" s="105" t="s">
        <v>221</v>
      </c>
      <c r="C16" s="112">
        <v>5</v>
      </c>
      <c r="D16" s="112"/>
      <c r="E16" s="112"/>
      <c r="F16" s="112">
        <v>5</v>
      </c>
      <c r="G16" s="1"/>
    </row>
    <row r="17" spans="1:7" x14ac:dyDescent="0.25">
      <c r="A17" s="1"/>
      <c r="B17" s="105" t="s">
        <v>222</v>
      </c>
      <c r="C17" s="112">
        <v>4</v>
      </c>
      <c r="D17" s="112"/>
      <c r="E17" s="112"/>
      <c r="F17" s="112">
        <v>4</v>
      </c>
      <c r="G17" s="1"/>
    </row>
    <row r="18" spans="1:7" x14ac:dyDescent="0.25">
      <c r="A18" s="1"/>
      <c r="B18" s="1"/>
      <c r="C18" s="1"/>
      <c r="D18" s="1"/>
      <c r="E18" s="1"/>
      <c r="F18" s="106"/>
      <c r="G18" s="1"/>
    </row>
    <row r="19" spans="1:7" ht="18" customHeight="1" x14ac:dyDescent="0.25">
      <c r="A19" s="1"/>
      <c r="B19" s="164" t="s">
        <v>226</v>
      </c>
      <c r="C19" s="164"/>
      <c r="D19" s="164"/>
      <c r="E19" s="164"/>
      <c r="F19" s="164"/>
      <c r="G19" s="1"/>
    </row>
    <row r="20" spans="1:7" ht="25.5" x14ac:dyDescent="0.25">
      <c r="A20" s="1"/>
      <c r="B20" s="96" t="s">
        <v>229</v>
      </c>
      <c r="C20" s="113" t="s">
        <v>227</v>
      </c>
      <c r="D20" s="113" t="s">
        <v>228</v>
      </c>
      <c r="E20" s="113" t="s">
        <v>230</v>
      </c>
      <c r="F20" s="1"/>
      <c r="G20" s="1"/>
    </row>
    <row r="21" spans="1:7" ht="12.75" customHeight="1" x14ac:dyDescent="0.25">
      <c r="A21" s="1"/>
      <c r="B21" s="105" t="s">
        <v>221</v>
      </c>
      <c r="C21" s="112">
        <v>5</v>
      </c>
      <c r="D21" s="112">
        <v>-5</v>
      </c>
      <c r="E21" s="112">
        <f>C21+D21</f>
        <v>0</v>
      </c>
      <c r="F21" s="1"/>
      <c r="G21" s="1"/>
    </row>
    <row r="22" spans="1:7" ht="12.75" customHeight="1" x14ac:dyDescent="0.25">
      <c r="A22" s="1"/>
      <c r="B22" s="105" t="s">
        <v>222</v>
      </c>
      <c r="C22" s="112">
        <v>4</v>
      </c>
      <c r="D22" s="112">
        <v>-1</v>
      </c>
      <c r="E22" s="112">
        <f>C22+D22</f>
        <v>3</v>
      </c>
      <c r="F22" s="1"/>
      <c r="G22" s="1"/>
    </row>
    <row r="23" spans="1:7" ht="12.75" customHeight="1" x14ac:dyDescent="0.25">
      <c r="A23" s="1"/>
      <c r="B23" s="114" t="s">
        <v>30</v>
      </c>
      <c r="C23" s="113">
        <f>SUM(C21:C22)</f>
        <v>9</v>
      </c>
      <c r="D23" s="113">
        <f t="shared" ref="D23:E23" si="0">SUM(D21:D22)</f>
        <v>-6</v>
      </c>
      <c r="E23" s="113">
        <f t="shared" si="0"/>
        <v>3</v>
      </c>
      <c r="F23" s="1"/>
      <c r="G23" s="1"/>
    </row>
    <row r="24" spans="1:7" ht="12.75" customHeight="1" x14ac:dyDescent="0.25">
      <c r="A24" s="1"/>
      <c r="B24" s="1"/>
      <c r="C24" s="1"/>
      <c r="D24" s="1"/>
      <c r="E24" s="1"/>
      <c r="F24" s="106"/>
      <c r="G24" s="1"/>
    </row>
    <row r="25" spans="1:7" ht="29.25" customHeight="1" x14ac:dyDescent="0.25">
      <c r="A25" s="1"/>
      <c r="B25" s="164" t="s">
        <v>231</v>
      </c>
      <c r="C25" s="164"/>
      <c r="D25" s="164"/>
      <c r="E25" s="164"/>
      <c r="F25" s="164"/>
      <c r="G25" s="1"/>
    </row>
    <row r="26" spans="1:7" ht="12.75" x14ac:dyDescent="0.25">
      <c r="A26" s="1"/>
      <c r="B26" s="96" t="s">
        <v>219</v>
      </c>
      <c r="C26" s="96" t="s">
        <v>197</v>
      </c>
      <c r="D26" s="96" t="s">
        <v>198</v>
      </c>
      <c r="E26" s="96" t="s">
        <v>199</v>
      </c>
      <c r="F26" s="96" t="s">
        <v>200</v>
      </c>
      <c r="G26" s="1"/>
    </row>
    <row r="27" spans="1:7" x14ac:dyDescent="0.25">
      <c r="A27" s="97" t="s">
        <v>207</v>
      </c>
      <c r="B27" s="98" t="s">
        <v>161</v>
      </c>
      <c r="C27" s="107">
        <v>3</v>
      </c>
      <c r="D27" s="107"/>
      <c r="E27" s="107"/>
      <c r="F27" s="107">
        <v>3</v>
      </c>
      <c r="G27" s="1"/>
    </row>
    <row r="28" spans="1:7" x14ac:dyDescent="0.25">
      <c r="A28" s="97" t="s">
        <v>208</v>
      </c>
      <c r="B28" s="99" t="s">
        <v>220</v>
      </c>
      <c r="C28" s="108">
        <v>3</v>
      </c>
      <c r="D28" s="108"/>
      <c r="E28" s="108"/>
      <c r="F28" s="108">
        <v>3</v>
      </c>
      <c r="G28" s="1"/>
    </row>
    <row r="29" spans="1:7" x14ac:dyDescent="0.25">
      <c r="A29" s="97" t="s">
        <v>209</v>
      </c>
      <c r="B29" s="100" t="s">
        <v>223</v>
      </c>
      <c r="C29" s="109">
        <v>3</v>
      </c>
      <c r="D29" s="109"/>
      <c r="E29" s="109"/>
      <c r="F29" s="109">
        <v>3</v>
      </c>
      <c r="G29" s="1"/>
    </row>
    <row r="30" spans="1:7" x14ac:dyDescent="0.25">
      <c r="A30" s="97" t="s">
        <v>210</v>
      </c>
      <c r="B30" s="101" t="s">
        <v>223</v>
      </c>
      <c r="C30" s="110">
        <v>3</v>
      </c>
      <c r="D30" s="110"/>
      <c r="E30" s="110"/>
      <c r="F30" s="110">
        <v>3</v>
      </c>
      <c r="G30" s="1"/>
    </row>
    <row r="31" spans="1:7" ht="16.5" customHeight="1" x14ac:dyDescent="0.25">
      <c r="A31" s="97" t="s">
        <v>211</v>
      </c>
      <c r="B31" s="115" t="str">
        <f>B21</f>
        <v>Приобретение товаров и услуг ЧЗСС-003869 от 07.04.2022 0:00:00</v>
      </c>
      <c r="C31" s="116">
        <f>D21</f>
        <v>-5</v>
      </c>
      <c r="D31" s="116"/>
      <c r="E31" s="116"/>
      <c r="F31" s="116">
        <f>C31</f>
        <v>-5</v>
      </c>
      <c r="G31" s="1"/>
    </row>
    <row r="32" spans="1:7" ht="16.5" customHeight="1" x14ac:dyDescent="0.25">
      <c r="A32" s="97" t="s">
        <v>211</v>
      </c>
      <c r="B32" s="115" t="str">
        <f>B22</f>
        <v>Приобретение товаров и услуг ЧЗСС-011751 от 18.10.2022 23:59:59</v>
      </c>
      <c r="C32" s="116">
        <f>D22</f>
        <v>-1</v>
      </c>
      <c r="D32" s="116"/>
      <c r="E32" s="116"/>
      <c r="F32" s="116">
        <f>C32</f>
        <v>-1</v>
      </c>
      <c r="G32" s="1"/>
    </row>
    <row r="33" spans="1:7" ht="16.5" customHeight="1" x14ac:dyDescent="0.25">
      <c r="A33" s="97" t="s">
        <v>211</v>
      </c>
      <c r="B33" s="105" t="s">
        <v>221</v>
      </c>
      <c r="C33" s="112">
        <v>5</v>
      </c>
      <c r="D33" s="112"/>
      <c r="E33" s="112"/>
      <c r="F33" s="112">
        <v>5</v>
      </c>
      <c r="G33" s="1"/>
    </row>
    <row r="34" spans="1:7" ht="16.5" customHeight="1" x14ac:dyDescent="0.25">
      <c r="A34" s="97" t="s">
        <v>211</v>
      </c>
      <c r="B34" s="105" t="s">
        <v>222</v>
      </c>
      <c r="C34" s="112">
        <v>4</v>
      </c>
      <c r="D34" s="112"/>
      <c r="E34" s="112"/>
      <c r="F34" s="112">
        <v>4</v>
      </c>
      <c r="G34" s="1"/>
    </row>
    <row r="35" spans="1:7" ht="12.75" x14ac:dyDescent="0.25">
      <c r="A35" s="1"/>
      <c r="B35" s="96"/>
      <c r="C35" s="113">
        <v>3</v>
      </c>
      <c r="D35" s="113"/>
      <c r="E35" s="113"/>
      <c r="F35" s="113">
        <v>3</v>
      </c>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sheetData>
  <mergeCells count="4">
    <mergeCell ref="B15:F15"/>
    <mergeCell ref="B19:F19"/>
    <mergeCell ref="B25:F25"/>
    <mergeCell ref="B3:F3"/>
  </mergeCells>
  <pageMargins left="0.7" right="0.7" top="0.75" bottom="0.75" header="0.3" footer="0.3"/>
  <pageSetup paperSize="25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00_ТЗ</vt:lpstr>
      <vt:lpstr>01_Отчет</vt:lpstr>
      <vt:lpstr>02_Регистр</vt:lpstr>
      <vt:lpstr>()</vt:lpstr>
      <vt:lpstr>03_Пример1</vt:lpstr>
      <vt:lpstr>04_Пример2</vt:lpstr>
      <vt:lpstr>05_Пример3</vt:lpstr>
      <vt:lpstr>06_Пример4</vt:lpstr>
      <vt:lpstr>'00_ТЗ'!Область_печати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2023-01-10T08:29:53Z</dcterms:modified>
</cp:coreProperties>
</file>