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1" activeTab="1"/>
  </bookViews>
  <sheets>
    <sheet name="Добавить в 1 с " sheetId="2" state="hidden" r:id="rId1"/>
    <sheet name="Отчет " sheetId="1" r:id="rId2"/>
  </sheets>
  <calcPr calcId="125725"/>
</workbook>
</file>

<file path=xl/calcChain.xml><?xml version="1.0" encoding="utf-8"?>
<calcChain xmlns="http://schemas.openxmlformats.org/spreadsheetml/2006/main">
  <c r="Q7" i="1"/>
  <c r="Q8" l="1"/>
  <c r="Q9"/>
  <c r="I9" l="1"/>
  <c r="J9" s="1"/>
  <c r="M9" s="1"/>
  <c r="R9" s="1"/>
  <c r="S9" s="1"/>
  <c r="N9"/>
  <c r="M8"/>
  <c r="R8" s="1"/>
  <c r="S8" s="1"/>
  <c r="L9"/>
  <c r="O9" s="1"/>
  <c r="L8"/>
  <c r="O8" s="1"/>
  <c r="L7"/>
  <c r="M7"/>
  <c r="R7" s="1"/>
  <c r="S7" s="1"/>
  <c r="N8"/>
  <c r="P8" s="1"/>
  <c r="N7"/>
  <c r="O7" l="1"/>
  <c r="P7"/>
</calcChain>
</file>

<file path=xl/comments1.xml><?xml version="1.0" encoding="utf-8"?>
<comments xmlns="http://schemas.openxmlformats.org/spreadsheetml/2006/main">
  <authors>
    <author>Автор</author>
  </authors>
  <commentList>
    <comment ref="M6" authorId="0">
      <text>
        <r>
          <rPr>
            <sz val="9"/>
            <color indexed="81"/>
            <rFont val="Tahoma"/>
            <family val="2"/>
            <charset val="204"/>
          </rPr>
          <t xml:space="preserve">фактическая сумма продажи с учетом всех скидок 
</t>
        </r>
      </text>
    </comment>
  </commentList>
</comments>
</file>

<file path=xl/sharedStrings.xml><?xml version="1.0" encoding="utf-8"?>
<sst xmlns="http://schemas.openxmlformats.org/spreadsheetml/2006/main" count="43" uniqueCount="34">
  <si>
    <t>Отчет:</t>
  </si>
  <si>
    <t xml:space="preserve">Приход- Продажи </t>
  </si>
  <si>
    <t xml:space="preserve">Приход </t>
  </si>
  <si>
    <t xml:space="preserve">кол-во </t>
  </si>
  <si>
    <t xml:space="preserve">сумма закуп </t>
  </si>
  <si>
    <t xml:space="preserve">сумма розница </t>
  </si>
  <si>
    <t xml:space="preserve">Продажи </t>
  </si>
  <si>
    <t xml:space="preserve">Остаток </t>
  </si>
  <si>
    <t>% реализации</t>
  </si>
  <si>
    <t xml:space="preserve">Poletto </t>
  </si>
  <si>
    <t xml:space="preserve">Обувь </t>
  </si>
  <si>
    <t xml:space="preserve">Артикул </t>
  </si>
  <si>
    <t>9841-0</t>
  </si>
  <si>
    <t>Respect</t>
  </si>
  <si>
    <t>VS-284699</t>
  </si>
  <si>
    <t xml:space="preserve">Добавить при приемке </t>
  </si>
  <si>
    <t xml:space="preserve">Сезон товара </t>
  </si>
  <si>
    <t xml:space="preserve">Фото </t>
  </si>
  <si>
    <t xml:space="preserve">Можно составлять отчет без номенлатуры например и смотреть общие данные по сезону например, или по бренду </t>
  </si>
  <si>
    <t>сумма продажи</t>
  </si>
  <si>
    <t>Маржа</t>
  </si>
  <si>
    <t xml:space="preserve">сумма </t>
  </si>
  <si>
    <t>%</t>
  </si>
  <si>
    <t>Коллекция</t>
  </si>
  <si>
    <t>VS-595589</t>
  </si>
  <si>
    <t>Туфли лодочки 9841-0</t>
  </si>
  <si>
    <t>Ботинки VS-284699</t>
  </si>
  <si>
    <t>Ботинки VS-595589</t>
  </si>
  <si>
    <t xml:space="preserve">Наименование </t>
  </si>
  <si>
    <t>Товарная категория</t>
  </si>
  <si>
    <t xml:space="preserve">Ботинки женские </t>
  </si>
  <si>
    <t xml:space="preserve">Вид номенклатуры </t>
  </si>
  <si>
    <t xml:space="preserve">Марка (бренд) </t>
  </si>
  <si>
    <t xml:space="preserve">Туфли женские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</si>
</sst>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6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20" sqref="C20"/>
    </sheetView>
  </sheetViews>
  <sheetFormatPr defaultRowHeight="15"/>
  <cols>
    <col min="1" max="1" width="14" customWidth="1"/>
  </cols>
  <sheetData>
    <row r="1" spans="1:1">
      <c r="A1" s="1" t="s">
        <v>15</v>
      </c>
    </row>
    <row r="2" spans="1:1">
      <c r="A2" t="s">
        <v>23</v>
      </c>
    </row>
    <row r="3" spans="1:1">
      <c r="A3" t="s">
        <v>16</v>
      </c>
    </row>
    <row r="4" spans="1:1">
      <c r="A4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"/>
  <sheetViews>
    <sheetView tabSelected="1" zoomScale="90" zoomScaleNormal="90" workbookViewId="0">
      <selection activeCell="I13" sqref="I13"/>
    </sheetView>
  </sheetViews>
  <sheetFormatPr defaultRowHeight="15"/>
  <cols>
    <col min="1" max="1" width="16.85546875" customWidth="1"/>
    <col min="2" max="2" width="11.7109375" customWidth="1"/>
    <col min="3" max="3" width="8.85546875" customWidth="1"/>
    <col min="4" max="4" width="14.7109375" customWidth="1"/>
    <col min="5" max="5" width="22.42578125" customWidth="1"/>
    <col min="6" max="6" width="11.85546875" customWidth="1"/>
    <col min="7" max="7" width="21.7109375" customWidth="1"/>
    <col min="8" max="8" width="7.5703125" style="2" customWidth="1"/>
    <col min="9" max="9" width="15.5703125" style="2" customWidth="1"/>
    <col min="10" max="10" width="13" style="2" customWidth="1"/>
    <col min="11" max="11" width="7.140625" style="2" customWidth="1"/>
    <col min="12" max="12" width="14.140625" style="2" customWidth="1"/>
    <col min="13" max="13" width="12.85546875" style="2" customWidth="1"/>
    <col min="14" max="14" width="7.28515625" style="2" customWidth="1"/>
    <col min="15" max="16" width="12" style="2" customWidth="1"/>
    <col min="17" max="17" width="9" style="2" customWidth="1"/>
    <col min="18" max="18" width="13.28515625" customWidth="1"/>
  </cols>
  <sheetData>
    <row r="1" spans="1:19">
      <c r="A1" s="3" t="s">
        <v>0</v>
      </c>
      <c r="B1" s="4" t="s">
        <v>1</v>
      </c>
      <c r="D1" s="4"/>
      <c r="E1" s="4"/>
      <c r="G1" s="5"/>
    </row>
    <row r="2" spans="1:19">
      <c r="A2" s="3"/>
      <c r="B2" s="4"/>
      <c r="D2" s="4"/>
      <c r="E2" s="4"/>
      <c r="G2" s="5"/>
    </row>
    <row r="3" spans="1:19">
      <c r="A3" s="8"/>
      <c r="B3" s="9" t="s">
        <v>18</v>
      </c>
      <c r="D3" s="4"/>
      <c r="E3" s="4"/>
      <c r="G3" s="5"/>
    </row>
    <row r="5" spans="1:19">
      <c r="H5" s="19" t="s">
        <v>2</v>
      </c>
      <c r="I5" s="19"/>
      <c r="J5" s="19"/>
      <c r="K5" s="19" t="s">
        <v>6</v>
      </c>
      <c r="L5" s="19"/>
      <c r="M5" s="19"/>
      <c r="N5" s="19" t="s">
        <v>7</v>
      </c>
      <c r="O5" s="19"/>
      <c r="P5" s="19"/>
      <c r="Q5" s="20" t="s">
        <v>8</v>
      </c>
      <c r="R5" s="22" t="s">
        <v>20</v>
      </c>
      <c r="S5" s="22"/>
    </row>
    <row r="6" spans="1:19" s="6" customFormat="1" ht="30">
      <c r="A6" s="10"/>
      <c r="B6" s="10"/>
      <c r="C6" s="10" t="s">
        <v>32</v>
      </c>
      <c r="D6" s="10" t="s">
        <v>31</v>
      </c>
      <c r="E6" s="10" t="s">
        <v>29</v>
      </c>
      <c r="F6" s="10" t="s">
        <v>11</v>
      </c>
      <c r="G6" s="10" t="s">
        <v>28</v>
      </c>
      <c r="H6" s="7" t="s">
        <v>3</v>
      </c>
      <c r="I6" s="7" t="s">
        <v>4</v>
      </c>
      <c r="J6" s="7" t="s">
        <v>5</v>
      </c>
      <c r="K6" s="7" t="s">
        <v>3</v>
      </c>
      <c r="L6" s="7" t="s">
        <v>4</v>
      </c>
      <c r="M6" s="7" t="s">
        <v>19</v>
      </c>
      <c r="N6" s="7" t="s">
        <v>3</v>
      </c>
      <c r="O6" s="7" t="s">
        <v>4</v>
      </c>
      <c r="P6" s="7" t="s">
        <v>5</v>
      </c>
      <c r="Q6" s="21"/>
      <c r="R6" s="15" t="s">
        <v>21</v>
      </c>
      <c r="S6" s="16" t="s">
        <v>22</v>
      </c>
    </row>
    <row r="7" spans="1:19" ht="23.25" customHeight="1">
      <c r="A7" s="23"/>
      <c r="B7" s="23"/>
      <c r="C7" s="11" t="s">
        <v>9</v>
      </c>
      <c r="D7" s="11" t="s">
        <v>10</v>
      </c>
      <c r="E7" s="11" t="s">
        <v>33</v>
      </c>
      <c r="F7" s="11" t="s">
        <v>12</v>
      </c>
      <c r="G7" s="11" t="s">
        <v>25</v>
      </c>
      <c r="H7" s="12">
        <v>10</v>
      </c>
      <c r="I7" s="13">
        <v>25000</v>
      </c>
      <c r="J7" s="13">
        <v>62500</v>
      </c>
      <c r="K7" s="12">
        <v>7</v>
      </c>
      <c r="L7" s="13">
        <f>K7*(I7/H7)</f>
        <v>17500</v>
      </c>
      <c r="M7" s="13">
        <f>K7*((J7/H7)*70%)</f>
        <v>30625</v>
      </c>
      <c r="N7" s="12">
        <f t="shared" ref="N7:O9" si="0">H7-K7</f>
        <v>3</v>
      </c>
      <c r="O7" s="13">
        <f t="shared" si="0"/>
        <v>7500</v>
      </c>
      <c r="P7" s="13">
        <f>N7*(J7/H7)</f>
        <v>18750</v>
      </c>
      <c r="Q7" s="14">
        <f>K7/H7</f>
        <v>0.7</v>
      </c>
      <c r="R7" s="17">
        <f>M7-I7</f>
        <v>5625</v>
      </c>
      <c r="S7" s="18">
        <f>R7/J7</f>
        <v>0.09</v>
      </c>
    </row>
    <row r="8" spans="1:19" ht="21.75" customHeight="1">
      <c r="A8" s="23"/>
      <c r="B8" s="23"/>
      <c r="C8" s="11" t="s">
        <v>13</v>
      </c>
      <c r="D8" s="11" t="s">
        <v>10</v>
      </c>
      <c r="E8" s="11" t="s">
        <v>30</v>
      </c>
      <c r="F8" s="11" t="s">
        <v>14</v>
      </c>
      <c r="G8" s="11" t="s">
        <v>26</v>
      </c>
      <c r="H8" s="12">
        <v>10</v>
      </c>
      <c r="I8" s="13">
        <v>18000</v>
      </c>
      <c r="J8" s="13">
        <v>54000</v>
      </c>
      <c r="K8" s="12">
        <v>8</v>
      </c>
      <c r="L8" s="13">
        <f t="shared" ref="L8" si="1">K8*(I8/H8)</f>
        <v>14400</v>
      </c>
      <c r="M8" s="13">
        <f>K8*((J8/H8)*90%)</f>
        <v>38880</v>
      </c>
      <c r="N8" s="12">
        <f t="shared" si="0"/>
        <v>2</v>
      </c>
      <c r="O8" s="13">
        <f t="shared" si="0"/>
        <v>3600</v>
      </c>
      <c r="P8" s="13">
        <f>N8*(J8/H8)</f>
        <v>10800</v>
      </c>
      <c r="Q8" s="14">
        <f t="shared" ref="Q8:Q9" si="2">K8/H8</f>
        <v>0.8</v>
      </c>
      <c r="R8" s="17">
        <f>M8-I8</f>
        <v>20880</v>
      </c>
      <c r="S8" s="18">
        <f>R8/J8</f>
        <v>0.38666666666666666</v>
      </c>
    </row>
    <row r="9" spans="1:19" ht="21.75" customHeight="1">
      <c r="A9" s="23"/>
      <c r="B9" s="23"/>
      <c r="C9" s="11" t="s">
        <v>13</v>
      </c>
      <c r="D9" s="11" t="s">
        <v>10</v>
      </c>
      <c r="E9" s="11" t="s">
        <v>30</v>
      </c>
      <c r="F9" s="11" t="s">
        <v>24</v>
      </c>
      <c r="G9" s="11" t="s">
        <v>27</v>
      </c>
      <c r="H9" s="12">
        <v>8</v>
      </c>
      <c r="I9" s="13">
        <f>1500*H9</f>
        <v>12000</v>
      </c>
      <c r="J9" s="13">
        <f>I9*3.5</f>
        <v>42000</v>
      </c>
      <c r="K9" s="12">
        <v>6</v>
      </c>
      <c r="L9" s="13">
        <f>K9*(I9/H9)</f>
        <v>9000</v>
      </c>
      <c r="M9" s="13">
        <f>K9*((J9/H9)*100%)</f>
        <v>31500</v>
      </c>
      <c r="N9" s="12">
        <f t="shared" si="0"/>
        <v>2</v>
      </c>
      <c r="O9" s="13">
        <f t="shared" si="0"/>
        <v>3000</v>
      </c>
      <c r="P9" s="13">
        <v>10800</v>
      </c>
      <c r="Q9" s="14">
        <f t="shared" si="2"/>
        <v>0.75</v>
      </c>
      <c r="R9" s="17">
        <f>M9-I9</f>
        <v>19500</v>
      </c>
      <c r="S9" s="18">
        <f>R9/J9</f>
        <v>0.4642857142857143</v>
      </c>
    </row>
  </sheetData>
  <mergeCells count="5">
    <mergeCell ref="H5:J5"/>
    <mergeCell ref="K5:M5"/>
    <mergeCell ref="N5:P5"/>
    <mergeCell ref="Q5:Q6"/>
    <mergeCell ref="R5:S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Добавить в 1 с </vt:lpstr>
      <vt:lpstr>Отчет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2023-02-28T01:58:30Z</dcterms:modified>
</cp:coreProperties>
</file>