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Лист1!$A$12:$G$119</definedName>
    <definedName name="_xlnm.Print_Area" localSheetId="0">Лист1!$A$1:$H$119</definedName>
  </definedNames>
  <calcPr calcId="162913"/>
</workbook>
</file>

<file path=xl/calcChain.xml><?xml version="1.0" encoding="utf-8"?>
<calcChain xmlns="http://schemas.openxmlformats.org/spreadsheetml/2006/main">
  <c r="G101" i="1" l="1"/>
  <c r="G102" i="1"/>
  <c r="G103" i="1"/>
  <c r="G104" i="1"/>
  <c r="G105" i="1"/>
  <c r="G106" i="1"/>
  <c r="G107" i="1"/>
  <c r="G108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1" i="1"/>
  <c r="G22" i="1"/>
  <c r="G23" i="1"/>
  <c r="G24" i="1"/>
  <c r="G25" i="1"/>
  <c r="G26" i="1"/>
  <c r="G27" i="1"/>
  <c r="G28" i="1"/>
  <c r="G29" i="1"/>
  <c r="G30" i="1"/>
  <c r="G31" i="1"/>
  <c r="G32" i="1"/>
  <c r="G18" i="1" l="1"/>
  <c r="G19" i="1"/>
  <c r="G20" i="1"/>
  <c r="G33" i="1"/>
  <c r="G34" i="1"/>
  <c r="G35" i="1"/>
  <c r="G37" i="1"/>
  <c r="G38" i="1"/>
  <c r="G39" i="1"/>
  <c r="G40" i="1"/>
  <c r="G41" i="1"/>
  <c r="G42" i="1"/>
  <c r="G43" i="1"/>
  <c r="G44" i="1"/>
  <c r="G45" i="1"/>
  <c r="G46" i="1"/>
  <c r="G63" i="1"/>
  <c r="G64" i="1"/>
  <c r="G65" i="1"/>
  <c r="G66" i="1"/>
  <c r="G68" i="1"/>
  <c r="G69" i="1"/>
  <c r="G70" i="1"/>
  <c r="G71" i="1"/>
  <c r="G72" i="1"/>
  <c r="G73" i="1"/>
  <c r="G74" i="1"/>
  <c r="G75" i="1"/>
  <c r="G76" i="1"/>
  <c r="G92" i="1"/>
  <c r="G93" i="1"/>
  <c r="G94" i="1"/>
  <c r="G95" i="1"/>
  <c r="G96" i="1"/>
  <c r="G97" i="1"/>
  <c r="G98" i="1"/>
  <c r="G99" i="1"/>
  <c r="G100" i="1"/>
  <c r="G109" i="1"/>
  <c r="G110" i="1"/>
  <c r="G111" i="1"/>
  <c r="G112" i="1"/>
  <c r="B16" i="1" l="1"/>
  <c r="B17" i="1" s="1"/>
  <c r="B18" i="1" s="1"/>
  <c r="B19" i="1" s="1"/>
  <c r="B20" i="1" l="1"/>
  <c r="B21" i="1" s="1"/>
  <c r="B22" i="1" s="1"/>
  <c r="B23" i="1" l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l="1"/>
  <c r="B49" i="1" s="1"/>
  <c r="B50" i="1" s="1"/>
  <c r="B51" i="1" s="1"/>
  <c r="B52" i="1" s="1"/>
  <c r="B53" i="1" s="1"/>
  <c r="B54" i="1" s="1"/>
  <c r="B55" i="1" s="1"/>
  <c r="B56" i="1" s="1"/>
  <c r="B69" i="1"/>
  <c r="B70" i="1" s="1"/>
  <c r="B71" i="1" s="1"/>
  <c r="B72" i="1" s="1"/>
  <c r="G15" i="1"/>
  <c r="G16" i="1"/>
  <c r="G17" i="1"/>
  <c r="B57" i="1" l="1"/>
  <c r="B58" i="1" s="1"/>
  <c r="B59" i="1" s="1"/>
  <c r="B60" i="1" s="1"/>
  <c r="B61" i="1" s="1"/>
  <c r="B62" i="1" s="1"/>
  <c r="B63" i="1" s="1"/>
  <c r="B64" i="1" s="1"/>
  <c r="B65" i="1" s="1"/>
  <c r="B66" i="1" s="1"/>
  <c r="B75" i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73" i="1"/>
  <c r="B74" i="1" s="1"/>
  <c r="G113" i="1"/>
  <c r="B88" i="1" l="1"/>
  <c r="B89" i="1" s="1"/>
  <c r="B90" i="1" s="1"/>
  <c r="B93" i="1" s="1"/>
  <c r="B94" i="1" s="1"/>
  <c r="B95" i="1" s="1"/>
  <c r="B96" i="1" s="1"/>
  <c r="B97" i="1" s="1"/>
  <c r="B98" i="1" s="1"/>
  <c r="B99" i="1" s="1"/>
  <c r="B100" i="1" s="1"/>
  <c r="B101" i="1" s="1"/>
  <c r="B106" i="1" l="1"/>
  <c r="B102" i="1"/>
  <c r="B103" i="1" s="1"/>
  <c r="B104" i="1" s="1"/>
  <c r="B105" i="1" s="1"/>
  <c r="B107" i="1"/>
  <c r="B108" i="1" s="1"/>
  <c r="B109" i="1" s="1"/>
  <c r="B110" i="1" s="1"/>
  <c r="B111" i="1" s="1"/>
  <c r="B112" i="1" s="1"/>
</calcChain>
</file>

<file path=xl/sharedStrings.xml><?xml version="1.0" encoding="utf-8"?>
<sst xmlns="http://schemas.openxmlformats.org/spreadsheetml/2006/main" count="207" uniqueCount="64">
  <si>
    <t>№ п/п</t>
  </si>
  <si>
    <t>Наименование оборудования</t>
  </si>
  <si>
    <t>Кол. Ед.</t>
  </si>
  <si>
    <t>Ед. изм.</t>
  </si>
  <si>
    <t>Цена, руб. с НДС</t>
  </si>
  <si>
    <t>Сумма</t>
  </si>
  <si>
    <t xml:space="preserve">Срок поставки оборудования: </t>
  </si>
  <si>
    <t>Цены указаны с учетом НДС:</t>
  </si>
  <si>
    <t>Организация:</t>
  </si>
  <si>
    <t>Кому:</t>
  </si>
  <si>
    <t xml:space="preserve">Примечание: </t>
  </si>
  <si>
    <t>с</t>
  </si>
  <si>
    <t xml:space="preserve">Вентиляция </t>
  </si>
  <si>
    <t xml:space="preserve">В1 </t>
  </si>
  <si>
    <t xml:space="preserve">В2 </t>
  </si>
  <si>
    <t xml:space="preserve">В3 </t>
  </si>
  <si>
    <t xml:space="preserve">В4 </t>
  </si>
  <si>
    <t>шт.</t>
  </si>
  <si>
    <t>м.п.</t>
  </si>
  <si>
    <t>шт</t>
  </si>
  <si>
    <t>Воздуховод Сп-100 -3000 оц.ст (0,5)</t>
  </si>
  <si>
    <t>Гибкая вставка (Кр) -100 (дл 150)</t>
  </si>
  <si>
    <t>Хомут D100 с резиновым профилем</t>
  </si>
  <si>
    <t>Шпилька резьбовая 8*2000</t>
  </si>
  <si>
    <t>Гайка 934 М8</t>
  </si>
  <si>
    <t>Зонт (Кр)-160 оц.ст. (0,5 -ф-0/0)</t>
  </si>
  <si>
    <t>Диффузор стальной вытяжной ф 100 мм</t>
  </si>
  <si>
    <t>Дроссель (Кр)-100 - 200) (0,5-РГ-20)</t>
  </si>
  <si>
    <t>Гибкая вставка (Кр) -160 (дл 150)</t>
  </si>
  <si>
    <t>Воздуховод Сп-125 -3000 оц.ст (0,5)</t>
  </si>
  <si>
    <t>Воздуховод Сп-160 -3000 оц.ст (0,5)</t>
  </si>
  <si>
    <t>Зонт (Кр)-200 оц.ст. (0,5 -ф-0/0)</t>
  </si>
  <si>
    <t>Гибкая вставка (Кр) -125 (дл 150)</t>
  </si>
  <si>
    <t>Вентилятор канальный VC-100 (Circular duct fans)</t>
  </si>
  <si>
    <t>Заслонка оц. АЗД-122м-D100-ЭП</t>
  </si>
  <si>
    <t>Электропривод RWF05-220</t>
  </si>
  <si>
    <t>Симисторный регулятор СРМ 500 W/M</t>
  </si>
  <si>
    <t>Вентилятор канальный VC-160 (Circular duct fans)</t>
  </si>
  <si>
    <t>Заслонка оц. АЗД-122м-D160-ЭП</t>
  </si>
  <si>
    <t>Вентилятор канальный VC-125 (Circular duct fans)</t>
  </si>
  <si>
    <t>Заслонка оц. АЗД-122м-D125-ЭП</t>
  </si>
  <si>
    <t>Cистема оконная приточная Аир-Бокс ЭКО с фильтром класса Г3</t>
  </si>
  <si>
    <t>Клапан КЛОП-2(60)-НО-150х150-MB/S(220)-Н</t>
  </si>
  <si>
    <t>Узел прохода УП 1 D100, без кольца для сбора конденсата, без клапана</t>
  </si>
  <si>
    <t>Узел прохода УП 1 D160, без кольца для сбора конденсата, без клапана</t>
  </si>
  <si>
    <t>Узел прохода УП 1 D125, без кольца для сбора конденсата, без клапана</t>
  </si>
  <si>
    <t>кг</t>
  </si>
  <si>
    <t>Шумоглушитель ф100 L=600</t>
  </si>
  <si>
    <t>Шумоглушитель ф125 L=600</t>
  </si>
  <si>
    <t>Шумоглушитель ф160 L=600</t>
  </si>
  <si>
    <t>Отвод (Кр) -90 -100 -100 -40 оц.ст. (0,5 -0/0)</t>
  </si>
  <si>
    <t>Тройник (Кр тип1) -100 -220 -100 -60 -90 оц.ст. (0,5 -0/0)</t>
  </si>
  <si>
    <t>Ниппель (Кр) -100 оц.ст (0,5)</t>
  </si>
  <si>
    <t>Переход Кр -160/100 -112 оц.ст. (0,5, -0/0)</t>
  </si>
  <si>
    <t>Переход Кр -200/160 -85 оц.ст. (0,5, -0/0)</t>
  </si>
  <si>
    <t>Отвод (Кр) -90 -160 -160 -40 оц.ст. (0,5 -0/0)</t>
  </si>
  <si>
    <t>Крестовина (Кр) -160 -260 -125 -60 -100 -60 оц.ст. (0,5 -0/0)</t>
  </si>
  <si>
    <t>Крестовина (Кр) -125 -180 -100 -60 -100 -60 оц.ст. (0,5 -0/0)</t>
  </si>
  <si>
    <t>Ниппель (Кр) -160 оц.ст (0,5)</t>
  </si>
  <si>
    <t>Ниппель (Кр) -125 оц.ст (0,5)</t>
  </si>
  <si>
    <t>Отвод (Кр) -90 -125 -125 -40 оц.ст. (0,5 -0/0)</t>
  </si>
  <si>
    <t>Тройник (Кр. пер) -125 -100 -160 -100 -60 -90 оц.ст. (0,5 -0/0)</t>
  </si>
  <si>
    <t>Тройник (Кр тип1) -125 -245 -125 -60 -90 оц.ст. (0,5 -0/0)</t>
  </si>
  <si>
    <t>Переход Кр -160/125 -78 оц.ст. (0,5, -0/0)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</si>
</sst>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4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3" borderId="0" xfId="0" applyFont="1" applyFill="1"/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9" fillId="0" borderId="0" xfId="0" applyFont="1" applyFill="1" applyBorder="1"/>
    <xf numFmtId="0" fontId="9" fillId="0" borderId="0" xfId="0" applyFont="1"/>
    <xf numFmtId="0" fontId="1" fillId="0" borderId="0" xfId="0" applyFont="1" applyFill="1" applyBorder="1" applyAlignment="1"/>
    <xf numFmtId="4" fontId="1" fillId="0" borderId="0" xfId="0" applyNumberFormat="1" applyFont="1" applyFill="1" applyBorder="1" applyAlignment="1"/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3" borderId="0" xfId="0" applyFont="1" applyFill="1"/>
    <xf numFmtId="164" fontId="6" fillId="0" borderId="3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9" fillId="0" borderId="0" xfId="0" applyFont="1" applyBorder="1" applyAlignment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abSelected="1" view="pageBreakPreview" zoomScale="75" zoomScaleNormal="75" zoomScaleSheetLayoutView="75" workbookViewId="0">
      <selection activeCell="D18" sqref="D18"/>
    </sheetView>
  </sheetViews>
  <sheetFormatPr defaultRowHeight="14.1" customHeight="1" x14ac:dyDescent="0.25"/>
  <cols>
    <col min="1" max="1" width="9.140625" style="5"/>
    <col min="2" max="2" width="5.7109375" style="6" customWidth="1"/>
    <col min="3" max="3" width="59.85546875" style="6" customWidth="1"/>
    <col min="4" max="4" width="9.5703125" style="7" bestFit="1" customWidth="1"/>
    <col min="5" max="5" width="7.28515625" style="8" bestFit="1" customWidth="1"/>
    <col min="6" max="6" width="12.85546875" style="6" customWidth="1"/>
    <col min="7" max="7" width="19.140625" style="6" customWidth="1"/>
  </cols>
  <sheetData>
    <row r="1" spans="1:8" ht="14.1" customHeight="1" x14ac:dyDescent="0.25">
      <c r="A1" s="9"/>
      <c r="B1" s="10"/>
      <c r="C1" s="67"/>
      <c r="D1" s="67"/>
      <c r="E1" s="67"/>
      <c r="F1" s="67"/>
      <c r="G1" s="67"/>
      <c r="H1" s="11"/>
    </row>
    <row r="2" spans="1:8" ht="14.1" customHeight="1" x14ac:dyDescent="0.25">
      <c r="A2" s="9"/>
      <c r="B2" s="10" t="s">
        <v>11</v>
      </c>
      <c r="C2" s="67"/>
      <c r="D2" s="67"/>
      <c r="E2" s="67"/>
      <c r="F2" s="67"/>
      <c r="G2" s="67"/>
      <c r="H2" s="11"/>
    </row>
    <row r="3" spans="1:8" ht="14.1" customHeight="1" x14ac:dyDescent="0.25">
      <c r="A3" s="9"/>
      <c r="B3" s="10"/>
      <c r="C3" s="67"/>
      <c r="D3" s="67"/>
      <c r="E3" s="67"/>
      <c r="F3" s="67"/>
      <c r="G3" s="67"/>
      <c r="H3" s="11"/>
    </row>
    <row r="4" spans="1:8" ht="14.1" customHeight="1" x14ac:dyDescent="0.25">
      <c r="A4" s="9"/>
      <c r="B4" s="10"/>
      <c r="C4" s="67"/>
      <c r="D4" s="67"/>
      <c r="E4" s="67"/>
      <c r="F4" s="67"/>
      <c r="G4" s="67"/>
      <c r="H4" s="11"/>
    </row>
    <row r="5" spans="1:8" ht="14.1" customHeight="1" x14ac:dyDescent="0.25">
      <c r="A5" s="9"/>
      <c r="B5" s="10"/>
      <c r="C5" s="67"/>
      <c r="D5" s="67"/>
      <c r="E5" s="67"/>
      <c r="F5" s="67"/>
      <c r="G5" s="67"/>
      <c r="H5" s="11"/>
    </row>
    <row r="6" spans="1:8" s="1" customFormat="1" ht="14.1" customHeight="1" x14ac:dyDescent="0.25">
      <c r="A6" s="12"/>
      <c r="B6" s="10"/>
      <c r="C6" s="67"/>
      <c r="D6" s="67"/>
      <c r="E6" s="67"/>
      <c r="F6" s="67"/>
      <c r="G6" s="67"/>
    </row>
    <row r="7" spans="1:8" s="2" customFormat="1" ht="14.1" customHeight="1" x14ac:dyDescent="0.25">
      <c r="A7" s="13"/>
      <c r="B7" s="68"/>
      <c r="C7" s="68"/>
      <c r="D7" s="63" t="s">
        <v>8</v>
      </c>
      <c r="E7" s="63"/>
      <c r="F7" s="66"/>
      <c r="G7" s="66"/>
      <c r="H7" s="14"/>
    </row>
    <row r="8" spans="1:8" s="2" customFormat="1" ht="14.1" customHeight="1" x14ac:dyDescent="0.25">
      <c r="A8" s="13"/>
      <c r="B8" s="68"/>
      <c r="C8" s="68"/>
      <c r="D8" s="63" t="s">
        <v>9</v>
      </c>
      <c r="E8" s="64"/>
      <c r="F8" s="65"/>
      <c r="G8" s="65"/>
      <c r="H8" s="14"/>
    </row>
    <row r="9" spans="1:8" s="2" customFormat="1" ht="14.1" customHeight="1" thickBot="1" x14ac:dyDescent="0.3">
      <c r="A9" s="13"/>
      <c r="B9" s="15"/>
      <c r="C9" s="15"/>
      <c r="D9" s="16"/>
      <c r="E9" s="15"/>
      <c r="F9" s="15"/>
      <c r="G9" s="15"/>
      <c r="H9" s="14"/>
    </row>
    <row r="10" spans="1:8" ht="19.5" thickBot="1" x14ac:dyDescent="0.35">
      <c r="A10" s="11"/>
      <c r="B10" s="48"/>
      <c r="C10" s="49"/>
      <c r="D10" s="49"/>
      <c r="E10" s="49"/>
      <c r="F10" s="49"/>
      <c r="G10" s="50"/>
      <c r="H10" s="11"/>
    </row>
    <row r="11" spans="1:8" ht="14.1" customHeight="1" thickBot="1" x14ac:dyDescent="0.25">
      <c r="A11" s="11"/>
      <c r="B11" s="17"/>
      <c r="C11" s="17"/>
      <c r="D11" s="18"/>
      <c r="E11" s="17"/>
      <c r="F11" s="17"/>
      <c r="G11" s="17"/>
      <c r="H11" s="11"/>
    </row>
    <row r="12" spans="1:8" s="2" customFormat="1" ht="26.25" thickBot="1" x14ac:dyDescent="0.25">
      <c r="A12" s="14"/>
      <c r="B12" s="19" t="s">
        <v>0</v>
      </c>
      <c r="C12" s="20" t="s">
        <v>1</v>
      </c>
      <c r="D12" s="21" t="s">
        <v>2</v>
      </c>
      <c r="E12" s="20" t="s">
        <v>3</v>
      </c>
      <c r="F12" s="20" t="s">
        <v>4</v>
      </c>
      <c r="G12" s="22" t="s">
        <v>5</v>
      </c>
      <c r="H12" s="14"/>
    </row>
    <row r="13" spans="1:8" s="2" customFormat="1" ht="13.5" thickBot="1" x14ac:dyDescent="0.25">
      <c r="A13" s="14"/>
      <c r="B13" s="60" t="s">
        <v>12</v>
      </c>
      <c r="C13" s="61"/>
      <c r="D13" s="61"/>
      <c r="E13" s="61"/>
      <c r="F13" s="61"/>
      <c r="G13" s="62"/>
      <c r="H13" s="14"/>
    </row>
    <row r="14" spans="1:8" s="2" customFormat="1" ht="13.5" thickBot="1" x14ac:dyDescent="0.25">
      <c r="A14" s="14"/>
      <c r="B14" s="60" t="s">
        <v>13</v>
      </c>
      <c r="C14" s="61"/>
      <c r="D14" s="61"/>
      <c r="E14" s="61"/>
      <c r="F14" s="61"/>
      <c r="G14" s="62"/>
      <c r="H14" s="14"/>
    </row>
    <row r="15" spans="1:8" s="2" customFormat="1" ht="12.75" x14ac:dyDescent="0.2">
      <c r="A15" s="14"/>
      <c r="B15" s="23">
        <v>1</v>
      </c>
      <c r="C15" s="24" t="s">
        <v>47</v>
      </c>
      <c r="D15" s="38">
        <v>1</v>
      </c>
      <c r="E15" s="25" t="s">
        <v>17</v>
      </c>
      <c r="F15" s="26">
        <v>1835.37</v>
      </c>
      <c r="G15" s="41">
        <f t="shared" ref="G15:G112" si="0">D15*F15</f>
        <v>1835.37</v>
      </c>
      <c r="H15" s="14"/>
    </row>
    <row r="16" spans="1:8" s="3" customFormat="1" ht="12.75" x14ac:dyDescent="0.2">
      <c r="A16" s="31"/>
      <c r="B16" s="27">
        <f>IF(B15&gt;=1,B15+1,IF(#REF!&gt;=1,#REF!+1,IF(#REF!&gt;=1,#REF!+1,IF(B12&gt;=1,B12+1,B11+1))))</f>
        <v>2</v>
      </c>
      <c r="C16" s="28" t="s">
        <v>21</v>
      </c>
      <c r="D16" s="39">
        <v>1</v>
      </c>
      <c r="E16" s="29" t="s">
        <v>17</v>
      </c>
      <c r="F16" s="30">
        <v>242.46</v>
      </c>
      <c r="G16" s="40">
        <f t="shared" si="0"/>
        <v>242.46</v>
      </c>
      <c r="H16" s="31"/>
    </row>
    <row r="17" spans="1:8" s="3" customFormat="1" ht="12.75" x14ac:dyDescent="0.2">
      <c r="A17" s="31"/>
      <c r="B17" s="27">
        <f>IF(B16&gt;=1,B16+1,IF(B15&gt;=1,B15+1,IF(#REF!&gt;=1,#REF!+1,IF(#REF!&gt;=1,#REF!+1,B12+1))))</f>
        <v>3</v>
      </c>
      <c r="C17" s="24" t="s">
        <v>33</v>
      </c>
      <c r="D17" s="38">
        <v>1</v>
      </c>
      <c r="E17" s="25" t="s">
        <v>19</v>
      </c>
      <c r="F17" s="26">
        <v>5186.2299999999996</v>
      </c>
      <c r="G17" s="40">
        <f t="shared" si="0"/>
        <v>5186.2299999999996</v>
      </c>
      <c r="H17" s="31"/>
    </row>
    <row r="18" spans="1:8" s="3" customFormat="1" ht="12.75" x14ac:dyDescent="0.2">
      <c r="A18" s="31"/>
      <c r="B18" s="27">
        <f>IF(B17&gt;=1,B17+1,IF(B16&gt;=1,B16+1,IF(B15&gt;=1,B15+1,IF(#REF!&gt;=1,#REF!+1,#REF!+1))))</f>
        <v>4</v>
      </c>
      <c r="C18" s="28" t="s">
        <v>21</v>
      </c>
      <c r="D18" s="39">
        <v>1</v>
      </c>
      <c r="E18" s="29" t="s">
        <v>17</v>
      </c>
      <c r="F18" s="30">
        <v>242.46</v>
      </c>
      <c r="G18" s="40">
        <f t="shared" si="0"/>
        <v>242.46</v>
      </c>
      <c r="H18" s="31"/>
    </row>
    <row r="19" spans="1:8" s="3" customFormat="1" ht="12.75" x14ac:dyDescent="0.2">
      <c r="A19" s="31"/>
      <c r="B19" s="27">
        <f>IF(B18&gt;=1,B18+1,IF(B17&gt;=1,B17+1,IF(B16&gt;=1,B16+1,IF(B15&gt;=1,B15+1,#REF!+1))))</f>
        <v>5</v>
      </c>
      <c r="C19" s="28" t="s">
        <v>47</v>
      </c>
      <c r="D19" s="39">
        <v>1</v>
      </c>
      <c r="E19" s="29" t="s">
        <v>17</v>
      </c>
      <c r="F19" s="30">
        <v>1835.37</v>
      </c>
      <c r="G19" s="40">
        <f t="shared" si="0"/>
        <v>1835.37</v>
      </c>
      <c r="H19" s="31"/>
    </row>
    <row r="20" spans="1:8" s="3" customFormat="1" ht="12.75" x14ac:dyDescent="0.2">
      <c r="A20" s="31"/>
      <c r="B20" s="27">
        <f t="shared" ref="B20:B99" si="1">IF(B19&gt;=1,B19+1,IF(B18&gt;=1,B18+1,IF(B17&gt;=1,B17+1,IF(B16&gt;=1,B16+1,B15+1))))</f>
        <v>6</v>
      </c>
      <c r="C20" s="28" t="s">
        <v>34</v>
      </c>
      <c r="D20" s="39">
        <v>1</v>
      </c>
      <c r="E20" s="25" t="s">
        <v>19</v>
      </c>
      <c r="F20" s="30">
        <v>822.06</v>
      </c>
      <c r="G20" s="40">
        <f t="shared" si="0"/>
        <v>822.06</v>
      </c>
      <c r="H20" s="31"/>
    </row>
    <row r="21" spans="1:8" s="3" customFormat="1" ht="12.75" x14ac:dyDescent="0.2">
      <c r="A21" s="31"/>
      <c r="B21" s="27">
        <f t="shared" si="1"/>
        <v>7</v>
      </c>
      <c r="C21" s="28" t="s">
        <v>35</v>
      </c>
      <c r="D21" s="39">
        <v>1</v>
      </c>
      <c r="E21" s="25" t="s">
        <v>19</v>
      </c>
      <c r="F21" s="30">
        <v>11275.67</v>
      </c>
      <c r="G21" s="40">
        <f t="shared" si="0"/>
        <v>11275.67</v>
      </c>
      <c r="H21" s="31"/>
    </row>
    <row r="22" spans="1:8" s="3" customFormat="1" ht="12.75" x14ac:dyDescent="0.2">
      <c r="A22" s="31"/>
      <c r="B22" s="27">
        <f t="shared" si="1"/>
        <v>8</v>
      </c>
      <c r="C22" s="28" t="s">
        <v>36</v>
      </c>
      <c r="D22" s="39">
        <v>1</v>
      </c>
      <c r="E22" s="25" t="s">
        <v>19</v>
      </c>
      <c r="F22" s="30">
        <v>1841.82</v>
      </c>
      <c r="G22" s="40">
        <f t="shared" si="0"/>
        <v>1841.82</v>
      </c>
      <c r="H22" s="31"/>
    </row>
    <row r="23" spans="1:8" s="4" customFormat="1" ht="12.75" x14ac:dyDescent="0.2">
      <c r="A23" s="32"/>
      <c r="B23" s="27">
        <f t="shared" si="1"/>
        <v>9</v>
      </c>
      <c r="C23" s="28" t="s">
        <v>20</v>
      </c>
      <c r="D23" s="39">
        <v>12</v>
      </c>
      <c r="E23" s="30" t="s">
        <v>18</v>
      </c>
      <c r="F23" s="30">
        <v>802.23</v>
      </c>
      <c r="G23" s="40">
        <f t="shared" si="0"/>
        <v>9626.76</v>
      </c>
      <c r="H23" s="32"/>
    </row>
    <row r="24" spans="1:8" s="4" customFormat="1" ht="12.75" x14ac:dyDescent="0.2">
      <c r="A24" s="32"/>
      <c r="B24" s="27">
        <f t="shared" si="1"/>
        <v>10</v>
      </c>
      <c r="C24" s="28" t="s">
        <v>50</v>
      </c>
      <c r="D24" s="39">
        <v>5</v>
      </c>
      <c r="E24" s="30" t="s">
        <v>19</v>
      </c>
      <c r="F24" s="30">
        <v>259.64</v>
      </c>
      <c r="G24" s="40">
        <f t="shared" si="0"/>
        <v>1298.1999999999998</v>
      </c>
      <c r="H24" s="32"/>
    </row>
    <row r="25" spans="1:8" s="4" customFormat="1" ht="12.75" x14ac:dyDescent="0.2">
      <c r="A25" s="32"/>
      <c r="B25" s="27">
        <f t="shared" si="1"/>
        <v>11</v>
      </c>
      <c r="C25" s="28" t="s">
        <v>51</v>
      </c>
      <c r="D25" s="39">
        <v>3</v>
      </c>
      <c r="E25" s="30" t="s">
        <v>19</v>
      </c>
      <c r="F25" s="30">
        <v>184.76</v>
      </c>
      <c r="G25" s="40">
        <f t="shared" si="0"/>
        <v>554.28</v>
      </c>
      <c r="H25" s="32"/>
    </row>
    <row r="26" spans="1:8" s="4" customFormat="1" ht="12.75" x14ac:dyDescent="0.2">
      <c r="A26" s="32"/>
      <c r="B26" s="27">
        <f t="shared" si="1"/>
        <v>12</v>
      </c>
      <c r="C26" s="28" t="s">
        <v>52</v>
      </c>
      <c r="D26" s="39">
        <v>20</v>
      </c>
      <c r="E26" s="30" t="s">
        <v>19</v>
      </c>
      <c r="F26" s="30">
        <v>41.35</v>
      </c>
      <c r="G26" s="40">
        <f t="shared" si="0"/>
        <v>827</v>
      </c>
      <c r="H26" s="32"/>
    </row>
    <row r="27" spans="1:8" s="4" customFormat="1" ht="12.75" x14ac:dyDescent="0.2">
      <c r="A27" s="32"/>
      <c r="B27" s="27">
        <f t="shared" si="1"/>
        <v>13</v>
      </c>
      <c r="C27" s="28" t="s">
        <v>53</v>
      </c>
      <c r="D27" s="39">
        <v>1</v>
      </c>
      <c r="E27" s="30" t="s">
        <v>19</v>
      </c>
      <c r="F27" s="30">
        <v>175.04</v>
      </c>
      <c r="G27" s="40">
        <f t="shared" si="0"/>
        <v>175.04</v>
      </c>
      <c r="H27" s="32"/>
    </row>
    <row r="28" spans="1:8" s="4" customFormat="1" ht="12.75" x14ac:dyDescent="0.2">
      <c r="A28" s="32"/>
      <c r="B28" s="27">
        <f t="shared" si="1"/>
        <v>14</v>
      </c>
      <c r="C28" s="28" t="s">
        <v>22</v>
      </c>
      <c r="D28" s="39">
        <v>4</v>
      </c>
      <c r="E28" s="30" t="s">
        <v>19</v>
      </c>
      <c r="F28" s="30">
        <v>47.9</v>
      </c>
      <c r="G28" s="40">
        <f t="shared" si="0"/>
        <v>191.6</v>
      </c>
      <c r="H28" s="32"/>
    </row>
    <row r="29" spans="1:8" s="4" customFormat="1" ht="12.75" x14ac:dyDescent="0.2">
      <c r="A29" s="32"/>
      <c r="B29" s="27">
        <f t="shared" si="1"/>
        <v>15</v>
      </c>
      <c r="C29" s="28" t="s">
        <v>23</v>
      </c>
      <c r="D29" s="39">
        <v>2</v>
      </c>
      <c r="E29" s="29" t="s">
        <v>19</v>
      </c>
      <c r="F29" s="30">
        <v>104.92</v>
      </c>
      <c r="G29" s="40">
        <f t="shared" si="0"/>
        <v>209.84</v>
      </c>
      <c r="H29" s="32"/>
    </row>
    <row r="30" spans="1:8" s="4" customFormat="1" ht="12.75" x14ac:dyDescent="0.2">
      <c r="A30" s="32"/>
      <c r="B30" s="27">
        <f t="shared" si="1"/>
        <v>16</v>
      </c>
      <c r="C30" s="28" t="s">
        <v>24</v>
      </c>
      <c r="D30" s="39">
        <v>1</v>
      </c>
      <c r="E30" s="29" t="s">
        <v>46</v>
      </c>
      <c r="F30" s="30">
        <v>227.65</v>
      </c>
      <c r="G30" s="40">
        <f t="shared" si="0"/>
        <v>227.65</v>
      </c>
      <c r="H30" s="32"/>
    </row>
    <row r="31" spans="1:8" s="4" customFormat="1" ht="12.75" x14ac:dyDescent="0.2">
      <c r="A31" s="32"/>
      <c r="B31" s="27">
        <f>IF(B30&gt;=1,B30+1,IF(B29&gt;=1,B29+1,IF(B28&gt;=1,B28+1,IF(#REF!&gt;=1,#REF!+1,B23+1))))</f>
        <v>17</v>
      </c>
      <c r="C31" s="28" t="s">
        <v>25</v>
      </c>
      <c r="D31" s="39">
        <v>1</v>
      </c>
      <c r="E31" s="29" t="s">
        <v>19</v>
      </c>
      <c r="F31" s="30">
        <v>343.66</v>
      </c>
      <c r="G31" s="40">
        <f t="shared" si="0"/>
        <v>343.66</v>
      </c>
      <c r="H31" s="32"/>
    </row>
    <row r="32" spans="1:8" s="4" customFormat="1" ht="12.75" x14ac:dyDescent="0.2">
      <c r="A32" s="32"/>
      <c r="B32" s="27">
        <f>IF(B31&gt;=1,B31+1,IF(B30&gt;=1,B30+1,IF(B29&gt;=1,B29+1,IF(B28&gt;=1,B28+1,#REF!+1))))</f>
        <v>18</v>
      </c>
      <c r="C32" s="28" t="s">
        <v>26</v>
      </c>
      <c r="D32" s="39">
        <v>4</v>
      </c>
      <c r="E32" s="29" t="s">
        <v>17</v>
      </c>
      <c r="F32" s="30">
        <v>315.8</v>
      </c>
      <c r="G32" s="40">
        <f t="shared" si="0"/>
        <v>1263.2</v>
      </c>
      <c r="H32" s="32"/>
    </row>
    <row r="33" spans="1:8" s="4" customFormat="1" ht="12.75" x14ac:dyDescent="0.2">
      <c r="A33" s="32"/>
      <c r="B33" s="27">
        <f t="shared" si="1"/>
        <v>19</v>
      </c>
      <c r="C33" s="28" t="s">
        <v>27</v>
      </c>
      <c r="D33" s="39">
        <v>2</v>
      </c>
      <c r="E33" s="29" t="s">
        <v>17</v>
      </c>
      <c r="F33" s="30">
        <v>298.51</v>
      </c>
      <c r="G33" s="40">
        <f t="shared" si="0"/>
        <v>597.02</v>
      </c>
      <c r="H33" s="32"/>
    </row>
    <row r="34" spans="1:8" s="4" customFormat="1" ht="12.75" x14ac:dyDescent="0.2">
      <c r="A34" s="32"/>
      <c r="B34" s="27">
        <f t="shared" si="1"/>
        <v>20</v>
      </c>
      <c r="C34" s="28" t="s">
        <v>43</v>
      </c>
      <c r="D34" s="39">
        <v>1</v>
      </c>
      <c r="E34" s="29" t="s">
        <v>17</v>
      </c>
      <c r="F34" s="30">
        <v>3107.61</v>
      </c>
      <c r="G34" s="40">
        <f t="shared" si="0"/>
        <v>3107.61</v>
      </c>
      <c r="H34" s="32"/>
    </row>
    <row r="35" spans="1:8" s="4" customFormat="1" ht="13.5" thickBot="1" x14ac:dyDescent="0.25">
      <c r="A35" s="32"/>
      <c r="B35" s="42">
        <f>IF(B34&gt;=1,B34+1,IF(B33&gt;=1,B33+1,IF(B32&gt;=1,B32+1,IF(B31&gt;=1,B31+1,B30+1))))</f>
        <v>21</v>
      </c>
      <c r="C35" s="43" t="s">
        <v>42</v>
      </c>
      <c r="D35" s="44">
        <v>2</v>
      </c>
      <c r="E35" s="45" t="s">
        <v>17</v>
      </c>
      <c r="F35" s="46">
        <v>11415.53</v>
      </c>
      <c r="G35" s="47">
        <f t="shared" si="0"/>
        <v>22831.06</v>
      </c>
      <c r="H35" s="32"/>
    </row>
    <row r="36" spans="1:8" s="4" customFormat="1" ht="13.5" thickBot="1" x14ac:dyDescent="0.25">
      <c r="A36" s="32"/>
      <c r="B36" s="60" t="s">
        <v>14</v>
      </c>
      <c r="C36" s="61"/>
      <c r="D36" s="61"/>
      <c r="E36" s="61"/>
      <c r="F36" s="61"/>
      <c r="G36" s="62"/>
      <c r="H36" s="32"/>
    </row>
    <row r="37" spans="1:8" s="4" customFormat="1" ht="12.75" x14ac:dyDescent="0.2">
      <c r="A37" s="32"/>
      <c r="B37" s="23">
        <v>22</v>
      </c>
      <c r="C37" s="24" t="s">
        <v>49</v>
      </c>
      <c r="D37" s="38">
        <v>2</v>
      </c>
      <c r="E37" s="25" t="s">
        <v>19</v>
      </c>
      <c r="F37" s="26">
        <v>2396.62</v>
      </c>
      <c r="G37" s="41">
        <f t="shared" si="0"/>
        <v>4793.24</v>
      </c>
      <c r="H37" s="32"/>
    </row>
    <row r="38" spans="1:8" s="4" customFormat="1" ht="12.75" x14ac:dyDescent="0.2">
      <c r="A38" s="32"/>
      <c r="B38" s="27">
        <f>IF(B37&gt;=1,B37+1,IF(#REF!&gt;=1,#REF!+1,IF(B35&gt;=1,B35+1,IF(B34&gt;=1,B34+1,B33+1))))</f>
        <v>23</v>
      </c>
      <c r="C38" s="28" t="s">
        <v>28</v>
      </c>
      <c r="D38" s="39">
        <v>1</v>
      </c>
      <c r="E38" s="29" t="s">
        <v>17</v>
      </c>
      <c r="F38" s="30">
        <v>315.45999999999998</v>
      </c>
      <c r="G38" s="40">
        <f t="shared" si="0"/>
        <v>315.45999999999998</v>
      </c>
      <c r="H38" s="32"/>
    </row>
    <row r="39" spans="1:8" s="4" customFormat="1" ht="12.75" x14ac:dyDescent="0.2">
      <c r="A39" s="32"/>
      <c r="B39" s="27">
        <f>IF(B38&gt;=1,B38+1,IF(B37&gt;=1,B37+1,IF(#REF!&gt;=1,#REF!+1,IF(B35&gt;=1,B35+1,B34+1))))</f>
        <v>24</v>
      </c>
      <c r="C39" s="28" t="s">
        <v>37</v>
      </c>
      <c r="D39" s="39">
        <v>1</v>
      </c>
      <c r="E39" s="25" t="s">
        <v>19</v>
      </c>
      <c r="F39" s="30">
        <v>6280.24</v>
      </c>
      <c r="G39" s="40">
        <f t="shared" si="0"/>
        <v>6280.24</v>
      </c>
      <c r="H39" s="32"/>
    </row>
    <row r="40" spans="1:8" s="4" customFormat="1" ht="12.75" x14ac:dyDescent="0.2">
      <c r="A40" s="32"/>
      <c r="B40" s="27">
        <f>IF(B39&gt;=1,B39+1,IF(B38&gt;=1,B38+1,IF(B37&gt;=1,B37+1,IF(#REF!&gt;=1,#REF!+1,B35+1))))</f>
        <v>25</v>
      </c>
      <c r="C40" s="28" t="s">
        <v>49</v>
      </c>
      <c r="D40" s="39">
        <v>2</v>
      </c>
      <c r="E40" s="25" t="s">
        <v>19</v>
      </c>
      <c r="F40" s="30">
        <v>2396.62</v>
      </c>
      <c r="G40" s="40">
        <f t="shared" si="0"/>
        <v>4793.24</v>
      </c>
      <c r="H40" s="32"/>
    </row>
    <row r="41" spans="1:8" s="4" customFormat="1" ht="12.75" x14ac:dyDescent="0.2">
      <c r="A41" s="32"/>
      <c r="B41" s="27">
        <f>IF(B40&gt;=1,B40+1,IF(B39&gt;=1,B39+1,IF(B38&gt;=1,B38+1,IF(B37&gt;=1,B37+1,#REF!+1))))</f>
        <v>26</v>
      </c>
      <c r="C41" s="28" t="s">
        <v>28</v>
      </c>
      <c r="D41" s="39">
        <v>1</v>
      </c>
      <c r="E41" s="29" t="s">
        <v>17</v>
      </c>
      <c r="F41" s="30">
        <v>315.45999999999998</v>
      </c>
      <c r="G41" s="40">
        <f t="shared" si="0"/>
        <v>315.45999999999998</v>
      </c>
      <c r="H41" s="32"/>
    </row>
    <row r="42" spans="1:8" s="4" customFormat="1" ht="12.75" x14ac:dyDescent="0.2">
      <c r="A42" s="32"/>
      <c r="B42" s="27">
        <f t="shared" si="1"/>
        <v>27</v>
      </c>
      <c r="C42" s="28" t="s">
        <v>38</v>
      </c>
      <c r="D42" s="39">
        <v>1</v>
      </c>
      <c r="E42" s="25" t="s">
        <v>19</v>
      </c>
      <c r="F42" s="30">
        <v>858</v>
      </c>
      <c r="G42" s="40">
        <f t="shared" si="0"/>
        <v>858</v>
      </c>
      <c r="H42" s="32"/>
    </row>
    <row r="43" spans="1:8" s="4" customFormat="1" ht="12.75" x14ac:dyDescent="0.2">
      <c r="A43" s="32"/>
      <c r="B43" s="27">
        <f t="shared" si="1"/>
        <v>28</v>
      </c>
      <c r="C43" s="28" t="s">
        <v>35</v>
      </c>
      <c r="D43" s="39">
        <v>1</v>
      </c>
      <c r="E43" s="25" t="s">
        <v>19</v>
      </c>
      <c r="F43" s="30">
        <v>11275.67</v>
      </c>
      <c r="G43" s="40">
        <f t="shared" si="0"/>
        <v>11275.67</v>
      </c>
      <c r="H43" s="32"/>
    </row>
    <row r="44" spans="1:8" s="4" customFormat="1" ht="12.75" x14ac:dyDescent="0.2">
      <c r="A44" s="32"/>
      <c r="B44" s="27">
        <f t="shared" si="1"/>
        <v>29</v>
      </c>
      <c r="C44" s="28" t="s">
        <v>36</v>
      </c>
      <c r="D44" s="39">
        <v>1</v>
      </c>
      <c r="E44" s="25" t="s">
        <v>19</v>
      </c>
      <c r="F44" s="30">
        <v>1841.82</v>
      </c>
      <c r="G44" s="40">
        <f t="shared" si="0"/>
        <v>1841.82</v>
      </c>
      <c r="H44" s="32"/>
    </row>
    <row r="45" spans="1:8" s="4" customFormat="1" ht="12.75" x14ac:dyDescent="0.2">
      <c r="A45" s="32"/>
      <c r="B45" s="27">
        <f>IF(B44&gt;=1,B44+1,IF(B41&gt;=1,B41+1,IF(B40&gt;=1,B40+1,IF(B39&gt;=1,B39+1,B38+1))))</f>
        <v>30</v>
      </c>
      <c r="C45" s="28" t="s">
        <v>20</v>
      </c>
      <c r="D45" s="39">
        <v>6</v>
      </c>
      <c r="E45" s="29" t="s">
        <v>19</v>
      </c>
      <c r="F45" s="30">
        <v>802.23</v>
      </c>
      <c r="G45" s="40">
        <f t="shared" si="0"/>
        <v>4813.38</v>
      </c>
      <c r="H45" s="32"/>
    </row>
    <row r="46" spans="1:8" s="4" customFormat="1" ht="12.75" x14ac:dyDescent="0.2">
      <c r="A46" s="32"/>
      <c r="B46" s="27">
        <f>IF(B45&gt;=1,B45+1,IF(B44&gt;=1,B44+1,IF(B41&gt;=1,B41+1,IF(B40&gt;=1,B40+1,B39+1))))</f>
        <v>31</v>
      </c>
      <c r="C46" s="28" t="s">
        <v>29</v>
      </c>
      <c r="D46" s="39">
        <v>2</v>
      </c>
      <c r="E46" s="29" t="s">
        <v>19</v>
      </c>
      <c r="F46" s="30">
        <v>993.47</v>
      </c>
      <c r="G46" s="40">
        <f t="shared" si="0"/>
        <v>1986.94</v>
      </c>
      <c r="H46" s="32"/>
    </row>
    <row r="47" spans="1:8" s="4" customFormat="1" ht="12.75" x14ac:dyDescent="0.2">
      <c r="A47" s="32"/>
      <c r="B47" s="27">
        <f>IF(B46&gt;=1,B46+1,IF(B45&gt;=1,B45+1,IF(B44&gt;=1,B44+1,IF(B41&gt;=1,B41+1,B40+1))))</f>
        <v>32</v>
      </c>
      <c r="C47" s="28" t="s">
        <v>30</v>
      </c>
      <c r="D47" s="39">
        <v>2</v>
      </c>
      <c r="E47" s="29" t="s">
        <v>19</v>
      </c>
      <c r="F47" s="30">
        <v>1266.8900000000001</v>
      </c>
      <c r="G47" s="40">
        <f t="shared" si="0"/>
        <v>2533.7800000000002</v>
      </c>
      <c r="H47" s="32"/>
    </row>
    <row r="48" spans="1:8" s="4" customFormat="1" ht="12.75" x14ac:dyDescent="0.2">
      <c r="A48" s="32"/>
      <c r="B48" s="27">
        <f t="shared" ref="B48:B59" si="2">IF(B47&gt;=1,B47+1,IF(B46&gt;=1,B46+1,IF(B45&gt;=1,B45+1,IF(B42&gt;=1,B42+1,B41+1))))</f>
        <v>33</v>
      </c>
      <c r="C48" s="28" t="s">
        <v>54</v>
      </c>
      <c r="D48" s="39">
        <v>1</v>
      </c>
      <c r="E48" s="29" t="s">
        <v>19</v>
      </c>
      <c r="F48" s="30">
        <v>194.86</v>
      </c>
      <c r="G48" s="40">
        <f t="shared" si="0"/>
        <v>194.86</v>
      </c>
      <c r="H48" s="32"/>
    </row>
    <row r="49" spans="1:8" s="4" customFormat="1" ht="12.75" x14ac:dyDescent="0.2">
      <c r="A49" s="32"/>
      <c r="B49" s="27">
        <f t="shared" si="2"/>
        <v>34</v>
      </c>
      <c r="C49" s="28" t="s">
        <v>55</v>
      </c>
      <c r="D49" s="39">
        <v>2</v>
      </c>
      <c r="E49" s="29" t="s">
        <v>19</v>
      </c>
      <c r="F49" s="30">
        <v>273.04000000000002</v>
      </c>
      <c r="G49" s="40">
        <f t="shared" si="0"/>
        <v>546.08000000000004</v>
      </c>
      <c r="H49" s="32"/>
    </row>
    <row r="50" spans="1:8" s="4" customFormat="1" ht="12.75" x14ac:dyDescent="0.2">
      <c r="A50" s="32"/>
      <c r="B50" s="27">
        <f t="shared" si="2"/>
        <v>35</v>
      </c>
      <c r="C50" s="28" t="s">
        <v>56</v>
      </c>
      <c r="D50" s="39">
        <v>1</v>
      </c>
      <c r="E50" s="29" t="s">
        <v>19</v>
      </c>
      <c r="F50" s="30">
        <v>294.83999999999997</v>
      </c>
      <c r="G50" s="40">
        <f t="shared" si="0"/>
        <v>294.83999999999997</v>
      </c>
      <c r="H50" s="32"/>
    </row>
    <row r="51" spans="1:8" s="4" customFormat="1" ht="12.75" x14ac:dyDescent="0.2">
      <c r="A51" s="32"/>
      <c r="B51" s="27">
        <f t="shared" si="2"/>
        <v>36</v>
      </c>
      <c r="C51" s="28" t="s">
        <v>57</v>
      </c>
      <c r="D51" s="39">
        <v>1</v>
      </c>
      <c r="E51" s="29" t="s">
        <v>19</v>
      </c>
      <c r="F51" s="30">
        <v>222.6</v>
      </c>
      <c r="G51" s="40">
        <f t="shared" si="0"/>
        <v>222.6</v>
      </c>
      <c r="H51" s="32"/>
    </row>
    <row r="52" spans="1:8" s="4" customFormat="1" ht="12.75" x14ac:dyDescent="0.2">
      <c r="A52" s="32"/>
      <c r="B52" s="27">
        <f t="shared" si="2"/>
        <v>37</v>
      </c>
      <c r="C52" s="28" t="s">
        <v>51</v>
      </c>
      <c r="D52" s="39">
        <v>4</v>
      </c>
      <c r="E52" s="29" t="s">
        <v>19</v>
      </c>
      <c r="F52" s="30">
        <v>184.76</v>
      </c>
      <c r="G52" s="40">
        <f t="shared" si="0"/>
        <v>739.04</v>
      </c>
      <c r="H52" s="32"/>
    </row>
    <row r="53" spans="1:8" s="4" customFormat="1" ht="12.75" x14ac:dyDescent="0.2">
      <c r="A53" s="32"/>
      <c r="B53" s="27">
        <f t="shared" si="2"/>
        <v>38</v>
      </c>
      <c r="C53" s="28" t="s">
        <v>52</v>
      </c>
      <c r="D53" s="39">
        <v>28</v>
      </c>
      <c r="E53" s="29" t="s">
        <v>19</v>
      </c>
      <c r="F53" s="30">
        <v>41.35</v>
      </c>
      <c r="G53" s="40">
        <f t="shared" si="0"/>
        <v>1157.8</v>
      </c>
      <c r="H53" s="32"/>
    </row>
    <row r="54" spans="1:8" s="4" customFormat="1" ht="12.75" x14ac:dyDescent="0.2">
      <c r="A54" s="32"/>
      <c r="B54" s="27">
        <f t="shared" si="2"/>
        <v>39</v>
      </c>
      <c r="C54" s="28" t="s">
        <v>58</v>
      </c>
      <c r="D54" s="39">
        <v>5</v>
      </c>
      <c r="E54" s="29" t="s">
        <v>19</v>
      </c>
      <c r="F54" s="30">
        <v>56.74</v>
      </c>
      <c r="G54" s="40">
        <f t="shared" si="0"/>
        <v>283.7</v>
      </c>
      <c r="H54" s="32"/>
    </row>
    <row r="55" spans="1:8" s="4" customFormat="1" ht="12.75" x14ac:dyDescent="0.2">
      <c r="A55" s="32"/>
      <c r="B55" s="27">
        <f t="shared" si="2"/>
        <v>40</v>
      </c>
      <c r="C55" s="28" t="s">
        <v>59</v>
      </c>
      <c r="D55" s="39">
        <v>15</v>
      </c>
      <c r="E55" s="29" t="s">
        <v>19</v>
      </c>
      <c r="F55" s="30">
        <v>47.78</v>
      </c>
      <c r="G55" s="40">
        <f t="shared" si="0"/>
        <v>716.7</v>
      </c>
      <c r="H55" s="32"/>
    </row>
    <row r="56" spans="1:8" s="4" customFormat="1" ht="12.75" x14ac:dyDescent="0.2">
      <c r="A56" s="32"/>
      <c r="B56" s="27">
        <f t="shared" si="2"/>
        <v>41</v>
      </c>
      <c r="C56" s="28" t="s">
        <v>50</v>
      </c>
      <c r="D56" s="39">
        <v>4</v>
      </c>
      <c r="E56" s="29" t="s">
        <v>19</v>
      </c>
      <c r="F56" s="30">
        <v>259.64</v>
      </c>
      <c r="G56" s="40">
        <f t="shared" si="0"/>
        <v>1038.56</v>
      </c>
      <c r="H56" s="32"/>
    </row>
    <row r="57" spans="1:8" s="4" customFormat="1" ht="12.75" x14ac:dyDescent="0.2">
      <c r="A57" s="32"/>
      <c r="B57" s="27">
        <f t="shared" si="2"/>
        <v>42</v>
      </c>
      <c r="C57" s="28" t="s">
        <v>60</v>
      </c>
      <c r="D57" s="39">
        <v>1</v>
      </c>
      <c r="E57" s="29" t="s">
        <v>19</v>
      </c>
      <c r="F57" s="30">
        <v>216.25</v>
      </c>
      <c r="G57" s="40">
        <f t="shared" si="0"/>
        <v>216.25</v>
      </c>
      <c r="H57" s="32"/>
    </row>
    <row r="58" spans="1:8" s="4" customFormat="1" ht="12.75" x14ac:dyDescent="0.2">
      <c r="A58" s="32"/>
      <c r="B58" s="27">
        <f t="shared" si="2"/>
        <v>43</v>
      </c>
      <c r="C58" s="28" t="s">
        <v>61</v>
      </c>
      <c r="D58" s="39">
        <v>2</v>
      </c>
      <c r="E58" s="29" t="s">
        <v>19</v>
      </c>
      <c r="F58" s="30">
        <v>222.6</v>
      </c>
      <c r="G58" s="40">
        <f t="shared" si="0"/>
        <v>445.2</v>
      </c>
      <c r="H58" s="32"/>
    </row>
    <row r="59" spans="1:8" s="4" customFormat="1" ht="12.75" x14ac:dyDescent="0.2">
      <c r="A59" s="32"/>
      <c r="B59" s="27">
        <f t="shared" si="2"/>
        <v>44</v>
      </c>
      <c r="C59" s="28" t="s">
        <v>62</v>
      </c>
      <c r="D59" s="39">
        <v>1</v>
      </c>
      <c r="E59" s="29" t="s">
        <v>19</v>
      </c>
      <c r="F59" s="30">
        <v>221</v>
      </c>
      <c r="G59" s="40">
        <f t="shared" si="0"/>
        <v>221</v>
      </c>
      <c r="H59" s="32"/>
    </row>
    <row r="60" spans="1:8" s="4" customFormat="1" ht="12.75" x14ac:dyDescent="0.2">
      <c r="A60" s="32"/>
      <c r="B60" s="27">
        <f>IF(B59&gt;=1,B59+1,IF(B47&gt;=1,B47+1,IF(B46&gt;=1,B46+1,IF(B45&gt;=1,B45+1,B42+1))))</f>
        <v>45</v>
      </c>
      <c r="C60" s="28" t="s">
        <v>22</v>
      </c>
      <c r="D60" s="39">
        <v>64</v>
      </c>
      <c r="E60" s="29" t="s">
        <v>19</v>
      </c>
      <c r="F60" s="30">
        <v>47.9</v>
      </c>
      <c r="G60" s="40">
        <f t="shared" si="0"/>
        <v>3065.6</v>
      </c>
      <c r="H60" s="32"/>
    </row>
    <row r="61" spans="1:8" s="4" customFormat="1" ht="12.75" x14ac:dyDescent="0.2">
      <c r="A61" s="32"/>
      <c r="B61" s="27">
        <f>IF(B60&gt;=1,B60+1,IF(B59&gt;=1,B59+1,IF(B47&gt;=1,B47+1,IF(B46&gt;=1,B46+1,B43+1))))</f>
        <v>46</v>
      </c>
      <c r="C61" s="28" t="s">
        <v>23</v>
      </c>
      <c r="D61" s="39">
        <v>2</v>
      </c>
      <c r="E61" s="30" t="s">
        <v>19</v>
      </c>
      <c r="F61" s="30">
        <v>104.92</v>
      </c>
      <c r="G61" s="40">
        <f t="shared" si="0"/>
        <v>209.84</v>
      </c>
      <c r="H61" s="32"/>
    </row>
    <row r="62" spans="1:8" s="4" customFormat="1" ht="12.75" x14ac:dyDescent="0.2">
      <c r="A62" s="32"/>
      <c r="B62" s="27">
        <f>IF(B61&gt;=1,B61+1,IF(B60&gt;=1,B60+1,IF(B59&gt;=1,B59+1,IF(B47&gt;=1,B47+1,B44+1))))</f>
        <v>47</v>
      </c>
      <c r="C62" s="28" t="s">
        <v>31</v>
      </c>
      <c r="D62" s="39">
        <v>1</v>
      </c>
      <c r="E62" s="30" t="s">
        <v>19</v>
      </c>
      <c r="F62" s="30">
        <v>423.64</v>
      </c>
      <c r="G62" s="40">
        <f t="shared" si="0"/>
        <v>423.64</v>
      </c>
      <c r="H62" s="32"/>
    </row>
    <row r="63" spans="1:8" s="4" customFormat="1" ht="12.75" x14ac:dyDescent="0.2">
      <c r="A63" s="32"/>
      <c r="B63" s="27">
        <f>IF(B62&gt;=1,B62+1,IF(B61&gt;=1,B61+1,IF(B60&gt;=1,B60+1,IF(B59&gt;=1,B59+1,B45+1))))</f>
        <v>48</v>
      </c>
      <c r="C63" s="28" t="s">
        <v>26</v>
      </c>
      <c r="D63" s="39">
        <v>6</v>
      </c>
      <c r="E63" s="29" t="s">
        <v>17</v>
      </c>
      <c r="F63" s="30">
        <v>315.8</v>
      </c>
      <c r="G63" s="40">
        <f t="shared" si="0"/>
        <v>1894.8000000000002</v>
      </c>
      <c r="H63" s="32"/>
    </row>
    <row r="64" spans="1:8" s="4" customFormat="1" ht="12.75" x14ac:dyDescent="0.2">
      <c r="A64" s="32"/>
      <c r="B64" s="27">
        <f>IF(B63&gt;=1,B63+1,IF(B62&gt;=1,B62+1,IF(B61&gt;=1,B61+1,IF(B60&gt;=1,B60+1,B46+1))))</f>
        <v>49</v>
      </c>
      <c r="C64" s="28" t="s">
        <v>27</v>
      </c>
      <c r="D64" s="39">
        <v>4</v>
      </c>
      <c r="E64" s="29" t="s">
        <v>17</v>
      </c>
      <c r="F64" s="30">
        <v>298.51</v>
      </c>
      <c r="G64" s="40">
        <f t="shared" si="0"/>
        <v>1194.04</v>
      </c>
      <c r="H64" s="32"/>
    </row>
    <row r="65" spans="1:8" s="4" customFormat="1" ht="12.75" x14ac:dyDescent="0.2">
      <c r="A65" s="32"/>
      <c r="B65" s="27">
        <f>IF(B64&gt;=1,B64+1,IF(B63&gt;=1,B63+1,IF(B62&gt;=1,B62+1,IF(B61&gt;=1,B61+1,B47+1))))</f>
        <v>50</v>
      </c>
      <c r="C65" s="28" t="s">
        <v>27</v>
      </c>
      <c r="D65" s="39">
        <v>2</v>
      </c>
      <c r="E65" s="29" t="s">
        <v>17</v>
      </c>
      <c r="F65" s="30">
        <v>298.51</v>
      </c>
      <c r="G65" s="40">
        <f t="shared" si="0"/>
        <v>597.02</v>
      </c>
      <c r="H65" s="32"/>
    </row>
    <row r="66" spans="1:8" s="4" customFormat="1" ht="13.5" thickBot="1" x14ac:dyDescent="0.25">
      <c r="A66" s="32"/>
      <c r="B66" s="42">
        <f t="shared" ref="B66" si="3">IF(B65&gt;=1,B65+1,IF(B64&gt;=1,B64+1,IF(B63&gt;=1,B63+1,IF(B62&gt;=1,B62+1,B59+1))))</f>
        <v>51</v>
      </c>
      <c r="C66" s="43" t="s">
        <v>44</v>
      </c>
      <c r="D66" s="44">
        <v>1</v>
      </c>
      <c r="E66" s="45" t="s">
        <v>17</v>
      </c>
      <c r="F66" s="46">
        <v>3325.62</v>
      </c>
      <c r="G66" s="47">
        <f t="shared" si="0"/>
        <v>3325.62</v>
      </c>
      <c r="H66" s="32"/>
    </row>
    <row r="67" spans="1:8" s="4" customFormat="1" ht="13.5" thickBot="1" x14ac:dyDescent="0.25">
      <c r="A67" s="32"/>
      <c r="B67" s="60" t="s">
        <v>15</v>
      </c>
      <c r="C67" s="61"/>
      <c r="D67" s="61"/>
      <c r="E67" s="61"/>
      <c r="F67" s="61"/>
      <c r="G67" s="62"/>
      <c r="H67" s="32"/>
    </row>
    <row r="68" spans="1:8" s="4" customFormat="1" ht="12.75" x14ac:dyDescent="0.2">
      <c r="A68" s="32"/>
      <c r="B68" s="23">
        <v>52</v>
      </c>
      <c r="C68" s="24" t="s">
        <v>48</v>
      </c>
      <c r="D68" s="38">
        <v>2</v>
      </c>
      <c r="E68" s="25" t="s">
        <v>19</v>
      </c>
      <c r="F68" s="26">
        <v>2065.46</v>
      </c>
      <c r="G68" s="41">
        <f t="shared" si="0"/>
        <v>4130.92</v>
      </c>
      <c r="H68" s="32"/>
    </row>
    <row r="69" spans="1:8" s="4" customFormat="1" ht="12.75" x14ac:dyDescent="0.2">
      <c r="A69" s="32"/>
      <c r="B69" s="27">
        <f>IF(B68&gt;=1,B68+1,IF(#REF!&gt;=1,#REF!+1,IF(B66&gt;=1,B66+1,IF(B65&gt;=1,B65+1,B64+1))))</f>
        <v>53</v>
      </c>
      <c r="C69" s="28" t="s">
        <v>32</v>
      </c>
      <c r="D69" s="39">
        <v>1</v>
      </c>
      <c r="E69" s="29" t="s">
        <v>17</v>
      </c>
      <c r="F69" s="30">
        <v>273.14</v>
      </c>
      <c r="G69" s="40">
        <f t="shared" si="0"/>
        <v>273.14</v>
      </c>
      <c r="H69" s="32"/>
    </row>
    <row r="70" spans="1:8" s="4" customFormat="1" ht="12.75" x14ac:dyDescent="0.2">
      <c r="A70" s="32"/>
      <c r="B70" s="27">
        <f>IF(B69&gt;=1,B69+1,IF(B68&gt;=1,B68+1,IF(#REF!&gt;=1,#REF!+1,IF(B66&gt;=1,B66+1,B65+1))))</f>
        <v>54</v>
      </c>
      <c r="C70" s="28" t="s">
        <v>39</v>
      </c>
      <c r="D70" s="39">
        <v>1</v>
      </c>
      <c r="E70" s="25" t="s">
        <v>19</v>
      </c>
      <c r="F70" s="30">
        <v>5481.91</v>
      </c>
      <c r="G70" s="40">
        <f t="shared" si="0"/>
        <v>5481.91</v>
      </c>
      <c r="H70" s="32"/>
    </row>
    <row r="71" spans="1:8" s="4" customFormat="1" ht="12.75" x14ac:dyDescent="0.2">
      <c r="A71" s="32"/>
      <c r="B71" s="27">
        <f>IF(B70&gt;=1,B70+1,IF(B69&gt;=1,B69+1,IF(B68&gt;=1,B68+1,IF(#REF!&gt;=1,#REF!+1,B66+1))))</f>
        <v>55</v>
      </c>
      <c r="C71" s="28" t="s">
        <v>48</v>
      </c>
      <c r="D71" s="39">
        <v>2</v>
      </c>
      <c r="E71" s="25" t="s">
        <v>19</v>
      </c>
      <c r="F71" s="30">
        <v>2065.46</v>
      </c>
      <c r="G71" s="40">
        <f t="shared" si="0"/>
        <v>4130.92</v>
      </c>
      <c r="H71" s="32"/>
    </row>
    <row r="72" spans="1:8" s="4" customFormat="1" ht="12.75" x14ac:dyDescent="0.2">
      <c r="A72" s="32"/>
      <c r="B72" s="27">
        <f>IF(B71&gt;=1,B71+1,IF(B70&gt;=1,B70+1,IF(B69&gt;=1,B69+1,IF(B68&gt;=1,B68+1,#REF!+1))))</f>
        <v>56</v>
      </c>
      <c r="C72" s="28" t="s">
        <v>32</v>
      </c>
      <c r="D72" s="39">
        <v>1</v>
      </c>
      <c r="E72" s="29" t="s">
        <v>17</v>
      </c>
      <c r="F72" s="30">
        <v>273.14</v>
      </c>
      <c r="G72" s="40">
        <f t="shared" si="0"/>
        <v>273.14</v>
      </c>
      <c r="H72" s="32"/>
    </row>
    <row r="73" spans="1:8" s="4" customFormat="1" ht="12.75" x14ac:dyDescent="0.2">
      <c r="A73" s="32"/>
      <c r="B73" s="27">
        <f t="shared" si="1"/>
        <v>57</v>
      </c>
      <c r="C73" s="28" t="s">
        <v>40</v>
      </c>
      <c r="D73" s="39">
        <v>1</v>
      </c>
      <c r="E73" s="25" t="s">
        <v>19</v>
      </c>
      <c r="F73" s="30">
        <v>870.11</v>
      </c>
      <c r="G73" s="40">
        <f t="shared" si="0"/>
        <v>870.11</v>
      </c>
      <c r="H73" s="32"/>
    </row>
    <row r="74" spans="1:8" s="4" customFormat="1" ht="12.75" x14ac:dyDescent="0.2">
      <c r="A74" s="32"/>
      <c r="B74" s="27">
        <f t="shared" si="1"/>
        <v>58</v>
      </c>
      <c r="C74" s="28" t="s">
        <v>35</v>
      </c>
      <c r="D74" s="39">
        <v>1</v>
      </c>
      <c r="E74" s="25" t="s">
        <v>19</v>
      </c>
      <c r="F74" s="30">
        <v>11275.67</v>
      </c>
      <c r="G74" s="40">
        <f t="shared" si="0"/>
        <v>11275.67</v>
      </c>
      <c r="H74" s="32"/>
    </row>
    <row r="75" spans="1:8" s="4" customFormat="1" ht="12.75" x14ac:dyDescent="0.2">
      <c r="A75" s="32"/>
      <c r="B75" s="27">
        <f>IF(B72&gt;=1,B72+1,IF(B71&gt;=1,B71+1,IF(B70&gt;=1,B70+1,IF(B69&gt;=1,B69+1,B68+1))))</f>
        <v>57</v>
      </c>
      <c r="C75" s="28" t="s">
        <v>36</v>
      </c>
      <c r="D75" s="39">
        <v>1</v>
      </c>
      <c r="E75" s="25" t="s">
        <v>19</v>
      </c>
      <c r="F75" s="30">
        <v>1841.82</v>
      </c>
      <c r="G75" s="40">
        <f t="shared" si="0"/>
        <v>1841.82</v>
      </c>
      <c r="H75" s="32"/>
    </row>
    <row r="76" spans="1:8" s="4" customFormat="1" ht="12.75" x14ac:dyDescent="0.2">
      <c r="A76" s="32"/>
      <c r="B76" s="27">
        <f>IF(B75&gt;=1,B75+1,IF(B72&gt;=1,B72+1,IF(B71&gt;=1,B71+1,IF(B70&gt;=1,B70+1,B69+1))))</f>
        <v>58</v>
      </c>
      <c r="C76" s="28" t="s">
        <v>20</v>
      </c>
      <c r="D76" s="39">
        <v>4</v>
      </c>
      <c r="E76" s="29" t="s">
        <v>19</v>
      </c>
      <c r="F76" s="30">
        <v>802.23</v>
      </c>
      <c r="G76" s="40">
        <f t="shared" si="0"/>
        <v>3208.92</v>
      </c>
      <c r="H76" s="32"/>
    </row>
    <row r="77" spans="1:8" s="4" customFormat="1" ht="12.75" x14ac:dyDescent="0.2">
      <c r="A77" s="32"/>
      <c r="B77" s="27">
        <f>IF(B76&gt;=1,B76+1,IF(B75&gt;=1,B75+1,IF(B72&gt;=1,B72+1,IF(B71&gt;=1,B71+1,B70+1))))</f>
        <v>59</v>
      </c>
      <c r="C77" s="28" t="s">
        <v>29</v>
      </c>
      <c r="D77" s="39">
        <v>2</v>
      </c>
      <c r="E77" s="29" t="s">
        <v>19</v>
      </c>
      <c r="F77" s="30">
        <v>993.48</v>
      </c>
      <c r="G77" s="40">
        <f t="shared" si="0"/>
        <v>1986.96</v>
      </c>
      <c r="H77" s="32"/>
    </row>
    <row r="78" spans="1:8" s="4" customFormat="1" ht="12.75" x14ac:dyDescent="0.2">
      <c r="A78" s="32"/>
      <c r="B78" s="27">
        <f t="shared" ref="B78:B87" si="4">IF(B77&gt;=1,B77+1,IF(B76&gt;=1,B76+1,IF(B73&gt;=1,B73+1,IF(B72&gt;=1,B72+1,B71+1))))</f>
        <v>60</v>
      </c>
      <c r="C78" s="28" t="s">
        <v>63</v>
      </c>
      <c r="D78" s="39">
        <v>1</v>
      </c>
      <c r="E78" s="29" t="s">
        <v>19</v>
      </c>
      <c r="F78" s="30">
        <v>168.82</v>
      </c>
      <c r="G78" s="40">
        <f t="shared" si="0"/>
        <v>168.82</v>
      </c>
      <c r="H78" s="32"/>
    </row>
    <row r="79" spans="1:8" s="4" customFormat="1" ht="12.75" x14ac:dyDescent="0.2">
      <c r="A79" s="32"/>
      <c r="B79" s="27">
        <f t="shared" si="4"/>
        <v>61</v>
      </c>
      <c r="C79" s="28" t="s">
        <v>60</v>
      </c>
      <c r="D79" s="39">
        <v>2</v>
      </c>
      <c r="E79" s="29" t="s">
        <v>19</v>
      </c>
      <c r="F79" s="30">
        <v>216.24</v>
      </c>
      <c r="G79" s="40">
        <f t="shared" si="0"/>
        <v>432.48</v>
      </c>
      <c r="H79" s="32"/>
    </row>
    <row r="80" spans="1:8" s="4" customFormat="1" ht="12.75" x14ac:dyDescent="0.2">
      <c r="A80" s="32"/>
      <c r="B80" s="27">
        <f t="shared" si="4"/>
        <v>62</v>
      </c>
      <c r="C80" s="28" t="s">
        <v>61</v>
      </c>
      <c r="D80" s="39">
        <v>1</v>
      </c>
      <c r="E80" s="29" t="s">
        <v>19</v>
      </c>
      <c r="F80" s="30">
        <v>222.6</v>
      </c>
      <c r="G80" s="40">
        <f t="shared" si="0"/>
        <v>222.6</v>
      </c>
      <c r="H80" s="32"/>
    </row>
    <row r="81" spans="1:8" s="4" customFormat="1" ht="12.75" x14ac:dyDescent="0.2">
      <c r="A81" s="32"/>
      <c r="B81" s="27">
        <f t="shared" si="4"/>
        <v>63</v>
      </c>
      <c r="C81" s="28" t="s">
        <v>51</v>
      </c>
      <c r="D81" s="39">
        <v>2</v>
      </c>
      <c r="E81" s="29" t="s">
        <v>19</v>
      </c>
      <c r="F81" s="30">
        <v>184.76</v>
      </c>
      <c r="G81" s="40">
        <f t="shared" si="0"/>
        <v>369.52</v>
      </c>
      <c r="H81" s="32"/>
    </row>
    <row r="82" spans="1:8" s="4" customFormat="1" ht="12.75" x14ac:dyDescent="0.2">
      <c r="A82" s="32"/>
      <c r="B82" s="27">
        <f t="shared" si="4"/>
        <v>64</v>
      </c>
      <c r="C82" s="28" t="s">
        <v>50</v>
      </c>
      <c r="D82" s="39">
        <v>2</v>
      </c>
      <c r="E82" s="29" t="s">
        <v>19</v>
      </c>
      <c r="F82" s="30">
        <v>259.64</v>
      </c>
      <c r="G82" s="40">
        <f t="shared" si="0"/>
        <v>519.28</v>
      </c>
      <c r="H82" s="32"/>
    </row>
    <row r="83" spans="1:8" s="4" customFormat="1" ht="12.75" x14ac:dyDescent="0.2">
      <c r="A83" s="32"/>
      <c r="B83" s="27">
        <f t="shared" si="4"/>
        <v>65</v>
      </c>
      <c r="C83" s="28" t="s">
        <v>59</v>
      </c>
      <c r="D83" s="39">
        <v>5</v>
      </c>
      <c r="E83" s="29" t="s">
        <v>19</v>
      </c>
      <c r="F83" s="30">
        <v>47.78</v>
      </c>
      <c r="G83" s="40">
        <f t="shared" si="0"/>
        <v>238.9</v>
      </c>
      <c r="H83" s="32"/>
    </row>
    <row r="84" spans="1:8" s="4" customFormat="1" ht="12.75" x14ac:dyDescent="0.2">
      <c r="A84" s="32"/>
      <c r="B84" s="27">
        <f t="shared" si="4"/>
        <v>66</v>
      </c>
      <c r="C84" s="28" t="s">
        <v>52</v>
      </c>
      <c r="D84" s="39">
        <v>17</v>
      </c>
      <c r="E84" s="29" t="s">
        <v>19</v>
      </c>
      <c r="F84" s="30">
        <v>41.35</v>
      </c>
      <c r="G84" s="40">
        <f t="shared" si="0"/>
        <v>702.95</v>
      </c>
      <c r="H84" s="32"/>
    </row>
    <row r="85" spans="1:8" s="4" customFormat="1" ht="12.75" x14ac:dyDescent="0.2">
      <c r="A85" s="32"/>
      <c r="B85" s="27">
        <f t="shared" si="4"/>
        <v>67</v>
      </c>
      <c r="C85" s="28" t="s">
        <v>22</v>
      </c>
      <c r="D85" s="39">
        <v>4</v>
      </c>
      <c r="E85" s="29" t="s">
        <v>19</v>
      </c>
      <c r="F85" s="30">
        <v>47.9</v>
      </c>
      <c r="G85" s="40">
        <f t="shared" si="0"/>
        <v>191.6</v>
      </c>
      <c r="H85" s="32"/>
    </row>
    <row r="86" spans="1:8" s="4" customFormat="1" ht="12.75" x14ac:dyDescent="0.2">
      <c r="A86" s="32"/>
      <c r="B86" s="27">
        <f t="shared" si="4"/>
        <v>68</v>
      </c>
      <c r="C86" s="28" t="s">
        <v>23</v>
      </c>
      <c r="D86" s="39">
        <v>2</v>
      </c>
      <c r="E86" s="29" t="s">
        <v>19</v>
      </c>
      <c r="F86" s="30">
        <v>104.92</v>
      </c>
      <c r="G86" s="40">
        <f t="shared" si="0"/>
        <v>209.84</v>
      </c>
      <c r="H86" s="32"/>
    </row>
    <row r="87" spans="1:8" s="4" customFormat="1" ht="12.75" x14ac:dyDescent="0.2">
      <c r="A87" s="32"/>
      <c r="B87" s="27">
        <f t="shared" si="4"/>
        <v>69</v>
      </c>
      <c r="C87" s="28" t="s">
        <v>25</v>
      </c>
      <c r="D87" s="39">
        <v>1</v>
      </c>
      <c r="E87" s="29" t="s">
        <v>19</v>
      </c>
      <c r="F87" s="30">
        <v>343.66</v>
      </c>
      <c r="G87" s="40">
        <f t="shared" si="0"/>
        <v>343.66</v>
      </c>
      <c r="H87" s="32"/>
    </row>
    <row r="88" spans="1:8" s="4" customFormat="1" ht="12.75" x14ac:dyDescent="0.2">
      <c r="A88" s="32"/>
      <c r="B88" s="27">
        <f>IF(B87&gt;=1,B87+1,IF(B86&gt;=1,B86+1,IF(B85&gt;=1,B85+1,IF(B84&gt;=1,B84+1,B75+1))))</f>
        <v>70</v>
      </c>
      <c r="C88" s="28" t="s">
        <v>26</v>
      </c>
      <c r="D88" s="39">
        <v>4</v>
      </c>
      <c r="E88" s="29" t="s">
        <v>17</v>
      </c>
      <c r="F88" s="30">
        <v>315.8</v>
      </c>
      <c r="G88" s="40">
        <f t="shared" si="0"/>
        <v>1263.2</v>
      </c>
      <c r="H88" s="32"/>
    </row>
    <row r="89" spans="1:8" s="4" customFormat="1" ht="12.75" x14ac:dyDescent="0.2">
      <c r="A89" s="32"/>
      <c r="B89" s="27">
        <f>IF(B88&gt;=1,B88+1,IF(B87&gt;=1,B87+1,IF(B86&gt;=1,B86+1,IF(B85&gt;=1,B85+1,B76+1))))</f>
        <v>71</v>
      </c>
      <c r="C89" s="28" t="s">
        <v>27</v>
      </c>
      <c r="D89" s="39">
        <v>2</v>
      </c>
      <c r="E89" s="29" t="s">
        <v>17</v>
      </c>
      <c r="F89" s="30">
        <v>298.51</v>
      </c>
      <c r="G89" s="40">
        <f t="shared" si="0"/>
        <v>597.02</v>
      </c>
      <c r="H89" s="32"/>
    </row>
    <row r="90" spans="1:8" s="4" customFormat="1" ht="13.5" thickBot="1" x14ac:dyDescent="0.25">
      <c r="A90" s="32"/>
      <c r="B90" s="42">
        <f>IF(B89&gt;=1,B89+1,IF(B88&gt;=1,B88+1,IF(B87&gt;=1,B87+1,IF(B86&gt;=1,B86+1,B77+1))))</f>
        <v>72</v>
      </c>
      <c r="C90" s="43" t="s">
        <v>45</v>
      </c>
      <c r="D90" s="44">
        <v>1</v>
      </c>
      <c r="E90" s="45" t="s">
        <v>17</v>
      </c>
      <c r="F90" s="46">
        <v>3228.87</v>
      </c>
      <c r="G90" s="40">
        <f t="shared" si="0"/>
        <v>3228.87</v>
      </c>
      <c r="H90" s="32"/>
    </row>
    <row r="91" spans="1:8" s="4" customFormat="1" ht="13.5" thickBot="1" x14ac:dyDescent="0.25">
      <c r="A91" s="32"/>
      <c r="B91" s="60" t="s">
        <v>16</v>
      </c>
      <c r="C91" s="61"/>
      <c r="D91" s="61"/>
      <c r="E91" s="61"/>
      <c r="F91" s="61"/>
      <c r="G91" s="62"/>
      <c r="H91" s="32"/>
    </row>
    <row r="92" spans="1:8" s="3" customFormat="1" ht="12.75" x14ac:dyDescent="0.2">
      <c r="A92" s="31"/>
      <c r="B92" s="23">
        <v>73</v>
      </c>
      <c r="C92" s="24" t="s">
        <v>47</v>
      </c>
      <c r="D92" s="38">
        <v>1</v>
      </c>
      <c r="E92" s="25" t="s">
        <v>17</v>
      </c>
      <c r="F92" s="26">
        <v>1835.37</v>
      </c>
      <c r="G92" s="41">
        <f t="shared" si="0"/>
        <v>1835.37</v>
      </c>
      <c r="H92" s="31"/>
    </row>
    <row r="93" spans="1:8" s="3" customFormat="1" ht="12.75" x14ac:dyDescent="0.2">
      <c r="A93" s="31"/>
      <c r="B93" s="27">
        <f>IF(B92&gt;=1,B92+1,IF(#REF!&gt;=1,#REF!+1,IF(B90&gt;=1,B90+1,IF(B89&gt;=1,B89+1,B88+1))))</f>
        <v>74</v>
      </c>
      <c r="C93" s="28" t="s">
        <v>21</v>
      </c>
      <c r="D93" s="39">
        <v>1</v>
      </c>
      <c r="E93" s="29" t="s">
        <v>17</v>
      </c>
      <c r="F93" s="30">
        <v>242.46</v>
      </c>
      <c r="G93" s="40">
        <f t="shared" si="0"/>
        <v>242.46</v>
      </c>
      <c r="H93" s="31"/>
    </row>
    <row r="94" spans="1:8" s="3" customFormat="1" ht="12.75" x14ac:dyDescent="0.2">
      <c r="A94" s="31"/>
      <c r="B94" s="27">
        <f>IF(B93&gt;=1,B93+1,IF(B92&gt;=1,B92+1,IF(#REF!&gt;=1,#REF!+1,IF(B90&gt;=1,B90+1,B89+1))))</f>
        <v>75</v>
      </c>
      <c r="C94" s="24" t="s">
        <v>33</v>
      </c>
      <c r="D94" s="38">
        <v>1</v>
      </c>
      <c r="E94" s="25" t="s">
        <v>19</v>
      </c>
      <c r="F94" s="26">
        <v>5186.2299999999996</v>
      </c>
      <c r="G94" s="40">
        <f t="shared" si="0"/>
        <v>5186.2299999999996</v>
      </c>
      <c r="H94" s="31"/>
    </row>
    <row r="95" spans="1:8" s="3" customFormat="1" ht="12.75" x14ac:dyDescent="0.2">
      <c r="A95" s="31"/>
      <c r="B95" s="27">
        <f>IF(B94&gt;=1,B94+1,IF(B93&gt;=1,B93+1,IF(B92&gt;=1,B92+1,IF(#REF!&gt;=1,#REF!+1,B90+1))))</f>
        <v>76</v>
      </c>
      <c r="C95" s="28" t="s">
        <v>47</v>
      </c>
      <c r="D95" s="39">
        <v>1</v>
      </c>
      <c r="E95" s="29" t="s">
        <v>17</v>
      </c>
      <c r="F95" s="30">
        <v>1835.37</v>
      </c>
      <c r="G95" s="40">
        <f t="shared" si="0"/>
        <v>1835.37</v>
      </c>
      <c r="H95" s="31"/>
    </row>
    <row r="96" spans="1:8" s="3" customFormat="1" ht="12.75" x14ac:dyDescent="0.2">
      <c r="A96" s="31"/>
      <c r="B96" s="27">
        <f>IF(B95&gt;=1,B95+1,IF(B94&gt;=1,B94+1,IF(B93&gt;=1,B93+1,IF(B92&gt;=1,B92+1,#REF!+1))))</f>
        <v>77</v>
      </c>
      <c r="C96" s="28" t="s">
        <v>21</v>
      </c>
      <c r="D96" s="39">
        <v>1</v>
      </c>
      <c r="E96" s="29" t="s">
        <v>17</v>
      </c>
      <c r="F96" s="30">
        <v>242.46</v>
      </c>
      <c r="G96" s="40">
        <f t="shared" si="0"/>
        <v>242.46</v>
      </c>
      <c r="H96" s="31"/>
    </row>
    <row r="97" spans="1:8" s="3" customFormat="1" ht="12.75" x14ac:dyDescent="0.2">
      <c r="A97" s="31"/>
      <c r="B97" s="27">
        <f t="shared" si="1"/>
        <v>78</v>
      </c>
      <c r="C97" s="28" t="s">
        <v>34</v>
      </c>
      <c r="D97" s="39">
        <v>1</v>
      </c>
      <c r="E97" s="25" t="s">
        <v>19</v>
      </c>
      <c r="F97" s="30">
        <v>822.06</v>
      </c>
      <c r="G97" s="40">
        <f t="shared" si="0"/>
        <v>822.06</v>
      </c>
      <c r="H97" s="31"/>
    </row>
    <row r="98" spans="1:8" s="3" customFormat="1" ht="12.75" x14ac:dyDescent="0.2">
      <c r="A98" s="31"/>
      <c r="B98" s="27">
        <f t="shared" si="1"/>
        <v>79</v>
      </c>
      <c r="C98" s="28" t="s">
        <v>35</v>
      </c>
      <c r="D98" s="39">
        <v>1</v>
      </c>
      <c r="E98" s="25" t="s">
        <v>19</v>
      </c>
      <c r="F98" s="30">
        <v>11275.67</v>
      </c>
      <c r="G98" s="40">
        <f t="shared" si="0"/>
        <v>11275.67</v>
      </c>
      <c r="H98" s="31"/>
    </row>
    <row r="99" spans="1:8" s="2" customFormat="1" ht="12.75" x14ac:dyDescent="0.2">
      <c r="A99" s="31"/>
      <c r="B99" s="27">
        <f t="shared" si="1"/>
        <v>80</v>
      </c>
      <c r="C99" s="28" t="s">
        <v>36</v>
      </c>
      <c r="D99" s="39">
        <v>1</v>
      </c>
      <c r="E99" s="25" t="s">
        <v>19</v>
      </c>
      <c r="F99" s="30">
        <v>1841.82</v>
      </c>
      <c r="G99" s="40">
        <f t="shared" si="0"/>
        <v>1841.82</v>
      </c>
      <c r="H99" s="14"/>
    </row>
    <row r="100" spans="1:8" s="2" customFormat="1" ht="12.75" x14ac:dyDescent="0.2">
      <c r="A100" s="31"/>
      <c r="B100" s="27">
        <f>IF(B99&gt;=1,B99+1,IF(B96&gt;=1,B96+1,IF(B95&gt;=1,B95+1,IF(B94&gt;=1,B94+1,B93+1))))</f>
        <v>81</v>
      </c>
      <c r="C100" s="28" t="s">
        <v>20</v>
      </c>
      <c r="D100" s="39">
        <v>4</v>
      </c>
      <c r="E100" s="29" t="s">
        <v>19</v>
      </c>
      <c r="F100" s="30">
        <v>802.23</v>
      </c>
      <c r="G100" s="40">
        <f t="shared" si="0"/>
        <v>3208.92</v>
      </c>
      <c r="H100" s="14"/>
    </row>
    <row r="101" spans="1:8" s="3" customFormat="1" ht="12.75" x14ac:dyDescent="0.2">
      <c r="A101" s="31"/>
      <c r="B101" s="27">
        <f>IF(B100&gt;=1,B100+1,IF(B99&gt;=1,B99+1,IF(B96&gt;=1,B96+1,IF(B95&gt;=1,B95+1,B94+1))))</f>
        <v>82</v>
      </c>
      <c r="C101" s="28" t="s">
        <v>29</v>
      </c>
      <c r="D101" s="39">
        <v>2</v>
      </c>
      <c r="E101" s="29" t="s">
        <v>19</v>
      </c>
      <c r="F101" s="30">
        <v>993.48</v>
      </c>
      <c r="G101" s="40">
        <f t="shared" si="0"/>
        <v>1986.96</v>
      </c>
      <c r="H101" s="31"/>
    </row>
    <row r="102" spans="1:8" s="3" customFormat="1" ht="12.75" x14ac:dyDescent="0.2">
      <c r="A102" s="31"/>
      <c r="B102" s="27">
        <f t="shared" ref="B102:B105" si="5">IF(B101&gt;=1,B101+1,IF(B100&gt;=1,B100+1,IF(B97&gt;=1,B97+1,IF(B96&gt;=1,B96+1,B95+1))))</f>
        <v>83</v>
      </c>
      <c r="C102" s="28" t="s">
        <v>53</v>
      </c>
      <c r="D102" s="39">
        <v>1</v>
      </c>
      <c r="E102" s="29" t="s">
        <v>19</v>
      </c>
      <c r="F102" s="30">
        <v>175.04</v>
      </c>
      <c r="G102" s="40">
        <f t="shared" si="0"/>
        <v>175.04</v>
      </c>
      <c r="H102" s="31"/>
    </row>
    <row r="103" spans="1:8" s="3" customFormat="1" ht="12.75" x14ac:dyDescent="0.2">
      <c r="A103" s="31"/>
      <c r="B103" s="27">
        <f t="shared" si="5"/>
        <v>84</v>
      </c>
      <c r="C103" s="28" t="s">
        <v>50</v>
      </c>
      <c r="D103" s="39">
        <v>5</v>
      </c>
      <c r="E103" s="29" t="s">
        <v>19</v>
      </c>
      <c r="F103" s="30">
        <v>259.64</v>
      </c>
      <c r="G103" s="40">
        <f t="shared" si="0"/>
        <v>1298.1999999999998</v>
      </c>
      <c r="H103" s="31"/>
    </row>
    <row r="104" spans="1:8" s="3" customFormat="1" ht="12.75" x14ac:dyDescent="0.2">
      <c r="A104" s="31"/>
      <c r="B104" s="27">
        <f t="shared" si="5"/>
        <v>85</v>
      </c>
      <c r="C104" s="28" t="s">
        <v>51</v>
      </c>
      <c r="D104" s="39">
        <v>1</v>
      </c>
      <c r="E104" s="29" t="s">
        <v>19</v>
      </c>
      <c r="F104" s="30">
        <v>184.77</v>
      </c>
      <c r="G104" s="40">
        <f t="shared" si="0"/>
        <v>184.77</v>
      </c>
      <c r="H104" s="31"/>
    </row>
    <row r="105" spans="1:8" s="3" customFormat="1" ht="12.75" x14ac:dyDescent="0.2">
      <c r="A105" s="31"/>
      <c r="B105" s="27">
        <f t="shared" si="5"/>
        <v>86</v>
      </c>
      <c r="C105" s="28" t="s">
        <v>52</v>
      </c>
      <c r="D105" s="39">
        <v>16</v>
      </c>
      <c r="E105" s="29" t="s">
        <v>19</v>
      </c>
      <c r="F105" s="30">
        <v>41.35</v>
      </c>
      <c r="G105" s="40">
        <f t="shared" si="0"/>
        <v>661.6</v>
      </c>
      <c r="H105" s="31"/>
    </row>
    <row r="106" spans="1:8" s="3" customFormat="1" ht="12.75" x14ac:dyDescent="0.2">
      <c r="A106" s="31"/>
      <c r="B106" s="27">
        <f>IF(B105&gt;=1,B105+1,IF(B101&gt;=1,B101+1,IF(B100&gt;=1,B100+1,IF(B99&gt;=1,B99+1,B96+1))))</f>
        <v>87</v>
      </c>
      <c r="C106" s="28" t="s">
        <v>22</v>
      </c>
      <c r="D106" s="39">
        <v>4</v>
      </c>
      <c r="E106" s="29" t="s">
        <v>19</v>
      </c>
      <c r="F106" s="30">
        <v>47.9</v>
      </c>
      <c r="G106" s="40">
        <f t="shared" si="0"/>
        <v>191.6</v>
      </c>
      <c r="H106" s="31"/>
    </row>
    <row r="107" spans="1:8" s="3" customFormat="1" ht="12.75" x14ac:dyDescent="0.2">
      <c r="A107" s="31"/>
      <c r="B107" s="27">
        <f>IF(B106&gt;=1,B106+1,IF(B105&gt;=1,B105+1,IF(B101&gt;=1,B101+1,IF(B100&gt;=1,B100+1,B97+1))))</f>
        <v>88</v>
      </c>
      <c r="C107" s="28" t="s">
        <v>23</v>
      </c>
      <c r="D107" s="39">
        <v>2</v>
      </c>
      <c r="E107" s="29" t="s">
        <v>19</v>
      </c>
      <c r="F107" s="30">
        <v>104.92</v>
      </c>
      <c r="G107" s="40">
        <f t="shared" si="0"/>
        <v>209.84</v>
      </c>
      <c r="H107" s="31"/>
    </row>
    <row r="108" spans="1:8" s="4" customFormat="1" ht="12.75" x14ac:dyDescent="0.2">
      <c r="A108" s="32"/>
      <c r="B108" s="27">
        <f>IF(B107&gt;=1,B107+1,IF(B106&gt;=1,B106+1,IF(B105&gt;=1,B105+1,IF(B101&gt;=1,B101+1,B98+1))))</f>
        <v>89</v>
      </c>
      <c r="C108" s="28" t="s">
        <v>25</v>
      </c>
      <c r="D108" s="39">
        <v>1</v>
      </c>
      <c r="E108" s="30" t="s">
        <v>19</v>
      </c>
      <c r="F108" s="30">
        <v>343.66</v>
      </c>
      <c r="G108" s="40">
        <f t="shared" si="0"/>
        <v>343.66</v>
      </c>
      <c r="H108" s="32"/>
    </row>
    <row r="109" spans="1:8" s="4" customFormat="1" ht="12.75" x14ac:dyDescent="0.2">
      <c r="A109" s="32"/>
      <c r="B109" s="27">
        <f>IF(B108&gt;=1,B108+1,IF(B107&gt;=1,B107+1,IF(B106&gt;=1,B106+1,IF(B105&gt;=1,B105+1,B99+1))))</f>
        <v>90</v>
      </c>
      <c r="C109" s="28" t="s">
        <v>26</v>
      </c>
      <c r="D109" s="39">
        <v>4</v>
      </c>
      <c r="E109" s="30" t="s">
        <v>17</v>
      </c>
      <c r="F109" s="30">
        <v>315.8</v>
      </c>
      <c r="G109" s="40">
        <f t="shared" si="0"/>
        <v>1263.2</v>
      </c>
      <c r="H109" s="32"/>
    </row>
    <row r="110" spans="1:8" s="4" customFormat="1" ht="12.75" x14ac:dyDescent="0.2">
      <c r="A110" s="32"/>
      <c r="B110" s="27">
        <f>IF(B109&gt;=1,B109+1,IF(B108&gt;=1,B108+1,IF(B107&gt;=1,B107+1,IF(B106&gt;=1,B106+1,B100+1))))</f>
        <v>91</v>
      </c>
      <c r="C110" s="28" t="s">
        <v>27</v>
      </c>
      <c r="D110" s="39">
        <v>2</v>
      </c>
      <c r="E110" s="30" t="s">
        <v>17</v>
      </c>
      <c r="F110" s="30">
        <v>298.51</v>
      </c>
      <c r="G110" s="40">
        <f t="shared" si="0"/>
        <v>597.02</v>
      </c>
      <c r="H110" s="32"/>
    </row>
    <row r="111" spans="1:8" s="4" customFormat="1" ht="12.75" x14ac:dyDescent="0.2">
      <c r="A111" s="32"/>
      <c r="B111" s="27">
        <f>IF(B110&gt;=1,B110+1,IF(B109&gt;=1,B109+1,IF(B108&gt;=1,B108+1,IF(B107&gt;=1,B107+1,B101+1))))</f>
        <v>92</v>
      </c>
      <c r="C111" s="28" t="s">
        <v>43</v>
      </c>
      <c r="D111" s="39">
        <v>1</v>
      </c>
      <c r="E111" s="29" t="s">
        <v>17</v>
      </c>
      <c r="F111" s="30">
        <v>3107.61</v>
      </c>
      <c r="G111" s="40">
        <f t="shared" si="0"/>
        <v>3107.61</v>
      </c>
      <c r="H111" s="32"/>
    </row>
    <row r="112" spans="1:8" s="4" customFormat="1" ht="12.75" x14ac:dyDescent="0.2">
      <c r="A112" s="32"/>
      <c r="B112" s="27">
        <f>IF(B111&gt;=1,B111+1,IF(B110&gt;=1,B110+1,IF(B109&gt;=1,B109+1,IF(B108&gt;=1,B108+1,#REF!+1))))</f>
        <v>93</v>
      </c>
      <c r="C112" s="33" t="s">
        <v>41</v>
      </c>
      <c r="D112" s="39">
        <v>41</v>
      </c>
      <c r="E112" s="29" t="s">
        <v>17</v>
      </c>
      <c r="F112" s="30">
        <v>1003.72</v>
      </c>
      <c r="G112" s="40">
        <f t="shared" si="0"/>
        <v>41152.520000000004</v>
      </c>
      <c r="H112" s="32"/>
    </row>
    <row r="113" spans="1:8" s="2" customFormat="1" ht="14.1" customHeight="1" thickBot="1" x14ac:dyDescent="0.25">
      <c r="A113" s="14"/>
      <c r="B113" s="34"/>
      <c r="C113" s="56" t="s">
        <v>7</v>
      </c>
      <c r="D113" s="56"/>
      <c r="E113" s="56"/>
      <c r="F113" s="56"/>
      <c r="G113" s="35">
        <f>SUM(G13:G112)</f>
        <v>240753.41000000009</v>
      </c>
      <c r="H113" s="14"/>
    </row>
    <row r="114" spans="1:8" ht="14.1" customHeight="1" thickBot="1" x14ac:dyDescent="0.25">
      <c r="A114" s="11"/>
      <c r="B114" s="57" t="s">
        <v>6</v>
      </c>
      <c r="C114" s="58"/>
      <c r="D114" s="58"/>
      <c r="E114" s="58"/>
      <c r="F114" s="58"/>
      <c r="G114" s="59"/>
      <c r="H114" s="11"/>
    </row>
    <row r="115" spans="1:8" ht="14.1" customHeight="1" thickBot="1" x14ac:dyDescent="0.25">
      <c r="A115" s="11"/>
      <c r="B115" s="57" t="s">
        <v>10</v>
      </c>
      <c r="C115" s="58"/>
      <c r="D115" s="58"/>
      <c r="E115" s="58"/>
      <c r="F115" s="58"/>
      <c r="G115" s="59"/>
      <c r="H115" s="11"/>
    </row>
    <row r="116" spans="1:8" ht="24.75" customHeight="1" x14ac:dyDescent="0.2">
      <c r="A116" s="11"/>
      <c r="B116" s="55"/>
      <c r="C116" s="55"/>
      <c r="D116" s="55"/>
      <c r="E116" s="55"/>
      <c r="F116" s="55"/>
      <c r="G116" s="55"/>
      <c r="H116" s="11"/>
    </row>
    <row r="117" spans="1:8" ht="14.1" customHeight="1" thickBot="1" x14ac:dyDescent="0.25">
      <c r="A117" s="11"/>
      <c r="B117" s="55"/>
      <c r="C117" s="55"/>
      <c r="D117" s="55"/>
      <c r="E117" s="55"/>
      <c r="F117" s="55"/>
      <c r="G117" s="55"/>
      <c r="H117" s="11"/>
    </row>
    <row r="118" spans="1:8" ht="24.75" customHeight="1" thickBot="1" x14ac:dyDescent="0.25">
      <c r="A118" s="11"/>
      <c r="B118" s="52"/>
      <c r="C118" s="53"/>
      <c r="D118" s="53"/>
      <c r="E118" s="53"/>
      <c r="F118" s="53"/>
      <c r="G118" s="54"/>
      <c r="H118" s="11"/>
    </row>
    <row r="119" spans="1:8" ht="14.1" customHeight="1" x14ac:dyDescent="0.2">
      <c r="A119" s="11"/>
      <c r="B119" s="36"/>
      <c r="C119" s="37"/>
      <c r="D119" s="51"/>
      <c r="E119" s="51"/>
      <c r="F119" s="51"/>
      <c r="G119" s="51"/>
      <c r="H119" s="11"/>
    </row>
  </sheetData>
  <mergeCells count="20">
    <mergeCell ref="D8:E8"/>
    <mergeCell ref="F8:G8"/>
    <mergeCell ref="F7:G7"/>
    <mergeCell ref="C1:G6"/>
    <mergeCell ref="D7:E7"/>
    <mergeCell ref="B7:C7"/>
    <mergeCell ref="B8:C8"/>
    <mergeCell ref="B10:G10"/>
    <mergeCell ref="D119:G119"/>
    <mergeCell ref="B118:G118"/>
    <mergeCell ref="B117:G117"/>
    <mergeCell ref="B116:G116"/>
    <mergeCell ref="C113:F113"/>
    <mergeCell ref="B114:G114"/>
    <mergeCell ref="B115:G115"/>
    <mergeCell ref="B13:G13"/>
    <mergeCell ref="B14:G14"/>
    <mergeCell ref="B36:G36"/>
    <mergeCell ref="B67:G67"/>
    <mergeCell ref="B91:G91"/>
  </mergeCells>
  <phoneticPr fontId="3" type="noConversion"/>
  <pageMargins left="0.43307086614173229" right="0.11811023622047245" top="0.11811023622047245" bottom="0.27559055118110237" header="0.11811023622047245" footer="0.27559055118110237"/>
  <pageSetup paperSize="9" scale="74" fitToHeight="0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42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Веза-СПб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Романова</dc:creator>
  <cp:lastModifiedBy>Пользователь</cp:lastModifiedBy>
  <cp:lastPrinted>2017-11-20T14:25:48Z</cp:lastPrinted>
  <dcterms:created xsi:type="dcterms:W3CDTF">1999-11-16T07:26:49Z</dcterms:created>
  <dcterms:modified xsi:type="dcterms:W3CDTF">2023-06-21T09:51:07Z</dcterms:modified>
</cp:coreProperties>
</file>