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xr:revisionPtr revIDLastSave="0" documentId="8_{58C2CA53-077D-4099-9A55-2FBA92F8F0B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V6" i="1"/>
  <c r="V5" i="1"/>
  <c r="U5" i="1"/>
  <c r="F6" i="1" l="1"/>
  <c r="G6" i="1" l="1"/>
  <c r="I6" i="1"/>
  <c r="L6" i="1" s="1"/>
  <c r="H6" i="1"/>
  <c r="F5" i="1"/>
  <c r="G5" i="1" l="1"/>
  <c r="I5" i="1"/>
  <c r="L5" i="1" s="1"/>
  <c r="N6" i="1"/>
  <c r="O6" i="1"/>
  <c r="R6" i="1" s="1"/>
  <c r="M6" i="1"/>
  <c r="H5" i="1"/>
  <c r="O5" i="1" l="1"/>
  <c r="R5" i="1" s="1"/>
  <c r="N5" i="1"/>
  <c r="M5" i="1"/>
  <c r="T6" i="1"/>
  <c r="S6" i="1"/>
  <c r="X6" i="1"/>
  <c r="AA6" i="1" l="1"/>
  <c r="X5" i="1"/>
  <c r="T5" i="1"/>
  <c r="S5" i="1"/>
  <c r="W6" i="1"/>
  <c r="Z6" i="1" s="1"/>
  <c r="W5" i="1" l="1"/>
  <c r="Z5" i="1" s="1"/>
  <c r="Y5" i="1"/>
  <c r="AA5" i="1"/>
  <c r="AB5" i="1" s="1"/>
  <c r="AB6" i="1"/>
  <c r="Y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Лопатин Михаил Михайлович</author>
  </authors>
  <commentList>
    <comment ref="G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Если конечный остаток 0, то "0", Если продажи 0, то остаток*дней в месяце, иначе конечный остаток/расход*дней в месяце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Если продажи 0, то "Нет продаж", Если остаток 0, то "1", иначе продажи / ((нач ост.+ кон ост.)/2)
</t>
        </r>
      </text>
    </comment>
    <comment ref="M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Если конечный остаток 0, то "0", Если продажи 0, то остаток*дней в месяце, иначе конечный остаток/расход*дней в месяце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Если продажи 0, то "Нет продаж", Если остаток 0, то "1", иначе продажи / ((нач ост.+ кон ост.)/2)
</t>
        </r>
      </text>
    </comment>
    <comment ref="S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Если конечный остаток 0, то "0", Если продажи 0, то остаток*дней в месяце, иначе конечный остаток/расход*дней в месяце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Если продажи 0, то "Нет продаж", Если остаток 0, то "1", иначе продажи / ((нач ост.+ кон ост.)/2)
</t>
        </r>
      </text>
    </comment>
    <comment ref="Y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 xml:space="preserve">Если конечный остаток 0, то "0", Если продажи 0, то остаток*дней в месяце, иначе конечный остаток/расход*дней в месяце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 xml:space="preserve">Если продажи 0, то "Нет продаж", Если остаток 0, то "1", иначе продажи / ((нач ост.+ кон ост.)/2)
</t>
        </r>
      </text>
    </comment>
  </commentList>
</comments>
</file>

<file path=xl/sharedStrings.xml><?xml version="1.0" encoding="utf-8"?>
<sst xmlns="http://schemas.openxmlformats.org/spreadsheetml/2006/main" count="39" uniqueCount="18">
  <si>
    <t>Номенклатура</t>
  </si>
  <si>
    <t>месяц1</t>
  </si>
  <si>
    <t>Начальный остаток</t>
  </si>
  <si>
    <t>Поступление</t>
  </si>
  <si>
    <t>Продажи</t>
  </si>
  <si>
    <t>Конечный остаток</t>
  </si>
  <si>
    <t>Коэффициент оборачиваемости</t>
  </si>
  <si>
    <t>Товарный запас на конец (дн)</t>
  </si>
  <si>
    <t>Характеристика1</t>
  </si>
  <si>
    <t>Характеристика 2</t>
  </si>
  <si>
    <t>месяц2</t>
  </si>
  <si>
    <t>месяц3</t>
  </si>
  <si>
    <t>итого</t>
  </si>
  <si>
    <t>Дней в периоде</t>
  </si>
  <si>
    <t>Характеристика</t>
  </si>
  <si>
    <t>средний ТЗ (н+к/2)</t>
  </si>
  <si>
    <t>тз*дн/продажи</t>
  </si>
  <si>
    <t>Номенклатура (с иерархией)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</si>
</sst>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0_ ;\-#,##0.00\ "/>
    <numFmt numFmtId="166" formatCode="#,##0_ ;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 wrapText="1"/>
    </xf>
    <xf numFmtId="165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vertical="center" textRotation="90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166" fontId="0" fillId="0" borderId="1" xfId="1" applyNumberFormat="1" applyFont="1" applyBorder="1"/>
    <xf numFmtId="1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textRotation="90" wrapText="1"/>
    </xf>
    <xf numFmtId="0" fontId="0" fillId="0" borderId="1" xfId="0" applyFill="1" applyBorder="1" applyAlignment="1">
      <alignment vertical="center" textRotation="90" wrapText="1"/>
    </xf>
    <xf numFmtId="0" fontId="4" fillId="0" borderId="1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6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"/>
  <sheetViews>
    <sheetView tabSelected="1" zoomScaleNormal="100" workbookViewId="0">
      <selection activeCell="H5" sqref="H5"/>
    </sheetView>
  </sheetViews>
  <sheetFormatPr defaultRowHeight="15" x14ac:dyDescent="0.25"/>
  <cols>
    <col min="1" max="1" width="5.140625" customWidth="1"/>
    <col min="2" max="2" width="19.5703125" customWidth="1"/>
    <col min="3" max="18" width="6.5703125" customWidth="1"/>
    <col min="19" max="19" width="7.85546875" customWidth="1"/>
    <col min="20" max="26" width="6.5703125" customWidth="1"/>
  </cols>
  <sheetData>
    <row r="1" spans="1:29" x14ac:dyDescent="0.25">
      <c r="A1" s="14" t="s">
        <v>0</v>
      </c>
      <c r="B1" s="15"/>
      <c r="C1" s="21" t="s">
        <v>1</v>
      </c>
      <c r="D1" s="21"/>
      <c r="E1" s="21"/>
      <c r="F1" s="21"/>
      <c r="G1" s="21"/>
      <c r="H1" s="21"/>
      <c r="I1" s="21" t="s">
        <v>10</v>
      </c>
      <c r="J1" s="21"/>
      <c r="K1" s="21"/>
      <c r="L1" s="21"/>
      <c r="M1" s="21"/>
      <c r="N1" s="21"/>
      <c r="O1" s="21" t="s">
        <v>11</v>
      </c>
      <c r="P1" s="21"/>
      <c r="Q1" s="21"/>
      <c r="R1" s="21"/>
      <c r="S1" s="21"/>
      <c r="T1" s="21"/>
      <c r="U1" s="22" t="s">
        <v>12</v>
      </c>
      <c r="V1" s="23"/>
      <c r="W1" s="23"/>
      <c r="X1" s="23"/>
      <c r="Y1" s="23"/>
      <c r="Z1" s="23"/>
      <c r="AA1" s="24"/>
      <c r="AB1" s="25"/>
    </row>
    <row r="2" spans="1:29" s="1" customFormat="1" ht="99.75" customHeight="1" x14ac:dyDescent="0.25">
      <c r="A2" s="8"/>
      <c r="B2" s="8" t="s">
        <v>14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7</v>
      </c>
      <c r="H2" s="7" t="s">
        <v>6</v>
      </c>
      <c r="I2" s="5" t="s">
        <v>2</v>
      </c>
      <c r="J2" s="5" t="s">
        <v>3</v>
      </c>
      <c r="K2" s="5" t="s">
        <v>4</v>
      </c>
      <c r="L2" s="5" t="s">
        <v>5</v>
      </c>
      <c r="M2" s="6" t="s">
        <v>7</v>
      </c>
      <c r="N2" s="7" t="s">
        <v>6</v>
      </c>
      <c r="O2" s="5" t="s">
        <v>2</v>
      </c>
      <c r="P2" s="5" t="s">
        <v>3</v>
      </c>
      <c r="Q2" s="5" t="s">
        <v>4</v>
      </c>
      <c r="R2" s="5" t="s">
        <v>5</v>
      </c>
      <c r="S2" s="6" t="s">
        <v>7</v>
      </c>
      <c r="T2" s="7" t="s">
        <v>6</v>
      </c>
      <c r="U2" s="18" t="s">
        <v>2</v>
      </c>
      <c r="V2" s="18" t="s">
        <v>3</v>
      </c>
      <c r="W2" s="18" t="s">
        <v>4</v>
      </c>
      <c r="X2" s="18" t="s">
        <v>5</v>
      </c>
      <c r="Y2" s="19" t="s">
        <v>7</v>
      </c>
      <c r="Z2" s="20" t="s">
        <v>6</v>
      </c>
      <c r="AA2" s="26" t="s">
        <v>15</v>
      </c>
      <c r="AB2" s="26" t="s">
        <v>16</v>
      </c>
    </row>
    <row r="3" spans="1:29" s="1" customFormat="1" ht="15" customHeight="1" x14ac:dyDescent="0.25">
      <c r="C3" s="16" t="s">
        <v>13</v>
      </c>
      <c r="D3" s="17"/>
      <c r="E3" s="17"/>
      <c r="F3" s="17"/>
      <c r="G3" s="9">
        <v>31</v>
      </c>
      <c r="H3" s="17" t="s">
        <v>13</v>
      </c>
      <c r="I3" s="17"/>
      <c r="J3" s="17"/>
      <c r="K3" s="17"/>
      <c r="L3" s="17"/>
      <c r="M3" s="9">
        <v>30</v>
      </c>
      <c r="N3" s="17" t="s">
        <v>13</v>
      </c>
      <c r="O3" s="17"/>
      <c r="P3" s="17"/>
      <c r="Q3" s="17"/>
      <c r="R3" s="17"/>
      <c r="S3" s="9">
        <v>31</v>
      </c>
      <c r="T3" s="17" t="s">
        <v>13</v>
      </c>
      <c r="U3" s="17"/>
      <c r="V3" s="17"/>
      <c r="W3" s="17"/>
      <c r="X3" s="17"/>
      <c r="Y3" s="9">
        <v>92</v>
      </c>
      <c r="Z3" s="10"/>
      <c r="AA3" s="8"/>
      <c r="AB3" s="8"/>
    </row>
    <row r="4" spans="1:29" x14ac:dyDescent="0.25">
      <c r="A4" s="13" t="s">
        <v>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9" x14ac:dyDescent="0.25">
      <c r="A5" s="3"/>
      <c r="B5" s="3" t="s">
        <v>8</v>
      </c>
      <c r="C5" s="11">
        <v>10</v>
      </c>
      <c r="D5" s="11">
        <v>5</v>
      </c>
      <c r="E5" s="11">
        <v>4</v>
      </c>
      <c r="F5" s="11">
        <f>C5+D5-E5</f>
        <v>11</v>
      </c>
      <c r="G5" s="4">
        <f>IF(F5&lt;&gt;0,IF(E5&lt;&gt;0,F5/E5*G$3,F5*G$3*2),0)</f>
        <v>85.25</v>
      </c>
      <c r="H5" s="4">
        <f>IF(E5=0,"нет продаж",IF(F5=0,1,E5/((F5+C5)/2)))</f>
        <v>0.38095238095238093</v>
      </c>
      <c r="I5" s="11">
        <f>F5</f>
        <v>11</v>
      </c>
      <c r="J5" s="11">
        <v>0</v>
      </c>
      <c r="K5" s="11">
        <v>4</v>
      </c>
      <c r="L5" s="11">
        <f>I5+J5-K5</f>
        <v>7</v>
      </c>
      <c r="M5" s="4">
        <f>IF(L5&lt;&gt;0,IF(K5&lt;&gt;0,L5/K5*M$3,L5*M$3*2),0)</f>
        <v>52.5</v>
      </c>
      <c r="N5" s="4">
        <f>IF(K5=0,"нет продаж",IF(L5=0,1,K5/((L5+I5)/2)))</f>
        <v>0.44444444444444442</v>
      </c>
      <c r="O5" s="11">
        <f>L5</f>
        <v>7</v>
      </c>
      <c r="P5" s="11">
        <v>2</v>
      </c>
      <c r="Q5" s="11">
        <v>5</v>
      </c>
      <c r="R5" s="11">
        <f>O5+P5-Q5</f>
        <v>4</v>
      </c>
      <c r="S5" s="4">
        <f>IF(R5&lt;&gt;0,IF(Q5&lt;&gt;0,R5/Q5*S$3,R5*S$3*2),0)</f>
        <v>24.8</v>
      </c>
      <c r="T5" s="4">
        <f>IF(Q5=0,"нет продаж",IF(R5=0,1,Q5/((R5+O5)/2)))</f>
        <v>0.90909090909090906</v>
      </c>
      <c r="U5" s="11">
        <f>C5</f>
        <v>10</v>
      </c>
      <c r="V5" s="11">
        <f>D5+J5+P5</f>
        <v>7</v>
      </c>
      <c r="W5" s="11">
        <f>U5+V5-X5</f>
        <v>13</v>
      </c>
      <c r="X5" s="11">
        <f>R5</f>
        <v>4</v>
      </c>
      <c r="Y5" s="4">
        <f>IF(X5&lt;&gt;0,IF(W5&lt;&gt;0,X5/W5*Y$3,X5*Y$3*2),0)</f>
        <v>28.30769230769231</v>
      </c>
      <c r="Z5" s="4">
        <f>IF(W5=0,"нет продаж",IF(X5=0,1,W5/((X5+U5)/2)))</f>
        <v>1.8571428571428572</v>
      </c>
      <c r="AA5" s="3">
        <f>(U5+X5)/2</f>
        <v>7</v>
      </c>
      <c r="AB5" s="12">
        <f>AA5*Y3/W5</f>
        <v>49.53846153846154</v>
      </c>
    </row>
    <row r="6" spans="1:29" x14ac:dyDescent="0.25">
      <c r="A6" s="3"/>
      <c r="B6" s="3" t="s">
        <v>9</v>
      </c>
      <c r="C6" s="11">
        <v>2</v>
      </c>
      <c r="D6" s="11">
        <v>0</v>
      </c>
      <c r="E6" s="11">
        <v>2</v>
      </c>
      <c r="F6" s="11">
        <f>C6+D6-E6</f>
        <v>0</v>
      </c>
      <c r="G6" s="4">
        <f>IF(F6&lt;&gt;0,IF(E6&lt;&gt;0,F6/E6*G$3,F6*G$3*2),0)</f>
        <v>0</v>
      </c>
      <c r="H6" s="4">
        <f>IF(E6=0,"нет продаж",IF(F6=0,1,E6/((F6+C6)/2)))</f>
        <v>1</v>
      </c>
      <c r="I6" s="11">
        <f>F6</f>
        <v>0</v>
      </c>
      <c r="J6" s="11">
        <v>5</v>
      </c>
      <c r="K6" s="11">
        <v>2</v>
      </c>
      <c r="L6" s="11">
        <f>I6+J6-K6</f>
        <v>3</v>
      </c>
      <c r="M6" s="4">
        <f>IF(L6&lt;&gt;0,IF(K6&lt;&gt;0,L6/K6*M$3,L6*M$3*2),0)</f>
        <v>45</v>
      </c>
      <c r="N6" s="4">
        <f>IF(K6=0,"нет продаж",IF(L6=0,1,K6/((L6+I6)/2)))</f>
        <v>1.3333333333333333</v>
      </c>
      <c r="O6" s="11">
        <f>L6</f>
        <v>3</v>
      </c>
      <c r="P6" s="11">
        <v>2</v>
      </c>
      <c r="Q6" s="11">
        <v>4</v>
      </c>
      <c r="R6" s="11">
        <f>O6+P6-Q6</f>
        <v>1</v>
      </c>
      <c r="S6" s="4">
        <f>IF(R6&lt;&gt;0,IF(Q6&lt;&gt;0,R6/Q6*S$3,R6*S$3*2),0)</f>
        <v>7.75</v>
      </c>
      <c r="T6" s="4">
        <f>IF(Q6=0,"нет продаж",IF(R6=0,1,Q6/((R6+O6)/2)))</f>
        <v>2</v>
      </c>
      <c r="U6" s="11">
        <f>C6</f>
        <v>2</v>
      </c>
      <c r="V6" s="11">
        <f>D6+J6+P6</f>
        <v>7</v>
      </c>
      <c r="W6" s="11">
        <f>U6+V6-X6</f>
        <v>8</v>
      </c>
      <c r="X6" s="11">
        <f>R6</f>
        <v>1</v>
      </c>
      <c r="Y6" s="4">
        <f>IF(X6&lt;&gt;0,IF(W6&lt;&gt;0,X6/W6*Y$3,X6*Y$3*2),0)</f>
        <v>11.5</v>
      </c>
      <c r="Z6" s="4">
        <f>IF(W6=0,"нет продаж",IF(X6=0,1,W6/((X6+U6)/2)))</f>
        <v>5.333333333333333</v>
      </c>
      <c r="AA6" s="3">
        <f>(U6+X6)/2</f>
        <v>1.5</v>
      </c>
      <c r="AB6" s="12">
        <f>AA6*Y3/W6</f>
        <v>17.25</v>
      </c>
      <c r="AC6" s="2"/>
    </row>
  </sheetData>
  <mergeCells count="10">
    <mergeCell ref="A4:Z4"/>
    <mergeCell ref="A1:B1"/>
    <mergeCell ref="C3:F3"/>
    <mergeCell ref="H3:L3"/>
    <mergeCell ref="N3:R3"/>
    <mergeCell ref="T3:X3"/>
    <mergeCell ref="C1:H1"/>
    <mergeCell ref="I1:N1"/>
    <mergeCell ref="O1:T1"/>
    <mergeCell ref="U1:AB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Igor</cp:lastModifiedBy>
  <dcterms:created xsi:type="dcterms:W3CDTF">2023-08-21T14:52:09Z</dcterms:created>
  <dcterms:modified xsi:type="dcterms:W3CDTF">2023-09-12T15:01:37Z</dcterms:modified>
</cp:coreProperties>
</file>