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se 1C\АНО РЧК\Задания\2023.14.09\"/>
    </mc:Choice>
  </mc:AlternateContent>
  <bookViews>
    <workbookView xWindow="0" yWindow="0" windowWidth="13290" windowHeight="11010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L62" i="1" l="1"/>
  <c r="K62" i="1"/>
  <c r="I62" i="1"/>
  <c r="H62" i="1"/>
  <c r="G62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19" i="1" l="1"/>
</calcChain>
</file>

<file path=xl/sharedStrings.xml><?xml version="1.0" encoding="utf-8"?>
<sst xmlns="http://schemas.openxmlformats.org/spreadsheetml/2006/main" count="89" uniqueCount="75">
  <si>
    <t>№</t>
  </si>
  <si>
    <t>Наименование должности</t>
  </si>
  <si>
    <t>Сотрудник</t>
  </si>
  <si>
    <t>Кол-во ставок (план)</t>
  </si>
  <si>
    <t>Кол-во занятых ставок на конец периода (факт)</t>
  </si>
  <si>
    <t>ФОТ план (месячный)</t>
  </si>
  <si>
    <t>Средний заработок план (месячный)</t>
  </si>
  <si>
    <t>ФОТ факт  (начислено всего за период с учётом премий)</t>
  </si>
  <si>
    <t>Средний заработок факт (месячный)</t>
  </si>
  <si>
    <t>Премии (справочно)</t>
  </si>
  <si>
    <t>Fronted-разработчик</t>
  </si>
  <si>
    <t>PHP-разработчик</t>
  </si>
  <si>
    <t>PR - менеджер</t>
  </si>
  <si>
    <t>Web-дизайнер</t>
  </si>
  <si>
    <t xml:space="preserve"> 1ч. приём; </t>
  </si>
  <si>
    <t>Администратор</t>
  </si>
  <si>
    <t>Главный специалист</t>
  </si>
  <si>
    <t xml:space="preserve"> 2ч. приём;  1ч. кадр. перевод; </t>
  </si>
  <si>
    <t xml:space="preserve"> 1ч. кадр. перевод; </t>
  </si>
  <si>
    <t>Итого</t>
  </si>
  <si>
    <t>Комментарий</t>
  </si>
  <si>
    <t>3_Старый</t>
  </si>
  <si>
    <t>Норма времени</t>
  </si>
  <si>
    <t>отработал полностью в периоде</t>
  </si>
  <si>
    <t>отработал 1.5 месяца по должности, потом был кадровый перевод на другую должность</t>
  </si>
  <si>
    <t>Неполная ставка, отработал полностью в периоде</t>
  </si>
  <si>
    <t>находится в декретном отпуске</t>
  </si>
  <si>
    <t>Иванов Иван Иванович</t>
  </si>
  <si>
    <t>Иванов Иван Иванович_1</t>
  </si>
  <si>
    <t>Иванов Иван Иванович_2</t>
  </si>
  <si>
    <t>Иванов Иван Иванович_3</t>
  </si>
  <si>
    <t>Иванов Иван Иванович_4</t>
  </si>
  <si>
    <t>Иванов Иван Иванович_5</t>
  </si>
  <si>
    <t>Иванов Иван Иванович_6</t>
  </si>
  <si>
    <t>Иванов Иван Иванович_7</t>
  </si>
  <si>
    <t>Иванов Иван Иванович_8</t>
  </si>
  <si>
    <t>Иванов Иван Иванович_9</t>
  </si>
  <si>
    <t>Иванов Иван Иванович_10</t>
  </si>
  <si>
    <t>Иванов Иван Иванович_11</t>
  </si>
  <si>
    <t>Иванов Иван Иванович_12</t>
  </si>
  <si>
    <t>Иванов Иван Иванович_13</t>
  </si>
  <si>
    <t>Иванов Иван Иванович_14</t>
  </si>
  <si>
    <t>Иванов Иван Иванович_15</t>
  </si>
  <si>
    <t>Иванов Иван Иванович_16</t>
  </si>
  <si>
    <t>Иванов Иван Иванович_17</t>
  </si>
  <si>
    <t>Иванов Иван Иванович_18</t>
  </si>
  <si>
    <t>Иванов Иван Иванович_19</t>
  </si>
  <si>
    <t>Иванов Иван Иванович_20</t>
  </si>
  <si>
    <t>Иванов Иван Иванович_21</t>
  </si>
  <si>
    <t>Иванов Иван Иванович_22</t>
  </si>
  <si>
    <t>Иванов Иван Иванович_23</t>
  </si>
  <si>
    <t>Иванов Иван Иванович_24</t>
  </si>
  <si>
    <t>Иванов Иван Иванович_25</t>
  </si>
  <si>
    <t>Иванов Иван Иванович_26</t>
  </si>
  <si>
    <t>Иванов Иван Иванович_27</t>
  </si>
  <si>
    <t>Иванов Иван Иванович_28</t>
  </si>
  <si>
    <t>Иванов Иван Иванович_29</t>
  </si>
  <si>
    <t>Иванов Иван Иванович_30</t>
  </si>
  <si>
    <t>Иванов Иван Иванович_31</t>
  </si>
  <si>
    <t>Иванов Иван Иванович_32</t>
  </si>
  <si>
    <t>Иванов Иван Иванович_33</t>
  </si>
  <si>
    <t>Иванов Иван Иванович_34</t>
  </si>
  <si>
    <t>Иванов Иван Иванович_35</t>
  </si>
  <si>
    <t>Иванов Иван Иванович_36</t>
  </si>
  <si>
    <t>Иванов Иван Иванович_37</t>
  </si>
  <si>
    <t>Иванов Иван Иванович_38</t>
  </si>
  <si>
    <t>Иванов Иван Иванович_39</t>
  </si>
  <si>
    <t>Иванов Иван Иванович_40</t>
  </si>
  <si>
    <t>Иванов Иван Иванович_41</t>
  </si>
  <si>
    <t xml:space="preserve"> 4ч. приём;  1ч. кадр. перевод; </t>
  </si>
  <si>
    <t>1. Изменить механизм вывода данных в отчет. Сейчас выводятся некоторые позициии штатного расписания которые закрыты на конец периода. Объяню и покажу примеры лично.</t>
  </si>
  <si>
    <t>2. Исправить ошибку с выводом в отчет данных в столбце "1". Сейчас по некоторым должностям суммируются данные закрытых позиций из штатного рассписания, а должны выводиться данные только по актуальным позициям на конец периода отчета.</t>
  </si>
  <si>
    <r>
      <t xml:space="preserve">3. В механизм отчета нужно добавить переменную - коэффицент отработанного времени в периоде. Она определяется по формуле : 
</t>
    </r>
    <r>
      <rPr>
        <b/>
        <sz val="8"/>
        <rFont val="Arial"/>
        <family val="2"/>
        <charset val="204"/>
      </rPr>
      <t>(Фактическое отработанное время за период отчета / Норма рабочего времени по графику сотрудника за период отчета</t>
    </r>
    <r>
      <rPr>
        <sz val="8"/>
        <rFont val="Arial"/>
        <family val="2"/>
        <charset val="204"/>
      </rPr>
      <t xml:space="preserve">).
</t>
    </r>
    <r>
      <rPr>
        <b/>
        <sz val="8"/>
        <rFont val="Arial"/>
        <family val="2"/>
        <charset val="204"/>
      </rPr>
      <t>Исключение</t>
    </r>
    <r>
      <rPr>
        <sz val="8"/>
        <rFont val="Arial"/>
        <family val="2"/>
        <charset val="204"/>
      </rPr>
      <t xml:space="preserve">, когда сотрудник находится в отпуске по уходу за ребенком (декрет) в периоде отчета, тогда всегда значение = 1
Вывод значений в </t>
    </r>
    <r>
      <rPr>
        <b/>
        <sz val="8"/>
        <rFont val="Arial"/>
        <family val="2"/>
        <charset val="204"/>
      </rPr>
      <t>новый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столбец "4" </t>
    </r>
    <r>
      <rPr>
        <sz val="8"/>
        <rFont val="Arial"/>
        <family val="2"/>
        <charset val="204"/>
      </rPr>
      <t xml:space="preserve">только по группировке </t>
    </r>
    <r>
      <rPr>
        <b/>
        <sz val="8"/>
        <rFont val="Arial"/>
        <family val="2"/>
        <charset val="204"/>
      </rPr>
      <t>"Сотрудник"</t>
    </r>
    <r>
      <rPr>
        <sz val="8"/>
        <rFont val="Arial"/>
        <family val="2"/>
        <charset val="204"/>
      </rPr>
      <t xml:space="preserve">. 
По группировке </t>
    </r>
    <r>
      <rPr>
        <b/>
        <sz val="8"/>
        <rFont val="Arial"/>
        <family val="2"/>
        <charset val="204"/>
      </rPr>
      <t>"Должность"</t>
    </r>
    <r>
      <rPr>
        <sz val="8"/>
        <rFont val="Arial"/>
        <family val="2"/>
        <charset val="204"/>
      </rPr>
      <t xml:space="preserve"> - пусто (0)</t>
    </r>
  </si>
  <si>
    <r>
      <t xml:space="preserve">4. Изменить механизм расчета столбца </t>
    </r>
    <r>
      <rPr>
        <b/>
        <sz val="8"/>
        <rFont val="Arial"/>
        <family val="2"/>
        <charset val="204"/>
      </rPr>
      <t xml:space="preserve">"3_Старый". 
</t>
    </r>
    <r>
      <rPr>
        <sz val="8"/>
        <rFont val="Arial"/>
        <family val="2"/>
        <charset val="204"/>
      </rPr>
      <t xml:space="preserve">Вывод значений по группировке "Сотрудник" по формуле: 
</t>
    </r>
    <r>
      <rPr>
        <b/>
        <sz val="8"/>
        <rFont val="Arial"/>
        <family val="2"/>
        <charset val="204"/>
      </rPr>
      <t>((ЕСЛИ значение столбца "1" меньше 1, тогда (значение столбца "2" /  значение столбца "1"), ИНАЧЕ значение столбца "2") / значение столбец "4") /  * Количество месяцев периода отчета</t>
    </r>
    <r>
      <rPr>
        <sz val="8"/>
        <rFont val="Arial"/>
        <family val="2"/>
        <charset val="204"/>
      </rPr>
      <t>.
По группировке</t>
    </r>
    <r>
      <rPr>
        <b/>
        <sz val="8"/>
        <rFont val="Arial"/>
        <family val="2"/>
        <charset val="204"/>
      </rPr>
      <t xml:space="preserve"> "Должность"</t>
    </r>
    <r>
      <rPr>
        <sz val="8"/>
        <rFont val="Arial"/>
        <family val="2"/>
        <charset val="204"/>
      </rPr>
      <t xml:space="preserve"> - выводится средняя арифметическая сумма по группировке </t>
    </r>
    <r>
      <rPr>
        <b/>
        <sz val="8"/>
        <rFont val="Arial"/>
        <family val="2"/>
        <charset val="204"/>
      </rPr>
      <t>"Сотрудник"</t>
    </r>
    <r>
      <rPr>
        <sz val="8"/>
        <rFont val="Arial"/>
        <family val="2"/>
        <charset val="204"/>
      </rPr>
      <t xml:space="preserve">
Пример расчета представлен в </t>
    </r>
    <r>
      <rPr>
        <b/>
        <sz val="8"/>
        <rFont val="Arial"/>
        <family val="2"/>
        <charset val="204"/>
      </rPr>
      <t>столбце "3"</t>
    </r>
  </si>
  <si>
    <r>
      <rPr>
        <sz val="8"/>
        <color rgb="FF003F2F"/>
        <rFont val="Arial"/>
        <family val="2"/>
        <charset val="204"/>
      </rPr>
      <t>Комментарий</t>
    </r>
    <r>
      <rPr>
        <b/>
        <sz val="8"/>
        <color rgb="FF003F2F"/>
        <rFont val="Arial"/>
        <family val="2"/>
        <charset val="204"/>
      </rPr>
      <t xml:space="preserve"> 
(справочно только для примера - в описании задания)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</si>
</sst>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b/>
      <sz val="8"/>
      <color rgb="FF003F2F"/>
      <name val="Arial"/>
      <family val="2"/>
      <charset val="204"/>
    </font>
    <font>
      <sz val="8"/>
      <color rgb="FF003F2F"/>
      <name val="Arial"/>
      <family val="2"/>
      <charset val="204"/>
    </font>
    <font>
      <sz val="8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2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2" fontId="3" fillId="4" borderId="2" xfId="0" applyNumberFormat="1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/>
    </xf>
    <xf numFmtId="2" fontId="3" fillId="5" borderId="2" xfId="0" applyNumberFormat="1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/>
    </xf>
    <xf numFmtId="2" fontId="3" fillId="6" borderId="2" xfId="0" applyNumberFormat="1" applyFont="1" applyFill="1" applyBorder="1" applyAlignment="1">
      <alignment horizontal="right" vertical="top"/>
    </xf>
    <xf numFmtId="0" fontId="3" fillId="6" borderId="2" xfId="0" applyFont="1" applyFill="1" applyBorder="1" applyAlignment="1">
      <alignment horizontal="right" vertical="top"/>
    </xf>
    <xf numFmtId="2" fontId="2" fillId="5" borderId="2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right" vertical="top"/>
    </xf>
    <xf numFmtId="0" fontId="3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 wrapText="1"/>
    </xf>
    <xf numFmtId="2" fontId="3" fillId="7" borderId="2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top" wrapText="1"/>
    </xf>
    <xf numFmtId="2" fontId="3" fillId="6" borderId="2" xfId="0" applyNumberFormat="1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62"/>
  <sheetViews>
    <sheetView tabSelected="1" topLeftCell="H1" zoomScale="130" zoomScaleNormal="130" workbookViewId="0">
      <selection activeCell="O15" sqref="O15"/>
    </sheetView>
  </sheetViews>
  <sheetFormatPr defaultColWidth="10.5" defaultRowHeight="11.45" customHeight="1" outlineLevelRow="1" x14ac:dyDescent="0.2"/>
  <cols>
    <col min="1" max="1" width="5" style="1" customWidth="1"/>
    <col min="2" max="2" width="5.5" style="1" customWidth="1"/>
    <col min="3" max="3" width="2.6640625" style="1" customWidth="1"/>
    <col min="4" max="4" width="24" style="1" customWidth="1"/>
    <col min="5" max="5" width="22.83203125" style="1" customWidth="1"/>
    <col min="6" max="6" width="13.1640625" style="1" customWidth="1"/>
    <col min="7" max="7" width="11.6640625" style="1" customWidth="1"/>
    <col min="8" max="8" width="24" style="1" customWidth="1"/>
    <col min="9" max="9" width="16.33203125" style="1" customWidth="1"/>
    <col min="10" max="11" width="17.5" style="1" customWidth="1"/>
    <col min="12" max="12" width="19" style="1" customWidth="1"/>
    <col min="13" max="13" width="21.5" style="1" customWidth="1"/>
    <col min="14" max="14" width="24.33203125" style="1" customWidth="1"/>
    <col min="15" max="15" width="30" style="1" bestFit="1" customWidth="1"/>
    <col min="16" max="16" width="39.6640625" style="1" customWidth="1"/>
    <col min="17" max="17" width="14.1640625" style="1" customWidth="1"/>
    <col min="18" max="18" width="10.5" customWidth="1"/>
    <col min="19" max="19" width="14.6640625" customWidth="1"/>
  </cols>
  <sheetData>
    <row r="1" spans="1:17" s="1" customFormat="1" ht="9.9499999999999993" customHeight="1" x14ac:dyDescent="0.2"/>
    <row r="2" spans="1:17" s="1" customFormat="1" ht="25.5" customHeight="1" x14ac:dyDescent="0.2">
      <c r="A2" s="55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38"/>
      <c r="L2" s="38"/>
    </row>
    <row r="3" spans="1:17" s="1" customFormat="1" ht="9.9499999999999993" customHeight="1" x14ac:dyDescent="0.2"/>
    <row r="4" spans="1:17" s="1" customFormat="1" ht="25.5" customHeight="1" x14ac:dyDescent="0.2">
      <c r="A4" s="55" t="s">
        <v>71</v>
      </c>
      <c r="B4" s="55"/>
      <c r="C4" s="55"/>
      <c r="D4" s="55"/>
      <c r="E4" s="55"/>
      <c r="F4" s="55"/>
      <c r="G4" s="55"/>
      <c r="H4" s="55"/>
      <c r="I4" s="55"/>
      <c r="J4" s="55"/>
      <c r="K4" s="38"/>
      <c r="L4" s="38"/>
    </row>
    <row r="5" spans="1:17" s="1" customFormat="1" ht="9.9499999999999993" customHeight="1" x14ac:dyDescent="0.2"/>
    <row r="6" spans="1:17" s="1" customFormat="1" ht="58.5" customHeight="1" x14ac:dyDescent="0.2">
      <c r="A6" s="60" t="s">
        <v>72</v>
      </c>
      <c r="B6" s="60"/>
      <c r="C6" s="60"/>
      <c r="D6" s="60"/>
      <c r="E6" s="60"/>
      <c r="F6" s="60"/>
      <c r="G6" s="60"/>
      <c r="H6" s="60"/>
      <c r="I6" s="60"/>
      <c r="J6" s="60"/>
      <c r="K6" s="38"/>
      <c r="L6" s="38"/>
    </row>
    <row r="7" spans="1:17" s="1" customFormat="1" ht="6" customHeight="1" x14ac:dyDescent="0.2"/>
    <row r="8" spans="1:17" s="1" customFormat="1" ht="59.25" customHeight="1" x14ac:dyDescent="0.2">
      <c r="A8" s="56" t="s">
        <v>73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7" s="1" customFormat="1" ht="11.25" x14ac:dyDescent="0.2"/>
    <row r="10" spans="1:17" ht="11.25" outlineLevel="1" x14ac:dyDescent="0.2">
      <c r="A10" s="2"/>
      <c r="B10" s="2"/>
      <c r="C10" s="2"/>
      <c r="D10" s="2"/>
      <c r="E10" s="2"/>
    </row>
    <row r="11" spans="1:17" s="1" customFormat="1" ht="15.75" x14ac:dyDescent="0.25">
      <c r="G11" s="45">
        <v>0</v>
      </c>
      <c r="H11" s="45">
        <v>1</v>
      </c>
      <c r="K11" s="45">
        <v>2</v>
      </c>
      <c r="L11" s="44" t="s">
        <v>21</v>
      </c>
      <c r="M11" s="48">
        <v>3</v>
      </c>
      <c r="N11" s="46">
        <v>4</v>
      </c>
    </row>
    <row r="12" spans="1:17" ht="56.25" x14ac:dyDescent="0.2">
      <c r="A12" s="3" t="s">
        <v>0</v>
      </c>
      <c r="B12" s="57" t="s">
        <v>1</v>
      </c>
      <c r="C12" s="57"/>
      <c r="D12" s="57"/>
      <c r="E12" s="57" t="s">
        <v>2</v>
      </c>
      <c r="F12" s="57"/>
      <c r="G12" s="3" t="s">
        <v>3</v>
      </c>
      <c r="H12" s="37" t="s">
        <v>4</v>
      </c>
      <c r="I12" s="37" t="s">
        <v>5</v>
      </c>
      <c r="J12" s="37" t="s">
        <v>6</v>
      </c>
      <c r="K12" s="37" t="s">
        <v>7</v>
      </c>
      <c r="L12" s="37" t="s">
        <v>8</v>
      </c>
      <c r="M12" s="32" t="s">
        <v>8</v>
      </c>
      <c r="N12" s="47" t="s">
        <v>22</v>
      </c>
      <c r="O12" s="49" t="s">
        <v>74</v>
      </c>
      <c r="P12" s="3" t="s">
        <v>20</v>
      </c>
      <c r="Q12" s="3" t="s">
        <v>9</v>
      </c>
    </row>
    <row r="13" spans="1:17" ht="11.1" customHeight="1" x14ac:dyDescent="0.2">
      <c r="A13" s="4">
        <v>1</v>
      </c>
      <c r="B13" s="58" t="s">
        <v>10</v>
      </c>
      <c r="C13" s="58"/>
      <c r="D13" s="58"/>
      <c r="E13" s="6"/>
      <c r="F13" s="7"/>
      <c r="G13" s="8">
        <v>1</v>
      </c>
      <c r="H13" s="9"/>
      <c r="I13" s="10">
        <v>184000</v>
      </c>
      <c r="J13" s="10">
        <v>184000</v>
      </c>
      <c r="K13" s="9"/>
      <c r="L13" s="9"/>
      <c r="M13" s="28"/>
      <c r="N13" s="39"/>
      <c r="O13" s="52"/>
      <c r="P13" s="5"/>
      <c r="Q13" s="9"/>
    </row>
    <row r="14" spans="1:17" ht="11.1" customHeight="1" x14ac:dyDescent="0.2">
      <c r="A14" s="4">
        <v>2</v>
      </c>
      <c r="B14" s="58" t="s">
        <v>11</v>
      </c>
      <c r="C14" s="58"/>
      <c r="D14" s="58"/>
      <c r="E14" s="6"/>
      <c r="F14" s="7"/>
      <c r="G14" s="8">
        <v>1</v>
      </c>
      <c r="H14" s="11"/>
      <c r="I14" s="10">
        <v>184000</v>
      </c>
      <c r="J14" s="10">
        <v>184000</v>
      </c>
      <c r="K14" s="10">
        <v>393242.67</v>
      </c>
      <c r="L14" s="10">
        <v>131080.89000000001</v>
      </c>
      <c r="M14" s="29"/>
      <c r="N14" s="40"/>
      <c r="O14" s="53"/>
      <c r="P14" s="5"/>
      <c r="Q14" s="11"/>
    </row>
    <row r="15" spans="1:17" ht="11.1" customHeight="1" outlineLevel="1" x14ac:dyDescent="0.2">
      <c r="A15" s="12"/>
      <c r="B15" s="13"/>
      <c r="C15" s="14"/>
      <c r="D15" s="15"/>
      <c r="E15" s="59" t="s">
        <v>27</v>
      </c>
      <c r="F15" s="59"/>
      <c r="G15" s="12"/>
      <c r="H15" s="17"/>
      <c r="I15" s="12"/>
      <c r="J15" s="12"/>
      <c r="K15" s="18">
        <v>393242.67</v>
      </c>
      <c r="L15" s="12"/>
      <c r="M15" s="30"/>
      <c r="N15" s="41"/>
      <c r="O15" s="33"/>
      <c r="P15" s="16"/>
      <c r="Q15" s="17"/>
    </row>
    <row r="16" spans="1:17" ht="11.1" customHeight="1" x14ac:dyDescent="0.2">
      <c r="A16" s="4">
        <v>3</v>
      </c>
      <c r="B16" s="58" t="s">
        <v>12</v>
      </c>
      <c r="C16" s="58"/>
      <c r="D16" s="58"/>
      <c r="E16" s="6"/>
      <c r="F16" s="7"/>
      <c r="G16" s="8">
        <v>1</v>
      </c>
      <c r="H16" s="9"/>
      <c r="I16" s="10">
        <v>108000</v>
      </c>
      <c r="J16" s="10">
        <v>108000</v>
      </c>
      <c r="K16" s="9"/>
      <c r="L16" s="9"/>
      <c r="M16" s="28"/>
      <c r="N16" s="39"/>
      <c r="O16" s="52"/>
      <c r="P16" s="5"/>
      <c r="Q16" s="9"/>
    </row>
    <row r="17" spans="1:17" ht="11.1" customHeight="1" x14ac:dyDescent="0.2">
      <c r="A17" s="4">
        <v>4</v>
      </c>
      <c r="B17" s="58" t="s">
        <v>13</v>
      </c>
      <c r="C17" s="58"/>
      <c r="D17" s="58"/>
      <c r="E17" s="6"/>
      <c r="F17" s="7"/>
      <c r="G17" s="8">
        <v>1</v>
      </c>
      <c r="H17" s="8">
        <v>0.69</v>
      </c>
      <c r="I17" s="10">
        <v>130000</v>
      </c>
      <c r="J17" s="10">
        <v>130000</v>
      </c>
      <c r="K17" s="10">
        <v>15681.82</v>
      </c>
      <c r="L17" s="10">
        <v>5227.2700000000004</v>
      </c>
      <c r="M17" s="29"/>
      <c r="N17" s="40"/>
      <c r="O17" s="53"/>
      <c r="P17" s="5" t="s">
        <v>14</v>
      </c>
      <c r="Q17" s="11"/>
    </row>
    <row r="18" spans="1:17" ht="11.1" customHeight="1" outlineLevel="1" x14ac:dyDescent="0.2">
      <c r="A18" s="12"/>
      <c r="B18" s="13"/>
      <c r="C18" s="14"/>
      <c r="D18" s="15"/>
      <c r="E18" s="59" t="s">
        <v>28</v>
      </c>
      <c r="F18" s="59"/>
      <c r="G18" s="12"/>
      <c r="H18" s="19">
        <v>0.69</v>
      </c>
      <c r="I18" s="12"/>
      <c r="J18" s="12"/>
      <c r="K18" s="18">
        <v>15681.82</v>
      </c>
      <c r="L18" s="12"/>
      <c r="M18" s="30"/>
      <c r="N18" s="41"/>
      <c r="O18" s="33"/>
      <c r="P18" s="16" t="s">
        <v>14</v>
      </c>
      <c r="Q18" s="17"/>
    </row>
    <row r="19" spans="1:17" ht="27" customHeight="1" x14ac:dyDescent="0.2">
      <c r="A19" s="4">
        <v>5</v>
      </c>
      <c r="B19" s="58" t="s">
        <v>15</v>
      </c>
      <c r="C19" s="58"/>
      <c r="D19" s="58"/>
      <c r="E19" s="6"/>
      <c r="F19" s="7"/>
      <c r="G19" s="8">
        <v>15</v>
      </c>
      <c r="H19" s="8">
        <v>11.5</v>
      </c>
      <c r="I19" s="10">
        <v>1740000</v>
      </c>
      <c r="J19" s="10">
        <v>65000</v>
      </c>
      <c r="K19" s="10">
        <v>2459164.2599999998</v>
      </c>
      <c r="L19" s="10">
        <v>71280.12</v>
      </c>
      <c r="M19" s="36">
        <f>AVERAGE(M20:M32)</f>
        <v>73695.356410256412</v>
      </c>
      <c r="N19" s="42"/>
      <c r="O19" s="54"/>
      <c r="P19" s="5"/>
      <c r="Q19" s="11"/>
    </row>
    <row r="20" spans="1:17" ht="11.1" customHeight="1" outlineLevel="1" x14ac:dyDescent="0.2">
      <c r="A20" s="12"/>
      <c r="B20" s="13"/>
      <c r="C20" s="14"/>
      <c r="D20" s="15"/>
      <c r="E20" s="59" t="s">
        <v>29</v>
      </c>
      <c r="F20" s="59"/>
      <c r="G20" s="12"/>
      <c r="H20" s="19">
        <v>1</v>
      </c>
      <c r="I20" s="12"/>
      <c r="J20" s="12"/>
      <c r="K20" s="18">
        <v>186874.99</v>
      </c>
      <c r="L20" s="12"/>
      <c r="M20" s="31">
        <f t="shared" ref="M20:M28" si="0">IF(H20&lt;1,K20/IF(H20=0,1,H20),K20)/N20/3</f>
        <v>62291.66333333333</v>
      </c>
      <c r="N20" s="43">
        <v>1</v>
      </c>
      <c r="O20" s="51" t="s">
        <v>23</v>
      </c>
      <c r="P20" s="16"/>
      <c r="Q20" s="17"/>
    </row>
    <row r="21" spans="1:17" ht="11.1" customHeight="1" outlineLevel="1" x14ac:dyDescent="0.2">
      <c r="A21" s="12"/>
      <c r="B21" s="13"/>
      <c r="C21" s="14"/>
      <c r="D21" s="15"/>
      <c r="E21" s="59" t="s">
        <v>30</v>
      </c>
      <c r="F21" s="59"/>
      <c r="G21" s="12"/>
      <c r="H21" s="19">
        <v>1</v>
      </c>
      <c r="I21" s="12"/>
      <c r="J21" s="12"/>
      <c r="K21" s="18">
        <v>194999.99</v>
      </c>
      <c r="L21" s="12"/>
      <c r="M21" s="31">
        <f t="shared" si="0"/>
        <v>64999.996666666666</v>
      </c>
      <c r="N21" s="43">
        <v>1</v>
      </c>
      <c r="O21" s="51" t="s">
        <v>23</v>
      </c>
      <c r="P21" s="16"/>
      <c r="Q21" s="17"/>
    </row>
    <row r="22" spans="1:17" ht="11.1" customHeight="1" outlineLevel="1" x14ac:dyDescent="0.2">
      <c r="A22" s="12"/>
      <c r="B22" s="13"/>
      <c r="C22" s="14"/>
      <c r="D22" s="15"/>
      <c r="E22" s="59" t="s">
        <v>31</v>
      </c>
      <c r="F22" s="59"/>
      <c r="G22" s="33"/>
      <c r="H22" s="34">
        <v>1</v>
      </c>
      <c r="I22" s="33"/>
      <c r="J22" s="33"/>
      <c r="K22" s="35"/>
      <c r="L22" s="12"/>
      <c r="M22" s="27">
        <f t="shared" si="0"/>
        <v>0</v>
      </c>
      <c r="N22" s="27">
        <v>1</v>
      </c>
      <c r="O22" s="27" t="s">
        <v>26</v>
      </c>
      <c r="P22" s="16"/>
      <c r="Q22" s="20"/>
    </row>
    <row r="23" spans="1:17" ht="11.1" customHeight="1" outlineLevel="1" x14ac:dyDescent="0.2">
      <c r="A23" s="12"/>
      <c r="B23" s="13"/>
      <c r="C23" s="14"/>
      <c r="D23" s="15"/>
      <c r="E23" s="59" t="s">
        <v>32</v>
      </c>
      <c r="F23" s="59"/>
      <c r="G23" s="12"/>
      <c r="H23" s="19">
        <v>1</v>
      </c>
      <c r="I23" s="12"/>
      <c r="J23" s="12"/>
      <c r="K23" s="18">
        <v>197729.57</v>
      </c>
      <c r="L23" s="12"/>
      <c r="M23" s="31">
        <f t="shared" si="0"/>
        <v>65909.856666666674</v>
      </c>
      <c r="N23" s="43">
        <v>1</v>
      </c>
      <c r="O23" s="51" t="s">
        <v>23</v>
      </c>
      <c r="P23" s="16"/>
      <c r="Q23" s="17"/>
    </row>
    <row r="24" spans="1:17" ht="11.1" customHeight="1" outlineLevel="1" x14ac:dyDescent="0.2">
      <c r="A24" s="12"/>
      <c r="B24" s="13"/>
      <c r="C24" s="14"/>
      <c r="D24" s="15"/>
      <c r="E24" s="59" t="s">
        <v>33</v>
      </c>
      <c r="F24" s="59"/>
      <c r="G24" s="12"/>
      <c r="H24" s="19">
        <v>1</v>
      </c>
      <c r="I24" s="12"/>
      <c r="J24" s="12"/>
      <c r="K24" s="18">
        <v>216976.19</v>
      </c>
      <c r="L24" s="12"/>
      <c r="M24" s="31">
        <f t="shared" si="0"/>
        <v>72325.396666666667</v>
      </c>
      <c r="N24" s="43">
        <v>1</v>
      </c>
      <c r="O24" s="51" t="s">
        <v>23</v>
      </c>
      <c r="P24" s="16"/>
      <c r="Q24" s="17"/>
    </row>
    <row r="25" spans="1:17" ht="11.1" customHeight="1" outlineLevel="1" x14ac:dyDescent="0.2">
      <c r="A25" s="12"/>
      <c r="B25" s="13"/>
      <c r="C25" s="14"/>
      <c r="D25" s="15"/>
      <c r="E25" s="59" t="s">
        <v>34</v>
      </c>
      <c r="F25" s="59"/>
      <c r="G25" s="12"/>
      <c r="H25" s="19">
        <v>1</v>
      </c>
      <c r="I25" s="12"/>
      <c r="J25" s="12"/>
      <c r="K25" s="18">
        <v>208928.57</v>
      </c>
      <c r="L25" s="12"/>
      <c r="M25" s="31">
        <f t="shared" si="0"/>
        <v>69642.856666666674</v>
      </c>
      <c r="N25" s="43">
        <v>1</v>
      </c>
      <c r="O25" s="51" t="s">
        <v>23</v>
      </c>
      <c r="P25" s="16"/>
      <c r="Q25" s="17"/>
    </row>
    <row r="26" spans="1:17" ht="11.1" customHeight="1" outlineLevel="1" x14ac:dyDescent="0.2">
      <c r="A26" s="12"/>
      <c r="B26" s="13"/>
      <c r="C26" s="14"/>
      <c r="D26" s="15"/>
      <c r="E26" s="59" t="s">
        <v>35</v>
      </c>
      <c r="F26" s="59"/>
      <c r="G26" s="12"/>
      <c r="H26" s="19">
        <v>1</v>
      </c>
      <c r="I26" s="12"/>
      <c r="J26" s="12"/>
      <c r="K26" s="18">
        <v>213261.9</v>
      </c>
      <c r="L26" s="12"/>
      <c r="M26" s="31">
        <f t="shared" si="0"/>
        <v>71087.3</v>
      </c>
      <c r="N26" s="43">
        <v>1</v>
      </c>
      <c r="O26" s="51" t="s">
        <v>23</v>
      </c>
      <c r="P26" s="16"/>
      <c r="Q26" s="17"/>
    </row>
    <row r="27" spans="1:17" ht="11.1" customHeight="1" outlineLevel="1" x14ac:dyDescent="0.2">
      <c r="A27" s="12"/>
      <c r="B27" s="13"/>
      <c r="C27" s="14"/>
      <c r="D27" s="15"/>
      <c r="E27" s="59" t="s">
        <v>36</v>
      </c>
      <c r="F27" s="59"/>
      <c r="G27" s="12"/>
      <c r="H27" s="19">
        <v>1</v>
      </c>
      <c r="I27" s="12"/>
      <c r="J27" s="12"/>
      <c r="K27" s="18">
        <v>208928.57</v>
      </c>
      <c r="L27" s="12"/>
      <c r="M27" s="31">
        <f t="shared" si="0"/>
        <v>69642.856666666674</v>
      </c>
      <c r="N27" s="43">
        <v>1</v>
      </c>
      <c r="O27" s="51" t="s">
        <v>23</v>
      </c>
      <c r="P27" s="16"/>
      <c r="Q27" s="17"/>
    </row>
    <row r="28" spans="1:17" ht="11.1" customHeight="1" outlineLevel="1" x14ac:dyDescent="0.2">
      <c r="A28" s="12"/>
      <c r="B28" s="13"/>
      <c r="C28" s="14"/>
      <c r="D28" s="15"/>
      <c r="E28" s="59" t="s">
        <v>37</v>
      </c>
      <c r="F28" s="59"/>
      <c r="G28" s="12"/>
      <c r="H28" s="19">
        <v>1</v>
      </c>
      <c r="I28" s="12"/>
      <c r="J28" s="12"/>
      <c r="K28" s="18">
        <v>190976.19</v>
      </c>
      <c r="L28" s="12"/>
      <c r="M28" s="31">
        <f t="shared" si="0"/>
        <v>63658.73</v>
      </c>
      <c r="N28" s="43">
        <v>1</v>
      </c>
      <c r="O28" s="51" t="s">
        <v>23</v>
      </c>
      <c r="P28" s="16"/>
      <c r="Q28" s="17"/>
    </row>
    <row r="29" spans="1:17" ht="11.1" customHeight="1" outlineLevel="1" x14ac:dyDescent="0.2">
      <c r="A29" s="12"/>
      <c r="B29" s="13"/>
      <c r="C29" s="14"/>
      <c r="D29" s="15"/>
      <c r="E29" s="59" t="s">
        <v>38</v>
      </c>
      <c r="F29" s="59"/>
      <c r="G29" s="12"/>
      <c r="H29" s="19">
        <v>1</v>
      </c>
      <c r="I29" s="12"/>
      <c r="J29" s="12"/>
      <c r="K29" s="18">
        <v>208557.46</v>
      </c>
      <c r="L29" s="12"/>
      <c r="M29" s="31">
        <f t="shared" ref="M29:M32" si="1">IF(H29&lt;1,K29/IF(H29=0,1,H29),K29)/N29/3</f>
        <v>69519.153333333335</v>
      </c>
      <c r="N29" s="43">
        <v>1</v>
      </c>
      <c r="O29" s="51" t="s">
        <v>23</v>
      </c>
      <c r="P29" s="16"/>
      <c r="Q29" s="17"/>
    </row>
    <row r="30" spans="1:17" ht="39" customHeight="1" outlineLevel="1" x14ac:dyDescent="0.2">
      <c r="A30" s="12"/>
      <c r="B30" s="13"/>
      <c r="C30" s="14"/>
      <c r="D30" s="15"/>
      <c r="E30" s="59" t="s">
        <v>39</v>
      </c>
      <c r="F30" s="59"/>
      <c r="G30" s="12"/>
      <c r="H30" s="17">
        <v>0</v>
      </c>
      <c r="I30" s="12"/>
      <c r="J30" s="12"/>
      <c r="K30" s="18">
        <v>323157.02</v>
      </c>
      <c r="L30" s="12"/>
      <c r="M30" s="27">
        <f t="shared" si="1"/>
        <v>215438.01333333334</v>
      </c>
      <c r="N30" s="27">
        <v>0.5</v>
      </c>
      <c r="O30" s="50" t="s">
        <v>24</v>
      </c>
      <c r="P30" s="16"/>
      <c r="Q30" s="17"/>
    </row>
    <row r="31" spans="1:17" ht="21.75" customHeight="1" outlineLevel="1" x14ac:dyDescent="0.2">
      <c r="A31" s="12"/>
      <c r="B31" s="13"/>
      <c r="C31" s="14"/>
      <c r="D31" s="15"/>
      <c r="E31" s="59" t="s">
        <v>40</v>
      </c>
      <c r="F31" s="59"/>
      <c r="G31" s="12"/>
      <c r="H31" s="19">
        <v>0.5</v>
      </c>
      <c r="I31" s="12"/>
      <c r="J31" s="12"/>
      <c r="K31" s="18">
        <v>91797.62</v>
      </c>
      <c r="L31" s="12"/>
      <c r="M31" s="27">
        <f t="shared" si="1"/>
        <v>61198.41333333333</v>
      </c>
      <c r="N31" s="27">
        <v>1</v>
      </c>
      <c r="O31" s="50" t="s">
        <v>25</v>
      </c>
      <c r="P31" s="16"/>
      <c r="Q31" s="17"/>
    </row>
    <row r="32" spans="1:17" ht="11.1" customHeight="1" outlineLevel="1" x14ac:dyDescent="0.2">
      <c r="A32" s="12"/>
      <c r="B32" s="13"/>
      <c r="C32" s="14"/>
      <c r="D32" s="15"/>
      <c r="E32" s="59" t="s">
        <v>41</v>
      </c>
      <c r="F32" s="59"/>
      <c r="G32" s="12"/>
      <c r="H32" s="19">
        <v>1</v>
      </c>
      <c r="I32" s="12"/>
      <c r="J32" s="12"/>
      <c r="K32" s="18">
        <v>216976.19</v>
      </c>
      <c r="L32" s="12"/>
      <c r="M32" s="31">
        <f t="shared" si="1"/>
        <v>72325.396666666667</v>
      </c>
      <c r="N32" s="43">
        <v>1</v>
      </c>
      <c r="O32" s="51" t="s">
        <v>23</v>
      </c>
      <c r="P32" s="16"/>
      <c r="Q32" s="17"/>
    </row>
    <row r="33" spans="1:17" ht="11.1" customHeight="1" x14ac:dyDescent="0.2">
      <c r="A33" s="4">
        <v>6</v>
      </c>
      <c r="B33" s="58" t="s">
        <v>16</v>
      </c>
      <c r="C33" s="58"/>
      <c r="D33" s="58"/>
      <c r="E33" s="6"/>
      <c r="F33" s="7"/>
      <c r="G33" s="8">
        <v>29</v>
      </c>
      <c r="H33" s="8">
        <v>22</v>
      </c>
      <c r="I33" s="10">
        <v>8355000</v>
      </c>
      <c r="J33" s="10">
        <v>123452.38</v>
      </c>
      <c r="K33" s="10">
        <v>8836253.5</v>
      </c>
      <c r="L33" s="10">
        <v>133882.63</v>
      </c>
      <c r="M33" s="11"/>
      <c r="N33" s="11"/>
      <c r="O33" s="11"/>
      <c r="P33" s="5" t="s">
        <v>17</v>
      </c>
      <c r="Q33" s="11"/>
    </row>
    <row r="34" spans="1:17" ht="11.1" customHeight="1" outlineLevel="1" x14ac:dyDescent="0.2">
      <c r="A34" s="12"/>
      <c r="B34" s="13"/>
      <c r="C34" s="14"/>
      <c r="D34" s="15"/>
      <c r="E34" s="59" t="s">
        <v>41</v>
      </c>
      <c r="F34" s="59"/>
      <c r="G34" s="12"/>
      <c r="H34" s="17"/>
      <c r="I34" s="12"/>
      <c r="J34" s="12"/>
      <c r="K34" s="18">
        <v>146848.73000000001</v>
      </c>
      <c r="L34" s="12"/>
      <c r="M34" s="12"/>
      <c r="N34" s="12"/>
      <c r="O34" s="20"/>
      <c r="P34" s="16"/>
      <c r="Q34" s="17"/>
    </row>
    <row r="35" spans="1:17" ht="11.1" customHeight="1" outlineLevel="1" x14ac:dyDescent="0.2">
      <c r="A35" s="12"/>
      <c r="B35" s="13"/>
      <c r="C35" s="14"/>
      <c r="D35" s="15"/>
      <c r="E35" s="59" t="s">
        <v>42</v>
      </c>
      <c r="F35" s="59"/>
      <c r="G35" s="12"/>
      <c r="H35" s="17"/>
      <c r="I35" s="12"/>
      <c r="J35" s="12"/>
      <c r="K35" s="18">
        <v>319090.90999999997</v>
      </c>
      <c r="L35" s="12"/>
      <c r="M35" s="12"/>
      <c r="N35" s="12"/>
      <c r="O35" s="20"/>
      <c r="P35" s="16"/>
      <c r="Q35" s="17"/>
    </row>
    <row r="36" spans="1:17" ht="11.1" customHeight="1" outlineLevel="1" x14ac:dyDescent="0.2">
      <c r="A36" s="12"/>
      <c r="B36" s="13"/>
      <c r="C36" s="14"/>
      <c r="D36" s="15"/>
      <c r="E36" s="59" t="s">
        <v>43</v>
      </c>
      <c r="F36" s="59"/>
      <c r="G36" s="12"/>
      <c r="H36" s="17"/>
      <c r="I36" s="12"/>
      <c r="J36" s="12"/>
      <c r="K36" s="17"/>
      <c r="L36" s="12"/>
      <c r="M36" s="12"/>
      <c r="N36" s="12"/>
      <c r="O36" s="20"/>
      <c r="P36" s="16"/>
      <c r="Q36" s="17"/>
    </row>
    <row r="37" spans="1:17" ht="11.1" customHeight="1" outlineLevel="1" x14ac:dyDescent="0.2">
      <c r="A37" s="12"/>
      <c r="B37" s="13"/>
      <c r="C37" s="14"/>
      <c r="D37" s="15"/>
      <c r="E37" s="59" t="s">
        <v>44</v>
      </c>
      <c r="F37" s="59"/>
      <c r="G37" s="12"/>
      <c r="H37" s="19">
        <v>1</v>
      </c>
      <c r="I37" s="12"/>
      <c r="J37" s="12"/>
      <c r="K37" s="18">
        <v>98706.52</v>
      </c>
      <c r="L37" s="12"/>
      <c r="M37" s="12"/>
      <c r="N37" s="12"/>
      <c r="O37" s="20"/>
      <c r="P37" s="16" t="s">
        <v>18</v>
      </c>
      <c r="Q37" s="17"/>
    </row>
    <row r="38" spans="1:17" ht="11.1" customHeight="1" outlineLevel="1" x14ac:dyDescent="0.2">
      <c r="A38" s="12"/>
      <c r="B38" s="13"/>
      <c r="C38" s="14"/>
      <c r="D38" s="15"/>
      <c r="E38" s="59" t="s">
        <v>45</v>
      </c>
      <c r="F38" s="59"/>
      <c r="G38" s="12"/>
      <c r="H38" s="19">
        <v>1</v>
      </c>
      <c r="I38" s="12"/>
      <c r="J38" s="12"/>
      <c r="K38" s="18">
        <v>379988.24</v>
      </c>
      <c r="L38" s="12"/>
      <c r="M38" s="12"/>
      <c r="N38" s="12"/>
      <c r="O38" s="20"/>
      <c r="P38" s="16"/>
      <c r="Q38" s="17"/>
    </row>
    <row r="39" spans="1:17" ht="11.1" customHeight="1" outlineLevel="1" x14ac:dyDescent="0.2">
      <c r="A39" s="12"/>
      <c r="B39" s="13"/>
      <c r="C39" s="14"/>
      <c r="D39" s="15"/>
      <c r="E39" s="59" t="s">
        <v>46</v>
      </c>
      <c r="F39" s="59"/>
      <c r="G39" s="12"/>
      <c r="H39" s="19">
        <v>1</v>
      </c>
      <c r="I39" s="12"/>
      <c r="J39" s="12"/>
      <c r="K39" s="18">
        <v>390000</v>
      </c>
      <c r="L39" s="12"/>
      <c r="M39" s="12"/>
      <c r="N39" s="12"/>
      <c r="O39" s="20"/>
      <c r="P39" s="16"/>
      <c r="Q39" s="17"/>
    </row>
    <row r="40" spans="1:17" ht="11.1" customHeight="1" outlineLevel="1" x14ac:dyDescent="0.2">
      <c r="A40" s="12"/>
      <c r="B40" s="13"/>
      <c r="C40" s="14"/>
      <c r="D40" s="15"/>
      <c r="E40" s="59" t="s">
        <v>47</v>
      </c>
      <c r="F40" s="59"/>
      <c r="G40" s="12"/>
      <c r="H40" s="19">
        <v>1</v>
      </c>
      <c r="I40" s="12"/>
      <c r="J40" s="12"/>
      <c r="K40" s="18">
        <v>343482.16</v>
      </c>
      <c r="L40" s="12"/>
      <c r="M40" s="12"/>
      <c r="N40" s="12"/>
      <c r="O40" s="20"/>
      <c r="P40" s="16"/>
      <c r="Q40" s="17"/>
    </row>
    <row r="41" spans="1:17" ht="11.1" customHeight="1" outlineLevel="1" x14ac:dyDescent="0.2">
      <c r="A41" s="12"/>
      <c r="B41" s="13"/>
      <c r="C41" s="14"/>
      <c r="D41" s="15"/>
      <c r="E41" s="59" t="s">
        <v>48</v>
      </c>
      <c r="F41" s="59"/>
      <c r="G41" s="12"/>
      <c r="H41" s="19">
        <v>1</v>
      </c>
      <c r="I41" s="12"/>
      <c r="J41" s="12"/>
      <c r="K41" s="18">
        <v>388573.71</v>
      </c>
      <c r="L41" s="12"/>
      <c r="M41" s="12"/>
      <c r="N41" s="12"/>
      <c r="O41" s="20"/>
      <c r="P41" s="16"/>
      <c r="Q41" s="17"/>
    </row>
    <row r="42" spans="1:17" ht="11.1" customHeight="1" outlineLevel="1" x14ac:dyDescent="0.2">
      <c r="A42" s="12"/>
      <c r="B42" s="13"/>
      <c r="C42" s="14"/>
      <c r="D42" s="15"/>
      <c r="E42" s="59" t="s">
        <v>49</v>
      </c>
      <c r="F42" s="59"/>
      <c r="G42" s="12"/>
      <c r="H42" s="19">
        <v>1</v>
      </c>
      <c r="I42" s="12"/>
      <c r="J42" s="12"/>
      <c r="K42" s="18">
        <v>50000</v>
      </c>
      <c r="L42" s="12"/>
      <c r="M42" s="12"/>
      <c r="N42" s="12"/>
      <c r="O42" s="20"/>
      <c r="P42" s="16" t="s">
        <v>14</v>
      </c>
      <c r="Q42" s="17"/>
    </row>
    <row r="43" spans="1:17" ht="11.1" customHeight="1" outlineLevel="1" x14ac:dyDescent="0.2">
      <c r="A43" s="12"/>
      <c r="B43" s="13"/>
      <c r="C43" s="14"/>
      <c r="D43" s="15"/>
      <c r="E43" s="59" t="s">
        <v>50</v>
      </c>
      <c r="F43" s="59"/>
      <c r="G43" s="12"/>
      <c r="H43" s="19">
        <v>1</v>
      </c>
      <c r="I43" s="12"/>
      <c r="J43" s="12"/>
      <c r="K43" s="18">
        <v>400983.92</v>
      </c>
      <c r="L43" s="12"/>
      <c r="M43" s="12"/>
      <c r="N43" s="12"/>
      <c r="O43" s="20"/>
      <c r="P43" s="16"/>
      <c r="Q43" s="17"/>
    </row>
    <row r="44" spans="1:17" ht="11.1" customHeight="1" outlineLevel="1" x14ac:dyDescent="0.2">
      <c r="A44" s="12"/>
      <c r="B44" s="13"/>
      <c r="C44" s="14"/>
      <c r="D44" s="15"/>
      <c r="E44" s="59" t="s">
        <v>51</v>
      </c>
      <c r="F44" s="59"/>
      <c r="G44" s="12"/>
      <c r="H44" s="19">
        <v>1</v>
      </c>
      <c r="I44" s="12"/>
      <c r="J44" s="12"/>
      <c r="K44" s="18">
        <v>322704.34999999998</v>
      </c>
      <c r="L44" s="12"/>
      <c r="M44" s="12"/>
      <c r="N44" s="12"/>
      <c r="O44" s="20"/>
      <c r="P44" s="16"/>
      <c r="Q44" s="17"/>
    </row>
    <row r="45" spans="1:17" ht="11.1" customHeight="1" outlineLevel="1" x14ac:dyDescent="0.2">
      <c r="A45" s="12"/>
      <c r="B45" s="13"/>
      <c r="C45" s="14"/>
      <c r="D45" s="15"/>
      <c r="E45" s="59" t="s">
        <v>52</v>
      </c>
      <c r="F45" s="59"/>
      <c r="G45" s="12"/>
      <c r="H45" s="19">
        <v>1</v>
      </c>
      <c r="I45" s="12"/>
      <c r="J45" s="12"/>
      <c r="K45" s="18">
        <v>366363.63</v>
      </c>
      <c r="L45" s="12"/>
      <c r="M45" s="12"/>
      <c r="N45" s="12"/>
      <c r="O45" s="20"/>
      <c r="P45" s="16"/>
      <c r="Q45" s="17"/>
    </row>
    <row r="46" spans="1:17" ht="11.1" customHeight="1" outlineLevel="1" x14ac:dyDescent="0.2">
      <c r="A46" s="12"/>
      <c r="B46" s="13"/>
      <c r="C46" s="14"/>
      <c r="D46" s="15"/>
      <c r="E46" s="59" t="s">
        <v>53</v>
      </c>
      <c r="F46" s="59"/>
      <c r="G46" s="12"/>
      <c r="H46" s="19">
        <v>1</v>
      </c>
      <c r="I46" s="12"/>
      <c r="J46" s="12"/>
      <c r="K46" s="18">
        <v>390000</v>
      </c>
      <c r="L46" s="12"/>
      <c r="M46" s="12"/>
      <c r="N46" s="12"/>
      <c r="O46" s="20"/>
      <c r="P46" s="16"/>
      <c r="Q46" s="17"/>
    </row>
    <row r="47" spans="1:17" ht="11.1" customHeight="1" outlineLevel="1" x14ac:dyDescent="0.2">
      <c r="A47" s="12"/>
      <c r="B47" s="13"/>
      <c r="C47" s="14"/>
      <c r="D47" s="15"/>
      <c r="E47" s="59" t="s">
        <v>54</v>
      </c>
      <c r="F47" s="59"/>
      <c r="G47" s="12"/>
      <c r="H47" s="19">
        <v>1</v>
      </c>
      <c r="I47" s="12"/>
      <c r="J47" s="12"/>
      <c r="K47" s="18">
        <v>390000</v>
      </c>
      <c r="L47" s="12"/>
      <c r="M47" s="12"/>
      <c r="N47" s="12"/>
      <c r="O47" s="20"/>
      <c r="P47" s="16"/>
      <c r="Q47" s="17"/>
    </row>
    <row r="48" spans="1:17" ht="11.1" customHeight="1" outlineLevel="1" x14ac:dyDescent="0.2">
      <c r="A48" s="12"/>
      <c r="B48" s="13"/>
      <c r="C48" s="14"/>
      <c r="D48" s="15"/>
      <c r="E48" s="59" t="s">
        <v>55</v>
      </c>
      <c r="F48" s="59"/>
      <c r="G48" s="12"/>
      <c r="H48" s="17"/>
      <c r="I48" s="12"/>
      <c r="J48" s="12"/>
      <c r="K48" s="18">
        <v>329514.03999999998</v>
      </c>
      <c r="L48" s="12"/>
      <c r="M48" s="12"/>
      <c r="N48" s="12"/>
      <c r="O48" s="20"/>
      <c r="P48" s="16"/>
      <c r="Q48" s="17"/>
    </row>
    <row r="49" spans="1:17" ht="11.1" customHeight="1" outlineLevel="1" x14ac:dyDescent="0.2">
      <c r="A49" s="12"/>
      <c r="B49" s="13"/>
      <c r="C49" s="14"/>
      <c r="D49" s="15"/>
      <c r="E49" s="59" t="s">
        <v>56</v>
      </c>
      <c r="F49" s="59"/>
      <c r="G49" s="12"/>
      <c r="H49" s="19">
        <v>1</v>
      </c>
      <c r="I49" s="12"/>
      <c r="J49" s="12"/>
      <c r="K49" s="18">
        <v>446308.29</v>
      </c>
      <c r="L49" s="12"/>
      <c r="M49" s="12"/>
      <c r="N49" s="12"/>
      <c r="O49" s="20"/>
      <c r="P49" s="16"/>
      <c r="Q49" s="17"/>
    </row>
    <row r="50" spans="1:17" ht="11.1" customHeight="1" outlineLevel="1" x14ac:dyDescent="0.2">
      <c r="A50" s="12"/>
      <c r="B50" s="13"/>
      <c r="C50" s="14"/>
      <c r="D50" s="15"/>
      <c r="E50" s="59" t="s">
        <v>57</v>
      </c>
      <c r="F50" s="59"/>
      <c r="G50" s="12"/>
      <c r="H50" s="17"/>
      <c r="I50" s="12"/>
      <c r="J50" s="12"/>
      <c r="K50" s="18">
        <v>710607.01</v>
      </c>
      <c r="L50" s="12"/>
      <c r="M50" s="12"/>
      <c r="N50" s="12"/>
      <c r="O50" s="20"/>
      <c r="P50" s="16"/>
      <c r="Q50" s="17"/>
    </row>
    <row r="51" spans="1:17" ht="11.1" customHeight="1" outlineLevel="1" x14ac:dyDescent="0.2">
      <c r="A51" s="12"/>
      <c r="B51" s="13"/>
      <c r="C51" s="14"/>
      <c r="D51" s="15"/>
      <c r="E51" s="59" t="s">
        <v>58</v>
      </c>
      <c r="F51" s="59"/>
      <c r="G51" s="12"/>
      <c r="H51" s="19">
        <v>1</v>
      </c>
      <c r="I51" s="12"/>
      <c r="J51" s="12"/>
      <c r="K51" s="18">
        <v>382777.77</v>
      </c>
      <c r="L51" s="12"/>
      <c r="M51" s="12"/>
      <c r="N51" s="12"/>
      <c r="O51" s="20"/>
      <c r="P51" s="16"/>
      <c r="Q51" s="17"/>
    </row>
    <row r="52" spans="1:17" ht="11.1" customHeight="1" outlineLevel="1" x14ac:dyDescent="0.2">
      <c r="A52" s="12"/>
      <c r="B52" s="13"/>
      <c r="C52" s="14"/>
      <c r="D52" s="15"/>
      <c r="E52" s="59" t="s">
        <v>59</v>
      </c>
      <c r="F52" s="59"/>
      <c r="G52" s="12"/>
      <c r="H52" s="19">
        <v>1</v>
      </c>
      <c r="I52" s="12"/>
      <c r="J52" s="12"/>
      <c r="K52" s="18">
        <v>390000</v>
      </c>
      <c r="L52" s="12"/>
      <c r="M52" s="12"/>
      <c r="N52" s="12"/>
      <c r="O52" s="20"/>
      <c r="P52" s="16"/>
      <c r="Q52" s="17"/>
    </row>
    <row r="53" spans="1:17" ht="11.1" customHeight="1" outlineLevel="1" x14ac:dyDescent="0.2">
      <c r="A53" s="12"/>
      <c r="B53" s="13"/>
      <c r="C53" s="14"/>
      <c r="D53" s="15"/>
      <c r="E53" s="59" t="s">
        <v>60</v>
      </c>
      <c r="F53" s="59"/>
      <c r="G53" s="12"/>
      <c r="H53" s="19">
        <v>1</v>
      </c>
      <c r="I53" s="12"/>
      <c r="J53" s="12"/>
      <c r="K53" s="18">
        <v>50000</v>
      </c>
      <c r="L53" s="12"/>
      <c r="M53" s="12"/>
      <c r="N53" s="12"/>
      <c r="O53" s="20"/>
      <c r="P53" s="16"/>
      <c r="Q53" s="17"/>
    </row>
    <row r="54" spans="1:17" ht="11.1" customHeight="1" outlineLevel="1" x14ac:dyDescent="0.2">
      <c r="A54" s="12"/>
      <c r="B54" s="13"/>
      <c r="C54" s="14"/>
      <c r="D54" s="15"/>
      <c r="E54" s="59" t="s">
        <v>61</v>
      </c>
      <c r="F54" s="59"/>
      <c r="G54" s="12"/>
      <c r="H54" s="19">
        <v>1</v>
      </c>
      <c r="I54" s="12"/>
      <c r="J54" s="12"/>
      <c r="K54" s="18">
        <v>339946.53</v>
      </c>
      <c r="L54" s="12"/>
      <c r="M54" s="12"/>
      <c r="N54" s="12"/>
      <c r="O54" s="20"/>
      <c r="P54" s="16"/>
      <c r="Q54" s="17"/>
    </row>
    <row r="55" spans="1:17" ht="11.1" customHeight="1" outlineLevel="1" x14ac:dyDescent="0.2">
      <c r="A55" s="12"/>
      <c r="B55" s="13"/>
      <c r="C55" s="14"/>
      <c r="D55" s="15"/>
      <c r="E55" s="59" t="s">
        <v>62</v>
      </c>
      <c r="F55" s="59"/>
      <c r="G55" s="12"/>
      <c r="H55" s="19">
        <v>1</v>
      </c>
      <c r="I55" s="12"/>
      <c r="J55" s="12"/>
      <c r="K55" s="18">
        <v>417857.14</v>
      </c>
      <c r="L55" s="12"/>
      <c r="M55" s="12"/>
      <c r="N55" s="12"/>
      <c r="O55" s="20"/>
      <c r="P55" s="16"/>
      <c r="Q55" s="17"/>
    </row>
    <row r="56" spans="1:17" ht="11.1" customHeight="1" outlineLevel="1" x14ac:dyDescent="0.2">
      <c r="A56" s="12"/>
      <c r="B56" s="13"/>
      <c r="C56" s="14"/>
      <c r="D56" s="15"/>
      <c r="E56" s="59" t="s">
        <v>63</v>
      </c>
      <c r="F56" s="59"/>
      <c r="G56" s="12"/>
      <c r="H56" s="19">
        <v>1</v>
      </c>
      <c r="I56" s="12"/>
      <c r="J56" s="12"/>
      <c r="K56" s="18">
        <v>130000</v>
      </c>
      <c r="L56" s="12"/>
      <c r="M56" s="12"/>
      <c r="N56" s="12"/>
      <c r="O56" s="20"/>
      <c r="P56" s="16" t="s">
        <v>14</v>
      </c>
      <c r="Q56" s="17"/>
    </row>
    <row r="57" spans="1:17" ht="11.1" customHeight="1" outlineLevel="1" x14ac:dyDescent="0.2">
      <c r="A57" s="12"/>
      <c r="B57" s="13"/>
      <c r="C57" s="14"/>
      <c r="D57" s="15"/>
      <c r="E57" s="59" t="s">
        <v>64</v>
      </c>
      <c r="F57" s="59"/>
      <c r="G57" s="12"/>
      <c r="H57" s="19">
        <v>1</v>
      </c>
      <c r="I57" s="12"/>
      <c r="J57" s="12"/>
      <c r="K57" s="18">
        <v>390000</v>
      </c>
      <c r="L57" s="12"/>
      <c r="M57" s="12"/>
      <c r="N57" s="12"/>
      <c r="O57" s="20"/>
      <c r="P57" s="16"/>
      <c r="Q57" s="17"/>
    </row>
    <row r="58" spans="1:17" ht="11.1" customHeight="1" outlineLevel="1" x14ac:dyDescent="0.2">
      <c r="A58" s="12"/>
      <c r="B58" s="13"/>
      <c r="C58" s="14"/>
      <c r="D58" s="15"/>
      <c r="E58" s="59" t="s">
        <v>65</v>
      </c>
      <c r="F58" s="59"/>
      <c r="G58" s="12"/>
      <c r="H58" s="19">
        <v>1</v>
      </c>
      <c r="I58" s="12"/>
      <c r="J58" s="12"/>
      <c r="K58" s="18">
        <v>393080.43</v>
      </c>
      <c r="L58" s="12"/>
      <c r="M58" s="12"/>
      <c r="N58" s="12"/>
      <c r="O58" s="20"/>
      <c r="P58" s="16"/>
      <c r="Q58" s="17"/>
    </row>
    <row r="59" spans="1:17" ht="11.1" customHeight="1" outlineLevel="1" x14ac:dyDescent="0.2">
      <c r="A59" s="12"/>
      <c r="B59" s="13"/>
      <c r="C59" s="14"/>
      <c r="D59" s="15"/>
      <c r="E59" s="59" t="s">
        <v>66</v>
      </c>
      <c r="F59" s="59"/>
      <c r="G59" s="12"/>
      <c r="H59" s="17"/>
      <c r="I59" s="12"/>
      <c r="J59" s="12"/>
      <c r="K59" s="18">
        <v>209444.44</v>
      </c>
      <c r="L59" s="12"/>
      <c r="M59" s="12"/>
      <c r="N59" s="12"/>
      <c r="O59" s="20"/>
      <c r="P59" s="16"/>
      <c r="Q59" s="17"/>
    </row>
    <row r="60" spans="1:17" ht="11.1" customHeight="1" outlineLevel="1" x14ac:dyDescent="0.2">
      <c r="A60" s="12"/>
      <c r="B60" s="13"/>
      <c r="C60" s="14"/>
      <c r="D60" s="15"/>
      <c r="E60" s="59" t="s">
        <v>67</v>
      </c>
      <c r="F60" s="59"/>
      <c r="G60" s="12"/>
      <c r="H60" s="19">
        <v>1</v>
      </c>
      <c r="I60" s="12"/>
      <c r="J60" s="12"/>
      <c r="K60" s="18">
        <v>300000</v>
      </c>
      <c r="L60" s="12"/>
      <c r="M60" s="12"/>
      <c r="N60" s="12"/>
      <c r="O60" s="20"/>
      <c r="P60" s="16"/>
      <c r="Q60" s="17"/>
    </row>
    <row r="61" spans="1:17" ht="11.1" customHeight="1" outlineLevel="1" x14ac:dyDescent="0.2">
      <c r="A61" s="12"/>
      <c r="B61" s="13"/>
      <c r="C61" s="14"/>
      <c r="D61" s="15"/>
      <c r="E61" s="59" t="s">
        <v>68</v>
      </c>
      <c r="F61" s="59"/>
      <c r="G61" s="12"/>
      <c r="H61" s="19">
        <v>1</v>
      </c>
      <c r="I61" s="12"/>
      <c r="J61" s="12"/>
      <c r="K61" s="18">
        <v>359975.67999999999</v>
      </c>
      <c r="L61" s="12"/>
      <c r="M61" s="12"/>
      <c r="N61" s="12"/>
      <c r="O61" s="20"/>
      <c r="P61" s="16"/>
      <c r="Q61" s="17"/>
    </row>
    <row r="62" spans="1:17" ht="12.95" customHeight="1" x14ac:dyDescent="0.2">
      <c r="A62" s="61" t="s">
        <v>19</v>
      </c>
      <c r="B62" s="61"/>
      <c r="C62" s="61"/>
      <c r="D62" s="61"/>
      <c r="E62" s="61"/>
      <c r="F62" s="61"/>
      <c r="G62" s="21">
        <f>G13+G14+G16+G17+G33</f>
        <v>33</v>
      </c>
      <c r="H62" s="21">
        <f>H13+H14+H16+H17+H19+H33</f>
        <v>34.19</v>
      </c>
      <c r="I62" s="22">
        <f>I13+I14+I16+I17+I19+I33</f>
        <v>10701000</v>
      </c>
      <c r="J62" s="23"/>
      <c r="K62" s="24">
        <f>K13+K14+K16+K17+K33</f>
        <v>9245177.9900000002</v>
      </c>
      <c r="L62" s="24">
        <f>L13+L14+L16+L17+L19+L33</f>
        <v>341470.91000000003</v>
      </c>
      <c r="M62" s="25"/>
      <c r="N62" s="25"/>
      <c r="O62" s="25"/>
      <c r="P62" s="26" t="s">
        <v>69</v>
      </c>
      <c r="Q62" s="24"/>
    </row>
  </sheetData>
  <mergeCells count="56">
    <mergeCell ref="A62:F62"/>
    <mergeCell ref="E57:F57"/>
    <mergeCell ref="E58:F58"/>
    <mergeCell ref="E59:F59"/>
    <mergeCell ref="E60:F60"/>
    <mergeCell ref="E61:F61"/>
    <mergeCell ref="E52:F52"/>
    <mergeCell ref="E53:F53"/>
    <mergeCell ref="E54:F54"/>
    <mergeCell ref="E56:F56"/>
    <mergeCell ref="B33:D33"/>
    <mergeCell ref="E34:F34"/>
    <mergeCell ref="E35:F35"/>
    <mergeCell ref="E36:F36"/>
    <mergeCell ref="E37:F37"/>
    <mergeCell ref="E40:F40"/>
    <mergeCell ref="E42:F42"/>
    <mergeCell ref="E44:F44"/>
    <mergeCell ref="E47:F47"/>
    <mergeCell ref="E55:F55"/>
    <mergeCell ref="E46:F46"/>
    <mergeCell ref="E48:F48"/>
    <mergeCell ref="E49:F49"/>
    <mergeCell ref="E50:F50"/>
    <mergeCell ref="E51:F51"/>
    <mergeCell ref="E38:F38"/>
    <mergeCell ref="E39:F39"/>
    <mergeCell ref="E41:F41"/>
    <mergeCell ref="E43:F43"/>
    <mergeCell ref="E45:F45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B19:D19"/>
    <mergeCell ref="E20:F20"/>
    <mergeCell ref="E21:F21"/>
    <mergeCell ref="E22:F22"/>
    <mergeCell ref="B13:D13"/>
    <mergeCell ref="B14:D14"/>
    <mergeCell ref="E15:F15"/>
    <mergeCell ref="B16:D16"/>
    <mergeCell ref="B17:D17"/>
    <mergeCell ref="A4:J4"/>
    <mergeCell ref="A2:J2"/>
    <mergeCell ref="A8:L8"/>
    <mergeCell ref="B12:D12"/>
    <mergeCell ref="E12:F12"/>
    <mergeCell ref="A6:J6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1C Support2</dc:creator>
  <cp:lastModifiedBy>Олег</cp:lastModifiedBy>
  <dcterms:created xsi:type="dcterms:W3CDTF">2023-09-08T08:43:14Z</dcterms:created>
  <dcterms:modified xsi:type="dcterms:W3CDTF">2023-09-14T16:21:39Z</dcterms:modified>
</cp:coreProperties>
</file>