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D24" i="1" l="1"/>
  <c r="D21" i="1"/>
  <c r="D17" i="1"/>
  <c r="D14" i="1"/>
  <c r="D11" i="1"/>
  <c r="B9" i="1" l="1"/>
  <c r="D9" i="1" s="1"/>
  <c r="I20" i="1" l="1"/>
  <c r="H20" i="1"/>
  <c r="F20" i="1"/>
  <c r="E20" i="1"/>
  <c r="I10" i="1"/>
  <c r="H10" i="1"/>
  <c r="G22" i="1"/>
  <c r="G23" i="1"/>
  <c r="J24" i="1"/>
  <c r="J20" i="1" s="1"/>
  <c r="J25" i="1"/>
  <c r="J26" i="1"/>
  <c r="G21" i="1"/>
  <c r="G20" i="1" s="1"/>
  <c r="G11" i="1"/>
  <c r="G12" i="1"/>
  <c r="G13" i="1"/>
  <c r="G14" i="1"/>
  <c r="G15" i="1"/>
  <c r="G16" i="1"/>
  <c r="J17" i="1"/>
  <c r="J10" i="1" s="1"/>
  <c r="J18" i="1"/>
  <c r="F10" i="1"/>
  <c r="E10" i="1"/>
  <c r="C10" i="1" l="1"/>
  <c r="C20" i="1"/>
  <c r="G10" i="1"/>
</calcChain>
</file>

<file path=xl/comments1.xml><?xml version="1.0" encoding="utf-8"?>
<comments xmlns="http://schemas.openxmlformats.org/spreadsheetml/2006/main">
  <authors>
    <author>Автор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итог времени в ремонте по цеху за период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итог выполнения по всем работникам в цеху за период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отношение выполнения к времени в ремонте в %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сумма выполнения по всем заказ нарядам за период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этот заказ наряд выполнял не один работник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время в ремонте (разница дат финиш-старт)
в скобках отклонение (разница время в ремонте-выполнение)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отношение выполнения к времени в ремонте в %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отношение выполнения к времени в ремонте в %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отношение выполнения к времени в ремонте в %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отношение выполнения к времени в ремонте в %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отношение выполнения к времени в ремонте в %</t>
        </r>
      </text>
    </comment>
  </commentList>
</comments>
</file>

<file path=xl/sharedStrings.xml><?xml version="1.0" encoding="utf-8"?>
<sst xmlns="http://schemas.openxmlformats.org/spreadsheetml/2006/main" count="42" uniqueCount="28">
  <si>
    <t>Работник 1</t>
  </si>
  <si>
    <t>Работа 1</t>
  </si>
  <si>
    <t>Работа 2</t>
  </si>
  <si>
    <t>Работник 2</t>
  </si>
  <si>
    <t>План н/ч</t>
  </si>
  <si>
    <t>выполнение</t>
  </si>
  <si>
    <t>отклонение</t>
  </si>
  <si>
    <t xml:space="preserve">Автомобиль №1 Заказ Наряд №12 от </t>
  </si>
  <si>
    <t>01,02,2024</t>
  </si>
  <si>
    <t>Автомобиль №2 Заказ Наряд №13 от</t>
  </si>
  <si>
    <t>Автомобиль №22 Заказ Наряд №14 от</t>
  </si>
  <si>
    <t>Автомобиль №11 Заказ Наряд №16 от</t>
  </si>
  <si>
    <t>0,3,02,2024</t>
  </si>
  <si>
    <t>Выработка</t>
  </si>
  <si>
    <t>В ремонте</t>
  </si>
  <si>
    <t>% выполнения</t>
  </si>
  <si>
    <t xml:space="preserve">Всего по цеху </t>
  </si>
  <si>
    <t>Основной цех</t>
  </si>
  <si>
    <t>Автомобиль №1 Заказ Наряд №12 от</t>
  </si>
  <si>
    <t>Цех</t>
  </si>
  <si>
    <t>Работник</t>
  </si>
  <si>
    <t>вкладка "Основная" разница по времени поля "Финиш" - "Старт" т.е сколько времени автомобиль числился в ремонте</t>
  </si>
  <si>
    <t>Выработка (выполнение)</t>
  </si>
  <si>
    <r>
      <t xml:space="preserve">Вкладка "Работы" у работы есть "плановый нормочас" и </t>
    </r>
    <r>
      <rPr>
        <b/>
        <sz val="11"/>
        <color theme="1"/>
        <rFont val="Calibri"/>
        <family val="2"/>
        <charset val="204"/>
        <scheme val="minor"/>
      </rPr>
      <t>"фактический" -выработка</t>
    </r>
    <r>
      <rPr>
        <sz val="11"/>
        <color theme="1"/>
        <rFont val="Calibri"/>
        <family val="2"/>
        <scheme val="minor"/>
      </rPr>
      <t xml:space="preserve"> работа может выполняться несколькими работниками и имеет </t>
    </r>
    <r>
      <rPr>
        <b/>
        <sz val="11"/>
        <color theme="1"/>
        <rFont val="Calibri"/>
        <family val="2"/>
        <charset val="204"/>
        <scheme val="minor"/>
      </rPr>
      <t>"количество"</t>
    </r>
  </si>
  <si>
    <t>02,02,2024</t>
  </si>
  <si>
    <t>вкладка "Основная" цехов несколько (в шапке отбор)</t>
  </si>
  <si>
    <t>У каждой работы есть один или несколько исполнителей указанных в табличной части работы и выполнение отражается процентом участия (в шапке отбор)</t>
  </si>
  <si>
    <t>Отбор по периоду, по цехам, по работникам, по заказ нарядам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</si>
</sst>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 ;[Red]\-0.0\ "/>
    <numFmt numFmtId="166" formatCode="0.00_ ;[Red]\-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0" borderId="1" xfId="0" applyNumberFormat="1" applyBorder="1"/>
    <xf numFmtId="166" fontId="2" fillId="2" borderId="1" xfId="0" applyNumberFormat="1" applyFont="1" applyFill="1" applyBorder="1" applyAlignment="1">
      <alignment horizontal="center"/>
    </xf>
    <xf numFmtId="166" fontId="0" fillId="2" borderId="1" xfId="0" applyNumberFormat="1" applyFill="1" applyBorder="1"/>
    <xf numFmtId="0" fontId="0" fillId="0" borderId="2" xfId="0" applyBorder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6" fontId="0" fillId="0" borderId="7" xfId="0" applyNumberFormat="1" applyBorder="1" applyAlignment="1">
      <alignment horizontal="center" wrapText="1"/>
    </xf>
    <xf numFmtId="166" fontId="0" fillId="0" borderId="6" xfId="0" applyNumberForma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6" xfId="0" applyNumberFormat="1" applyBorder="1" applyAlignment="1">
      <alignment horizontal="center" wrapText="1"/>
    </xf>
    <xf numFmtId="166" fontId="0" fillId="0" borderId="6" xfId="0" applyNumberFormat="1" applyBorder="1"/>
    <xf numFmtId="166" fontId="0" fillId="0" borderId="7" xfId="0" applyNumberFormat="1" applyBorder="1"/>
    <xf numFmtId="166" fontId="2" fillId="0" borderId="7" xfId="0" applyNumberFormat="1" applyFont="1" applyBorder="1" applyAlignment="1">
      <alignment horizontal="center" wrapText="1"/>
    </xf>
    <xf numFmtId="166" fontId="2" fillId="0" borderId="7" xfId="0" applyNumberFormat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165" fontId="0" fillId="0" borderId="10" xfId="0" applyNumberFormat="1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6" fontId="2" fillId="2" borderId="6" xfId="0" applyNumberFormat="1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/>
    </xf>
    <xf numFmtId="166" fontId="2" fillId="2" borderId="17" xfId="0" applyNumberFormat="1" applyFont="1" applyFill="1" applyBorder="1" applyAlignment="1">
      <alignment horizontal="center" vertical="center" wrapText="1"/>
    </xf>
    <xf numFmtId="166" fontId="2" fillId="2" borderId="18" xfId="0" applyNumberFormat="1" applyFont="1" applyFill="1" applyBorder="1" applyAlignment="1">
      <alignment horizontal="center" vertical="center" wrapText="1"/>
    </xf>
    <xf numFmtId="166" fontId="2" fillId="2" borderId="15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164" fontId="0" fillId="2" borderId="9" xfId="0" applyNumberForma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/>
    <xf numFmtId="0" fontId="2" fillId="2" borderId="6" xfId="0" applyFont="1" applyFill="1" applyBorder="1" applyAlignment="1">
      <alignment horizontal="center" vertical="center"/>
    </xf>
    <xf numFmtId="0" fontId="0" fillId="0" borderId="20" xfId="0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21" xfId="0" applyBorder="1"/>
    <xf numFmtId="0" fontId="0" fillId="2" borderId="2" xfId="0" applyFill="1" applyBorder="1"/>
    <xf numFmtId="0" fontId="0" fillId="0" borderId="22" xfId="0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166" fontId="2" fillId="2" borderId="23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3" borderId="5" xfId="0" applyFill="1" applyBorder="1"/>
    <xf numFmtId="2" fontId="3" fillId="0" borderId="0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2" fontId="2" fillId="0" borderId="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10" fontId="2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0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tabSelected="1" topLeftCell="A6" workbookViewId="0">
      <selection activeCell="C18" sqref="C18"/>
    </sheetView>
  </sheetViews>
  <sheetFormatPr defaultRowHeight="15" outlineLevelRow="2" x14ac:dyDescent="0.25"/>
  <cols>
    <col min="1" max="1" width="36.28515625" customWidth="1"/>
    <col min="2" max="2" width="15.140625" customWidth="1"/>
    <col min="3" max="3" width="14.28515625" customWidth="1"/>
    <col min="4" max="4" width="15.5703125" customWidth="1"/>
    <col min="5" max="5" width="6.7109375" style="1" customWidth="1"/>
    <col min="6" max="6" width="9.140625" style="4"/>
    <col min="7" max="7" width="9.140625" style="1"/>
    <col min="8" max="8" width="7.42578125" customWidth="1"/>
  </cols>
  <sheetData>
    <row r="1" spans="1:21" x14ac:dyDescent="0.25">
      <c r="B1" t="s">
        <v>19</v>
      </c>
      <c r="D1" t="s">
        <v>25</v>
      </c>
    </row>
    <row r="2" spans="1:21" ht="27.2" customHeight="1" x14ac:dyDescent="0.25">
      <c r="B2" s="85" t="s">
        <v>14</v>
      </c>
      <c r="D2" s="87" t="s">
        <v>21</v>
      </c>
      <c r="E2" s="87"/>
      <c r="F2" s="87"/>
      <c r="G2" s="87"/>
      <c r="H2" s="87"/>
      <c r="I2" s="87"/>
      <c r="J2" s="87"/>
      <c r="K2" s="87"/>
      <c r="L2" s="87"/>
    </row>
    <row r="3" spans="1:21" ht="46.15" customHeight="1" x14ac:dyDescent="0.25">
      <c r="B3" s="86" t="s">
        <v>22</v>
      </c>
      <c r="D3" s="87" t="s">
        <v>23</v>
      </c>
      <c r="E3" s="87"/>
      <c r="F3" s="87"/>
      <c r="G3" s="87"/>
      <c r="H3" s="87"/>
      <c r="I3" s="87"/>
      <c r="J3" s="87"/>
      <c r="K3" s="87"/>
      <c r="L3" s="87"/>
    </row>
    <row r="4" spans="1:21" ht="28.5" customHeight="1" x14ac:dyDescent="0.25">
      <c r="B4" s="85" t="s">
        <v>20</v>
      </c>
      <c r="D4" s="87" t="s">
        <v>26</v>
      </c>
      <c r="E4" s="87"/>
      <c r="F4" s="87"/>
      <c r="G4" s="87"/>
      <c r="H4" s="87"/>
      <c r="I4" s="87"/>
      <c r="J4" s="87"/>
      <c r="K4" s="87"/>
      <c r="L4" s="87"/>
    </row>
    <row r="6" spans="1:21" x14ac:dyDescent="0.25">
      <c r="B6" t="s">
        <v>27</v>
      </c>
    </row>
    <row r="7" spans="1:21" ht="15.75" thickBot="1" x14ac:dyDescent="0.3"/>
    <row r="8" spans="1:21" x14ac:dyDescent="0.25">
      <c r="A8" s="58" t="s">
        <v>16</v>
      </c>
      <c r="B8" s="59" t="s">
        <v>14</v>
      </c>
      <c r="C8" s="60" t="s">
        <v>13</v>
      </c>
      <c r="D8" s="75" t="s">
        <v>15</v>
      </c>
      <c r="E8" s="88" t="s">
        <v>8</v>
      </c>
      <c r="F8" s="89"/>
      <c r="G8" s="90"/>
      <c r="H8" s="91" t="s">
        <v>24</v>
      </c>
      <c r="I8" s="89"/>
      <c r="J8" s="90"/>
      <c r="K8" s="92" t="s">
        <v>12</v>
      </c>
      <c r="L8" s="93"/>
      <c r="M8" s="94"/>
    </row>
    <row r="9" spans="1:21" s="2" customFormat="1" ht="30.75" thickBot="1" x14ac:dyDescent="0.3">
      <c r="A9" s="61" t="s">
        <v>17</v>
      </c>
      <c r="B9" s="83">
        <f>B11+B14+B17+B21+B24</f>
        <v>16.5</v>
      </c>
      <c r="C9" s="62">
        <v>11.1</v>
      </c>
      <c r="D9" s="84">
        <f>C9/B9</f>
        <v>0.67272727272727273</v>
      </c>
      <c r="E9" s="48" t="s">
        <v>4</v>
      </c>
      <c r="F9" s="49" t="s">
        <v>5</v>
      </c>
      <c r="G9" s="50" t="s">
        <v>6</v>
      </c>
      <c r="H9" s="51" t="s">
        <v>4</v>
      </c>
      <c r="I9" s="52" t="s">
        <v>5</v>
      </c>
      <c r="J9" s="53" t="s">
        <v>6</v>
      </c>
      <c r="K9" s="51" t="s">
        <v>4</v>
      </c>
      <c r="L9" s="52" t="s">
        <v>5</v>
      </c>
      <c r="M9" s="53" t="s">
        <v>6</v>
      </c>
      <c r="N9" s="5"/>
      <c r="O9" s="5"/>
      <c r="P9" s="5"/>
      <c r="Q9" s="5"/>
      <c r="R9" s="5"/>
      <c r="S9" s="5"/>
      <c r="T9" s="3"/>
      <c r="U9" s="3"/>
    </row>
    <row r="10" spans="1:21" s="7" customFormat="1" ht="32.25" customHeight="1" x14ac:dyDescent="0.25">
      <c r="A10" s="71" t="s">
        <v>0</v>
      </c>
      <c r="B10" s="72"/>
      <c r="C10" s="73">
        <f>F10+I10</f>
        <v>6.2000000000000011</v>
      </c>
      <c r="D10" s="74"/>
      <c r="E10" s="66">
        <f>E11+E14+H17</f>
        <v>5.9</v>
      </c>
      <c r="F10" s="67">
        <f>F11+F14+I17</f>
        <v>5.8000000000000007</v>
      </c>
      <c r="G10" s="68">
        <f>F10-E10</f>
        <v>-9.9999999999999645E-2</v>
      </c>
      <c r="H10" s="43">
        <f>H17</f>
        <v>0.4</v>
      </c>
      <c r="I10" s="44">
        <f t="shared" ref="I10:J10" si="0">I17</f>
        <v>0.4</v>
      </c>
      <c r="J10" s="42">
        <f t="shared" si="0"/>
        <v>0</v>
      </c>
      <c r="K10" s="45"/>
      <c r="L10" s="46"/>
      <c r="M10" s="47"/>
      <c r="N10" s="6"/>
      <c r="O10" s="6"/>
      <c r="P10" s="6"/>
      <c r="Q10" s="6"/>
      <c r="R10" s="6"/>
      <c r="S10" s="6"/>
      <c r="T10" s="6"/>
      <c r="U10" s="6"/>
    </row>
    <row r="11" spans="1:21" s="1" customFormat="1" ht="34.5" customHeight="1" outlineLevel="1" thickBot="1" x14ac:dyDescent="0.3">
      <c r="A11" s="54" t="s">
        <v>7</v>
      </c>
      <c r="B11" s="76">
        <v>3</v>
      </c>
      <c r="C11" s="38">
        <v>3.7</v>
      </c>
      <c r="D11" s="95">
        <f>C11/B11</f>
        <v>1.2333333333333334</v>
      </c>
      <c r="E11" s="69">
        <v>1.7</v>
      </c>
      <c r="F11" s="11">
        <v>1.4</v>
      </c>
      <c r="G11" s="21">
        <f t="shared" ref="G11:G16" si="1">F11-E11</f>
        <v>-0.30000000000000004</v>
      </c>
      <c r="H11" s="27"/>
      <c r="I11" s="12"/>
      <c r="J11" s="21"/>
      <c r="K11" s="19"/>
      <c r="L11" s="9"/>
      <c r="M11" s="20"/>
      <c r="N11" s="3"/>
      <c r="O11" s="3"/>
      <c r="P11" s="3"/>
      <c r="Q11" s="3"/>
      <c r="R11" s="3"/>
      <c r="S11" s="3"/>
      <c r="T11" s="3"/>
      <c r="U11" s="3"/>
    </row>
    <row r="12" spans="1:21" outlineLevel="2" x14ac:dyDescent="0.25">
      <c r="A12" s="35"/>
      <c r="B12" s="77"/>
      <c r="C12" s="8"/>
      <c r="D12" s="63" t="s">
        <v>1</v>
      </c>
      <c r="E12" s="22">
        <v>0.5</v>
      </c>
      <c r="F12" s="14">
        <v>0.4</v>
      </c>
      <c r="G12" s="21">
        <f t="shared" si="1"/>
        <v>-9.9999999999999978E-2</v>
      </c>
      <c r="H12" s="28"/>
      <c r="I12" s="15"/>
      <c r="J12" s="29"/>
      <c r="K12" s="35"/>
      <c r="L12" s="8"/>
      <c r="M12" s="36"/>
    </row>
    <row r="13" spans="1:21" outlineLevel="2" x14ac:dyDescent="0.25">
      <c r="A13" s="35"/>
      <c r="B13" s="77"/>
      <c r="C13" s="8"/>
      <c r="D13" s="63" t="s">
        <v>2</v>
      </c>
      <c r="E13" s="22">
        <v>1.2</v>
      </c>
      <c r="F13" s="14">
        <v>1</v>
      </c>
      <c r="G13" s="21">
        <f t="shared" si="1"/>
        <v>-0.19999999999999996</v>
      </c>
      <c r="H13" s="28"/>
      <c r="I13" s="15"/>
      <c r="J13" s="29"/>
      <c r="K13" s="35"/>
      <c r="L13" s="8"/>
      <c r="M13" s="36"/>
    </row>
    <row r="14" spans="1:21" ht="15.75" outlineLevel="1" thickBot="1" x14ac:dyDescent="0.3">
      <c r="A14" s="54" t="s">
        <v>9</v>
      </c>
      <c r="B14" s="78">
        <v>5</v>
      </c>
      <c r="C14" s="38">
        <v>4</v>
      </c>
      <c r="D14" s="95">
        <f>C14/B14</f>
        <v>0.8</v>
      </c>
      <c r="E14" s="23">
        <v>3.8</v>
      </c>
      <c r="F14" s="16">
        <v>4</v>
      </c>
      <c r="G14" s="21">
        <f t="shared" si="1"/>
        <v>0.20000000000000018</v>
      </c>
      <c r="H14" s="28"/>
      <c r="I14" s="15"/>
      <c r="J14" s="29"/>
      <c r="K14" s="35"/>
      <c r="L14" s="8"/>
      <c r="M14" s="36"/>
    </row>
    <row r="15" spans="1:21" outlineLevel="2" x14ac:dyDescent="0.25">
      <c r="A15" s="35"/>
      <c r="B15" s="79"/>
      <c r="C15" s="8"/>
      <c r="D15" s="63" t="s">
        <v>1</v>
      </c>
      <c r="E15" s="22">
        <v>2.2999999999999998</v>
      </c>
      <c r="F15" s="14">
        <v>2.2999999999999998</v>
      </c>
      <c r="G15" s="21">
        <f t="shared" si="1"/>
        <v>0</v>
      </c>
      <c r="H15" s="28"/>
      <c r="I15" s="15"/>
      <c r="J15" s="29"/>
      <c r="K15" s="35"/>
      <c r="L15" s="8"/>
      <c r="M15" s="36"/>
    </row>
    <row r="16" spans="1:21" outlineLevel="2" x14ac:dyDescent="0.25">
      <c r="A16" s="35"/>
      <c r="B16" s="79"/>
      <c r="C16" s="8"/>
      <c r="D16" s="63" t="s">
        <v>2</v>
      </c>
      <c r="E16" s="22">
        <v>1.5</v>
      </c>
      <c r="F16" s="14">
        <v>1.7</v>
      </c>
      <c r="G16" s="21">
        <f t="shared" si="1"/>
        <v>0.19999999999999996</v>
      </c>
      <c r="H16" s="28"/>
      <c r="I16" s="15"/>
      <c r="J16" s="29"/>
      <c r="K16" s="35"/>
      <c r="L16" s="8"/>
      <c r="M16" s="36"/>
    </row>
    <row r="17" spans="1:13" ht="15.75" outlineLevel="1" thickBot="1" x14ac:dyDescent="0.3">
      <c r="A17" s="54" t="s">
        <v>10</v>
      </c>
      <c r="B17" s="78">
        <v>1.5</v>
      </c>
      <c r="C17" s="39">
        <v>0.4</v>
      </c>
      <c r="D17" s="95">
        <f>C17/B17</f>
        <v>0.26666666666666666</v>
      </c>
      <c r="E17" s="22"/>
      <c r="F17" s="13"/>
      <c r="G17" s="24"/>
      <c r="H17" s="23">
        <v>0.4</v>
      </c>
      <c r="I17" s="16">
        <v>0.4</v>
      </c>
      <c r="J17" s="30">
        <f>I17-H17</f>
        <v>0</v>
      </c>
      <c r="K17" s="35"/>
      <c r="L17" s="8"/>
      <c r="M17" s="36"/>
    </row>
    <row r="18" spans="1:13" outlineLevel="1" x14ac:dyDescent="0.25">
      <c r="A18" s="35"/>
      <c r="B18" s="80"/>
      <c r="C18" s="8"/>
      <c r="D18" s="63" t="s">
        <v>1</v>
      </c>
      <c r="E18" s="22"/>
      <c r="F18" s="13"/>
      <c r="G18" s="24"/>
      <c r="H18" s="22">
        <v>0.4</v>
      </c>
      <c r="I18" s="14">
        <v>0.4</v>
      </c>
      <c r="J18" s="21">
        <f>I18-H18</f>
        <v>0</v>
      </c>
      <c r="K18" s="35"/>
      <c r="L18" s="8"/>
      <c r="M18" s="36"/>
    </row>
    <row r="19" spans="1:13" outlineLevel="1" x14ac:dyDescent="0.25">
      <c r="A19" s="35"/>
      <c r="B19" s="80"/>
      <c r="C19" s="8"/>
      <c r="D19" s="63"/>
      <c r="E19" s="22"/>
      <c r="F19" s="13"/>
      <c r="G19" s="24"/>
      <c r="H19" s="28"/>
      <c r="I19" s="15"/>
      <c r="J19" s="29"/>
      <c r="K19" s="35"/>
      <c r="L19" s="8"/>
      <c r="M19" s="36"/>
    </row>
    <row r="20" spans="1:13" ht="29.25" customHeight="1" x14ac:dyDescent="0.25">
      <c r="A20" s="55" t="s">
        <v>3</v>
      </c>
      <c r="B20" s="57"/>
      <c r="C20" s="10">
        <f>F20+I20</f>
        <v>4.9000000000000004</v>
      </c>
      <c r="D20" s="64"/>
      <c r="E20" s="40">
        <f>E21</f>
        <v>2.4</v>
      </c>
      <c r="F20" s="10">
        <f t="shared" ref="F20:G20" si="2">F21</f>
        <v>2.2999999999999998</v>
      </c>
      <c r="G20" s="41">
        <f t="shared" si="2"/>
        <v>-0.10000000000000009</v>
      </c>
      <c r="H20" s="40">
        <f>H24</f>
        <v>3.1</v>
      </c>
      <c r="I20" s="10">
        <f t="shared" ref="I20:J20" si="3">I24</f>
        <v>2.6</v>
      </c>
      <c r="J20" s="41">
        <f t="shared" si="3"/>
        <v>-0.5</v>
      </c>
      <c r="K20" s="35"/>
      <c r="L20" s="8"/>
      <c r="M20" s="36"/>
    </row>
    <row r="21" spans="1:13" ht="15.75" outlineLevel="1" thickBot="1" x14ac:dyDescent="0.3">
      <c r="A21" s="54" t="s">
        <v>18</v>
      </c>
      <c r="B21" s="81">
        <v>3</v>
      </c>
      <c r="C21" s="96">
        <v>3.7</v>
      </c>
      <c r="D21" s="95">
        <f>C21/B21</f>
        <v>1.2333333333333334</v>
      </c>
      <c r="E21" s="22">
        <v>2.4</v>
      </c>
      <c r="F21" s="14">
        <v>2.2999999999999998</v>
      </c>
      <c r="G21" s="24">
        <f>F21-E21</f>
        <v>-0.10000000000000009</v>
      </c>
      <c r="H21" s="28"/>
      <c r="I21" s="17"/>
      <c r="J21" s="29"/>
      <c r="K21" s="35"/>
      <c r="L21" s="8"/>
      <c r="M21" s="36"/>
    </row>
    <row r="22" spans="1:13" outlineLevel="2" x14ac:dyDescent="0.25">
      <c r="A22" s="35"/>
      <c r="B22" s="82"/>
      <c r="C22" s="97"/>
      <c r="D22" s="63" t="s">
        <v>1</v>
      </c>
      <c r="E22" s="22">
        <v>0.8</v>
      </c>
      <c r="F22" s="14">
        <v>0.8</v>
      </c>
      <c r="G22" s="24">
        <f t="shared" ref="G22:G23" si="4">F22-E22</f>
        <v>0</v>
      </c>
      <c r="H22" s="28"/>
      <c r="I22" s="17"/>
      <c r="J22" s="29"/>
      <c r="K22" s="35"/>
      <c r="L22" s="8"/>
      <c r="M22" s="36"/>
    </row>
    <row r="23" spans="1:13" outlineLevel="2" x14ac:dyDescent="0.25">
      <c r="A23" s="35"/>
      <c r="B23" s="82"/>
      <c r="C23" s="97"/>
      <c r="D23" s="63" t="s">
        <v>2</v>
      </c>
      <c r="E23" s="22">
        <v>1.6</v>
      </c>
      <c r="F23" s="14">
        <v>1.5</v>
      </c>
      <c r="G23" s="24">
        <f t="shared" si="4"/>
        <v>-0.10000000000000009</v>
      </c>
      <c r="H23" s="28"/>
      <c r="I23" s="17"/>
      <c r="J23" s="29"/>
      <c r="K23" s="35"/>
      <c r="L23" s="8"/>
      <c r="M23" s="36"/>
    </row>
    <row r="24" spans="1:13" ht="15.75" outlineLevel="1" thickBot="1" x14ac:dyDescent="0.3">
      <c r="A24" s="54" t="s">
        <v>11</v>
      </c>
      <c r="B24" s="81">
        <v>4</v>
      </c>
      <c r="C24" s="96">
        <v>2.6</v>
      </c>
      <c r="D24" s="95">
        <f>C24/B24</f>
        <v>0.65</v>
      </c>
      <c r="E24" s="22"/>
      <c r="F24" s="13"/>
      <c r="G24" s="24"/>
      <c r="H24" s="23">
        <v>3.1</v>
      </c>
      <c r="I24" s="16">
        <v>2.6</v>
      </c>
      <c r="J24" s="31">
        <f>I24-H24</f>
        <v>-0.5</v>
      </c>
      <c r="K24" s="35"/>
      <c r="L24" s="8"/>
      <c r="M24" s="36"/>
    </row>
    <row r="25" spans="1:13" outlineLevel="2" x14ac:dyDescent="0.25">
      <c r="A25" s="35"/>
      <c r="B25" s="18"/>
      <c r="C25" s="8"/>
      <c r="D25" s="63" t="s">
        <v>1</v>
      </c>
      <c r="E25" s="22"/>
      <c r="F25" s="13"/>
      <c r="G25" s="24"/>
      <c r="H25" s="22">
        <v>2.5</v>
      </c>
      <c r="I25" s="14">
        <v>2</v>
      </c>
      <c r="J25" s="24">
        <f>I25-H25</f>
        <v>-0.5</v>
      </c>
      <c r="K25" s="35"/>
      <c r="L25" s="8"/>
      <c r="M25" s="36"/>
    </row>
    <row r="26" spans="1:13" outlineLevel="2" x14ac:dyDescent="0.25">
      <c r="A26" s="35"/>
      <c r="B26" s="18"/>
      <c r="C26" s="8"/>
      <c r="D26" s="63" t="s">
        <v>2</v>
      </c>
      <c r="E26" s="22"/>
      <c r="F26" s="13"/>
      <c r="G26" s="24"/>
      <c r="H26" s="22">
        <v>0.6</v>
      </c>
      <c r="I26" s="14">
        <v>0.6</v>
      </c>
      <c r="J26" s="24">
        <f>I26-H26</f>
        <v>0</v>
      </c>
      <c r="K26" s="35"/>
      <c r="L26" s="8"/>
      <c r="M26" s="36"/>
    </row>
    <row r="27" spans="1:13" ht="15.75" outlineLevel="1" thickBot="1" x14ac:dyDescent="0.3">
      <c r="A27" s="32"/>
      <c r="B27" s="56"/>
      <c r="C27" s="33"/>
      <c r="D27" s="65"/>
      <c r="E27" s="70"/>
      <c r="F27" s="25"/>
      <c r="G27" s="26"/>
      <c r="H27" s="32"/>
      <c r="I27" s="33"/>
      <c r="J27" s="34"/>
      <c r="K27" s="32"/>
      <c r="L27" s="33"/>
      <c r="M27" s="37"/>
    </row>
  </sheetData>
  <mergeCells count="6">
    <mergeCell ref="D2:L2"/>
    <mergeCell ref="E8:G8"/>
    <mergeCell ref="H8:J8"/>
    <mergeCell ref="K8:M8"/>
    <mergeCell ref="D3:L3"/>
    <mergeCell ref="D4:L4"/>
  </mergeCells>
  <pageMargins left="0.7" right="0.7" top="0.75" bottom="0.75" header="0.3" footer="0.3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2024-03-21T07:58:40Z</dcterms:modified>
</cp:coreProperties>
</file>