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ase 1C\ГКК\"/>
    </mc:Choice>
  </mc:AlternateContent>
  <bookViews>
    <workbookView xWindow="-28920" yWindow="-120" windowWidth="29040" windowHeight="15720" activeTab="1"/>
  </bookViews>
  <sheets>
    <sheet name="Июнь 2024" sheetId="6" r:id="rId1"/>
    <sheet name="17.06-23.06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J78" i="3" l="1"/>
  <c r="G69" i="3"/>
  <c r="E69" i="3"/>
  <c r="J90" i="3"/>
  <c r="I90" i="3"/>
  <c r="H90" i="3"/>
  <c r="G90" i="3"/>
  <c r="F90" i="3"/>
  <c r="E90" i="3"/>
  <c r="D90" i="3"/>
  <c r="J41" i="3"/>
  <c r="G32" i="3"/>
  <c r="E32" i="3" l="1"/>
  <c r="H9" i="6" l="1"/>
  <c r="G9" i="6"/>
  <c r="H10" i="6" l="1"/>
  <c r="F9" i="6" l="1"/>
  <c r="E9" i="6" l="1"/>
  <c r="D9" i="6"/>
  <c r="C9" i="6" l="1"/>
  <c r="E10" i="6"/>
</calcChain>
</file>

<file path=xl/sharedStrings.xml><?xml version="1.0" encoding="utf-8"?>
<sst xmlns="http://schemas.openxmlformats.org/spreadsheetml/2006/main" count="103" uniqueCount="67">
  <si>
    <t>Итого</t>
  </si>
  <si>
    <t>Суммарная дебиторская задолженность на начало месяца (без НДС)</t>
  </si>
  <si>
    <t>Суммарная просроченная задолженность на начало месяца (без НДС)</t>
  </si>
  <si>
    <t>Москва план                 (сумма без НДС)</t>
  </si>
  <si>
    <t>Москва факт (сумма без НДС)</t>
  </si>
  <si>
    <t>Москва предоплата (сумма без НДС)</t>
  </si>
  <si>
    <t>Новосибирск план (сумма без НДС)</t>
  </si>
  <si>
    <t>Новосибирск факт (сумма без НДС)</t>
  </si>
  <si>
    <t>Новосибирск предоплата (сумма без НДС)</t>
  </si>
  <si>
    <t xml:space="preserve">НОВОСИБИРСК </t>
  </si>
  <si>
    <t xml:space="preserve">МОСКВА </t>
  </si>
  <si>
    <t xml:space="preserve">Итого Москва </t>
  </si>
  <si>
    <t>ТК БРОЗЭКС ООО</t>
  </si>
  <si>
    <t>БЭСТ ПРАЙС ООО</t>
  </si>
  <si>
    <t>Сучков Алексей Николаевич</t>
  </si>
  <si>
    <t>Рыгалов Сергей Викторович</t>
  </si>
  <si>
    <t>КРАСТ ООО</t>
  </si>
  <si>
    <t>СТАТУС-ЮГ ООО</t>
  </si>
  <si>
    <t>Протасов Сергей Юрьевич</t>
  </si>
  <si>
    <t>Конышева Светлана Дмитриевна</t>
  </si>
  <si>
    <t>Зыков Юрий Анатольевич</t>
  </si>
  <si>
    <t>Монастырский Федор Романович</t>
  </si>
  <si>
    <t>УНИВЕРСАМ №3 АО</t>
  </si>
  <si>
    <t>Мартынов Алексей Сергеевич</t>
  </si>
  <si>
    <t>Копылов Евгений Александрович</t>
  </si>
  <si>
    <t>Савина СА (ИП)</t>
  </si>
  <si>
    <t>Мартынова Анна Александровна</t>
  </si>
  <si>
    <t>Баталов Алексей Сергеевич</t>
  </si>
  <si>
    <t>Копылова Алсу Фанилевна</t>
  </si>
  <si>
    <t>Обухов ИИ (ИП)</t>
  </si>
  <si>
    <t>01.06-09.06</t>
  </si>
  <si>
    <t>10.06-16.06</t>
  </si>
  <si>
    <t>17.06-23.06</t>
  </si>
  <si>
    <t>24.06-30.06</t>
  </si>
  <si>
    <t>План</t>
  </si>
  <si>
    <t>Факт</t>
  </si>
  <si>
    <t>Конечная задолженность</t>
  </si>
  <si>
    <t>Начальная задолженность</t>
  </si>
  <si>
    <t>Постоплата</t>
  </si>
  <si>
    <t>Аванс</t>
  </si>
  <si>
    <t>Заказ клиента №1</t>
  </si>
  <si>
    <t>Подразделение, Клиент, Документ</t>
  </si>
  <si>
    <t>Заказ клиента №2</t>
  </si>
  <si>
    <t>ИТОГО</t>
  </si>
  <si>
    <t>Разбивка по дням</t>
  </si>
  <si>
    <t>Заказ клиента №4 (оплата в интервале)</t>
  </si>
  <si>
    <t>Заказ клиента №3 (просрочка в интервале)</t>
  </si>
  <si>
    <t>Сумма просроченных оплат (по соглашению)</t>
  </si>
  <si>
    <t>Сумма просроченных оплат (по интервалу)</t>
  </si>
  <si>
    <t xml:space="preserve">Подразделение №1 план </t>
  </si>
  <si>
    <t>Подразделение №1 факт</t>
  </si>
  <si>
    <t>Дебиторская задолженность подразделение №1 (с разбивкой по дням)</t>
  </si>
  <si>
    <t xml:space="preserve">Подразделение №2 план </t>
  </si>
  <si>
    <t>Подразделение №2 факт</t>
  </si>
  <si>
    <t>Дебиторская задолженность подразделение № 2(с разбивкой по дням)</t>
  </si>
  <si>
    <t>Подразделение № 2</t>
  </si>
  <si>
    <t>Подразделение № 1</t>
  </si>
  <si>
    <t xml:space="preserve">Подразделение №1 предоплата </t>
  </si>
  <si>
    <t xml:space="preserve">Подразделение №2 предоплата </t>
  </si>
  <si>
    <t>Таблица №2 "Разбивка по дням  плановых и фактических отплат по подразделениям"</t>
  </si>
  <si>
    <t>Таблица №1 "Плановые и фактические отплаты по подразделениям и клиентам"</t>
  </si>
  <si>
    <t>Столбец "Сумма просроченных оплат (по соглашению)" заполняется исходя из данных соглашения и условий оплаты из документа "Реализация товаров и услуг". Тут заполняются только суммы с отклонениями между условиями продаж и фактическими поступления денежных средств</t>
  </si>
  <si>
    <t>Заказ клиента №3 (пример просрочка в интервале)</t>
  </si>
  <si>
    <t>Заказ клиента №4 (пример оплата в интервале, но просрочка по соглашению)</t>
  </si>
  <si>
    <t>Столбец "Сумма просроченных оплат (по интервалу)" заполняется суммами неоплаченными  в интервале отчета</t>
  </si>
  <si>
    <t>В шапке отчета у пользователя должна быть возможность выбора периода отчета, необязательные отборы по Подразделению и по Клиенту. Отчет строит данные по фактическим и плановым поступлениям денежных средств от клиентов . Плановые поступления (аванс или предоплата) определяются из табличной части документа "Реализация товаров и услуг". Фактические поступления (аванс или предоплата) определяются из данных документов поступления безналичных дененжных средств (поступления БДС). Если в качестве объекта в документе сам документ поступления БДС, то это аванс иначе это постоплата по документу. Таблица №1 имеет 3-х уровневую группировку. 1 уровень - Подразделение, 2 уровень - Клиент, 3-й уровень документ (реализация  или поступление БДС).Заполняются все 3 уровня данными в столбцах</t>
  </si>
  <si>
    <t>Таблица №2 строит данные с разбивкой по дням по каждому подразделению с данными  (только если они есть в интервале отчета) или включенным отбором по Подразделению . Плановые поступления (аванс или предоплата) определяются из табличной части документов "Реализация товаров и услуг". Факт и предоплата определяется из данных документов поступления безналичных дененжных средств (поступления БДС). Дебиторская задолженностью подразделения считается неоплаченные отгрузки в интервале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</si>
</sst>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\ &quot;₽&quot;"/>
    <numFmt numFmtId="165" formatCode="_-* #,##0\ &quot;₽&quot;_-;\-* #,##0\ &quot;₽&quot;_-;_-* &quot;-&quot;??\ &quot;₽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8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16" fillId="0" borderId="0"/>
    <xf numFmtId="9" fontId="8" fillId="0" borderId="0" applyFont="0" applyFill="0" applyBorder="0" applyAlignment="0" applyProtection="0"/>
    <xf numFmtId="0" fontId="13" fillId="0" borderId="0"/>
    <xf numFmtId="0" fontId="17" fillId="0" borderId="0"/>
    <xf numFmtId="0" fontId="19" fillId="0" borderId="0"/>
    <xf numFmtId="44" fontId="19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1" fillId="0" borderId="0"/>
  </cellStyleXfs>
  <cellXfs count="120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6" fillId="0" borderId="0" xfId="0" applyNumberFormat="1" applyFont="1" applyAlignment="1">
      <alignment wrapText="1"/>
    </xf>
    <xf numFmtId="0" fontId="0" fillId="0" borderId="0" xfId="0" applyBorder="1" applyAlignment="1">
      <alignment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164" fontId="6" fillId="0" borderId="2" xfId="0" applyNumberFormat="1" applyFont="1" applyBorder="1"/>
    <xf numFmtId="164" fontId="6" fillId="0" borderId="12" xfId="0" applyNumberFormat="1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65" fontId="4" fillId="0" borderId="2" xfId="4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wrapText="1"/>
    </xf>
    <xf numFmtId="165" fontId="5" fillId="0" borderId="2" xfId="4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5" fillId="0" borderId="20" xfId="4" applyNumberFormat="1" applyFont="1" applyBorder="1" applyAlignment="1">
      <alignment wrapText="1"/>
    </xf>
    <xf numFmtId="165" fontId="2" fillId="0" borderId="2" xfId="4" applyNumberFormat="1" applyFont="1" applyBorder="1" applyAlignment="1">
      <alignment horizontal="center" vertical="center"/>
    </xf>
    <xf numFmtId="3" fontId="0" fillId="0" borderId="0" xfId="0" applyNumberFormat="1" applyAlignment="1">
      <alignment wrapText="1"/>
    </xf>
    <xf numFmtId="165" fontId="3" fillId="0" borderId="11" xfId="4" applyNumberFormat="1" applyFont="1" applyBorder="1" applyAlignment="1">
      <alignment horizontal="center" vertical="center" wrapText="1"/>
    </xf>
    <xf numFmtId="165" fontId="0" fillId="0" borderId="2" xfId="4" applyNumberFormat="1" applyFont="1" applyBorder="1" applyAlignment="1">
      <alignment horizontal="center" vertical="center" wrapText="1"/>
    </xf>
    <xf numFmtId="165" fontId="1" fillId="0" borderId="2" xfId="4" applyNumberFormat="1" applyFont="1" applyBorder="1" applyAlignment="1">
      <alignment horizontal="center" vertical="center" wrapText="1"/>
    </xf>
    <xf numFmtId="164" fontId="18" fillId="0" borderId="1" xfId="12" applyNumberFormat="1" applyFont="1" applyBorder="1" applyAlignment="1">
      <alignment horizontal="center" vertical="center"/>
    </xf>
    <xf numFmtId="165" fontId="0" fillId="0" borderId="7" xfId="4" applyNumberFormat="1" applyFont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3" fontId="6" fillId="3" borderId="24" xfId="0" applyNumberFormat="1" applyFont="1" applyFill="1" applyBorder="1" applyAlignment="1">
      <alignment wrapText="1"/>
    </xf>
    <xf numFmtId="3" fontId="6" fillId="3" borderId="1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14" xfId="0" applyFont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6" fillId="4" borderId="17" xfId="0" applyFont="1" applyFill="1" applyBorder="1" applyAlignment="1">
      <alignment wrapText="1"/>
    </xf>
    <xf numFmtId="0" fontId="6" fillId="4" borderId="19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0" fillId="0" borderId="16" xfId="0" applyNumberFormat="1" applyBorder="1" applyAlignment="1">
      <alignment wrapText="1"/>
    </xf>
    <xf numFmtId="164" fontId="6" fillId="0" borderId="18" xfId="0" applyNumberFormat="1" applyFont="1" applyBorder="1"/>
    <xf numFmtId="164" fontId="0" fillId="8" borderId="18" xfId="0" applyNumberFormat="1" applyFill="1" applyBorder="1" applyAlignment="1">
      <alignment wrapText="1"/>
    </xf>
    <xf numFmtId="164" fontId="0" fillId="8" borderId="11" xfId="0" applyNumberFormat="1" applyFill="1" applyBorder="1" applyAlignment="1">
      <alignment wrapText="1"/>
    </xf>
    <xf numFmtId="164" fontId="0" fillId="8" borderId="16" xfId="0" applyNumberFormat="1" applyFill="1" applyBorder="1" applyAlignment="1">
      <alignment wrapText="1"/>
    </xf>
    <xf numFmtId="164" fontId="6" fillId="8" borderId="18" xfId="0" applyNumberFormat="1" applyFont="1" applyFill="1" applyBorder="1"/>
    <xf numFmtId="0" fontId="0" fillId="0" borderId="0" xfId="0" applyAlignment="1"/>
    <xf numFmtId="0" fontId="7" fillId="0" borderId="0" xfId="0" applyFont="1" applyBorder="1" applyAlignment="1"/>
    <xf numFmtId="0" fontId="6" fillId="0" borderId="0" xfId="0" applyFont="1" applyAlignment="1"/>
    <xf numFmtId="3" fontId="6" fillId="3" borderId="21" xfId="0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wrapText="1"/>
    </xf>
    <xf numFmtId="0" fontId="6" fillId="4" borderId="26" xfId="0" applyFont="1" applyFill="1" applyBorder="1" applyAlignment="1">
      <alignment wrapText="1"/>
    </xf>
    <xf numFmtId="0" fontId="6" fillId="4" borderId="27" xfId="0" applyFont="1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6" fillId="0" borderId="29" xfId="0" applyFont="1" applyBorder="1" applyAlignment="1">
      <alignment wrapText="1"/>
    </xf>
    <xf numFmtId="0" fontId="0" fillId="5" borderId="6" xfId="0" applyFill="1" applyBorder="1" applyAlignment="1">
      <alignment horizontal="right" wrapText="1"/>
    </xf>
    <xf numFmtId="0" fontId="0" fillId="5" borderId="7" xfId="0" applyFill="1" applyBorder="1" applyAlignment="1">
      <alignment wrapText="1"/>
    </xf>
    <xf numFmtId="0" fontId="6" fillId="4" borderId="31" xfId="0" applyFont="1" applyFill="1" applyBorder="1" applyAlignment="1">
      <alignment wrapText="1"/>
    </xf>
    <xf numFmtId="0" fontId="7" fillId="6" borderId="17" xfId="0" applyFont="1" applyFill="1" applyBorder="1" applyAlignment="1">
      <alignment wrapText="1"/>
    </xf>
    <xf numFmtId="0" fontId="7" fillId="6" borderId="19" xfId="0" applyFont="1" applyFill="1" applyBorder="1" applyAlignment="1">
      <alignment wrapText="1"/>
    </xf>
    <xf numFmtId="0" fontId="7" fillId="6" borderId="31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wrapText="1"/>
    </xf>
    <xf numFmtId="3" fontId="6" fillId="3" borderId="33" xfId="0" applyNumberFormat="1" applyFont="1" applyFill="1" applyBorder="1" applyAlignment="1">
      <alignment wrapText="1"/>
    </xf>
    <xf numFmtId="0" fontId="6" fillId="0" borderId="19" xfId="0" applyFont="1" applyBorder="1" applyAlignment="1">
      <alignment horizontal="left" wrapText="1"/>
    </xf>
    <xf numFmtId="0" fontId="22" fillId="0" borderId="3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5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8" borderId="0" xfId="0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6" fillId="3" borderId="22" xfId="0" applyFont="1" applyFill="1" applyBorder="1" applyAlignment="1">
      <alignment horizontal="righ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wrapText="1"/>
    </xf>
    <xf numFmtId="164" fontId="0" fillId="2" borderId="23" xfId="0" applyNumberFormat="1" applyFill="1" applyBorder="1" applyAlignment="1">
      <alignment wrapText="1"/>
    </xf>
    <xf numFmtId="14" fontId="6" fillId="5" borderId="6" xfId="0" applyNumberFormat="1" applyFont="1" applyFill="1" applyBorder="1" applyAlignment="1">
      <alignment vertical="center" wrapText="1"/>
    </xf>
    <xf numFmtId="165" fontId="2" fillId="5" borderId="2" xfId="4" applyNumberFormat="1" applyFont="1" applyFill="1" applyBorder="1" applyAlignment="1">
      <alignment horizontal="center" vertical="center"/>
    </xf>
    <xf numFmtId="165" fontId="3" fillId="5" borderId="11" xfId="4" applyNumberFormat="1" applyFont="1" applyFill="1" applyBorder="1" applyAlignment="1">
      <alignment horizontal="center" vertical="center" wrapText="1"/>
    </xf>
    <xf numFmtId="165" fontId="1" fillId="5" borderId="10" xfId="4" applyNumberFormat="1" applyFont="1" applyFill="1" applyBorder="1" applyAlignment="1">
      <alignment horizontal="center" vertical="center" wrapText="1"/>
    </xf>
    <xf numFmtId="165" fontId="1" fillId="5" borderId="2" xfId="4" applyNumberFormat="1" applyFont="1" applyFill="1" applyBorder="1" applyAlignment="1">
      <alignment horizontal="center" vertical="center" wrapText="1"/>
    </xf>
    <xf numFmtId="165" fontId="1" fillId="5" borderId="7" xfId="4" applyNumberFormat="1" applyFont="1" applyFill="1" applyBorder="1" applyAlignment="1">
      <alignment horizontal="center" vertical="center" wrapText="1"/>
    </xf>
    <xf numFmtId="165" fontId="4" fillId="5" borderId="2" xfId="4" applyNumberFormat="1" applyFont="1" applyFill="1" applyBorder="1" applyAlignment="1">
      <alignment horizontal="center" vertical="center"/>
    </xf>
    <xf numFmtId="165" fontId="5" fillId="5" borderId="10" xfId="4" applyNumberFormat="1" applyFont="1" applyFill="1" applyBorder="1" applyAlignment="1">
      <alignment wrapText="1"/>
    </xf>
    <xf numFmtId="165" fontId="5" fillId="5" borderId="2" xfId="4" applyNumberFormat="1" applyFont="1" applyFill="1" applyBorder="1" applyAlignment="1">
      <alignment wrapText="1"/>
    </xf>
    <xf numFmtId="165" fontId="5" fillId="5" borderId="7" xfId="4" applyNumberFormat="1" applyFont="1" applyFill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23" fillId="0" borderId="36" xfId="0" applyFont="1" applyBorder="1" applyAlignment="1">
      <alignment horizont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wrapText="1"/>
    </xf>
    <xf numFmtId="0" fontId="22" fillId="0" borderId="39" xfId="0" applyFont="1" applyBorder="1" applyAlignment="1">
      <alignment horizontal="center" vertical="center" wrapText="1"/>
    </xf>
  </cellXfs>
  <cellStyles count="17">
    <cellStyle name="Денежный" xfId="4" builtinId="4"/>
    <cellStyle name="Денежный 2" xfId="13"/>
    <cellStyle name="Денежный 3" xfId="15"/>
    <cellStyle name="Обычный" xfId="0" builtinId="0"/>
    <cellStyle name="Обычный 10" xfId="11"/>
    <cellStyle name="Обычный 11" xfId="12"/>
    <cellStyle name="Обычный 12" xfId="14"/>
    <cellStyle name="Обычный 13" xfId="16"/>
    <cellStyle name="Обычный 2" xfId="1"/>
    <cellStyle name="Обычный 3" xfId="2"/>
    <cellStyle name="Обычный 4" xfId="3"/>
    <cellStyle name="Обычный 5" xfId="5"/>
    <cellStyle name="Обычный 6" xfId="6"/>
    <cellStyle name="Обычный 7" xfId="7"/>
    <cellStyle name="Обычный 8" xfId="8"/>
    <cellStyle name="Обычный 9" xfId="10"/>
    <cellStyle name="Процентн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workbookViewId="0">
      <selection activeCell="A2" sqref="A2:XFD9"/>
    </sheetView>
  </sheetViews>
  <sheetFormatPr defaultColWidth="9.140625" defaultRowHeight="15" x14ac:dyDescent="0.25"/>
  <cols>
    <col min="1" max="1" width="9.140625" style="1"/>
    <col min="2" max="2" width="15.7109375" style="1" customWidth="1"/>
    <col min="3" max="3" width="16.85546875" style="1" customWidth="1"/>
    <col min="4" max="4" width="17.42578125" style="1" customWidth="1"/>
    <col min="5" max="5" width="22.5703125" style="1" customWidth="1"/>
    <col min="6" max="6" width="19.42578125" style="1" customWidth="1"/>
    <col min="7" max="7" width="22" style="1" customWidth="1"/>
    <col min="8" max="8" width="21.28515625" style="1" customWidth="1"/>
    <col min="9" max="9" width="9.140625" style="1"/>
    <col min="10" max="10" width="17.5703125" style="1" customWidth="1"/>
    <col min="11" max="11" width="19.140625" style="1" customWidth="1"/>
    <col min="12" max="12" width="9.140625" style="1"/>
    <col min="13" max="13" width="16.140625" style="1" customWidth="1"/>
    <col min="14" max="14" width="18.42578125" style="1" customWidth="1"/>
    <col min="15" max="15" width="9.140625" style="1"/>
    <col min="16" max="16" width="17.5703125" style="1" customWidth="1"/>
    <col min="17" max="17" width="19.140625" style="1" customWidth="1"/>
    <col min="18" max="18" width="9.140625" style="1"/>
    <col min="19" max="19" width="17.5703125" style="1" customWidth="1"/>
    <col min="20" max="20" width="19.140625" style="1" customWidth="1"/>
    <col min="21" max="16384" width="9.140625" style="1"/>
  </cols>
  <sheetData>
    <row r="2" spans="2:20" ht="15.75" thickBot="1" x14ac:dyDescent="0.3">
      <c r="J2" s="66" t="s">
        <v>10</v>
      </c>
      <c r="K2" s="66"/>
      <c r="L2" s="66"/>
      <c r="M2" s="66"/>
      <c r="N2" s="66"/>
      <c r="P2" s="66" t="s">
        <v>9</v>
      </c>
      <c r="Q2" s="66"/>
      <c r="R2" s="66"/>
      <c r="S2" s="66"/>
      <c r="T2" s="66"/>
    </row>
    <row r="3" spans="2:20" ht="96.75" customHeight="1" thickBot="1" x14ac:dyDescent="0.3">
      <c r="B3" s="15"/>
      <c r="C3" s="10" t="s">
        <v>3</v>
      </c>
      <c r="D3" s="10" t="s">
        <v>4</v>
      </c>
      <c r="E3" s="13" t="s">
        <v>5</v>
      </c>
      <c r="F3" s="13" t="s">
        <v>6</v>
      </c>
      <c r="G3" s="16" t="s">
        <v>7</v>
      </c>
      <c r="H3" s="17" t="s">
        <v>8</v>
      </c>
      <c r="J3" s="18" t="s">
        <v>1</v>
      </c>
      <c r="K3" s="40">
        <v>45407228.741666652</v>
      </c>
      <c r="M3" s="15" t="s">
        <v>2</v>
      </c>
      <c r="N3" s="40">
        <v>2071636.7083333335</v>
      </c>
      <c r="P3" s="15" t="s">
        <v>1</v>
      </c>
      <c r="Q3" s="40">
        <v>2129415.3249999997</v>
      </c>
      <c r="S3" s="15" t="s">
        <v>2</v>
      </c>
      <c r="T3" s="40">
        <v>1359054.9750000001</v>
      </c>
    </row>
    <row r="4" spans="2:20" x14ac:dyDescent="0.25">
      <c r="B4" s="26"/>
      <c r="C4" s="27"/>
      <c r="D4" s="32"/>
      <c r="E4" s="27"/>
      <c r="F4" s="33"/>
      <c r="G4" s="31"/>
      <c r="H4" s="3"/>
    </row>
    <row r="5" spans="2:20" x14ac:dyDescent="0.25">
      <c r="B5" s="19" t="s">
        <v>30</v>
      </c>
      <c r="C5" s="35">
        <v>8073806.9333333327</v>
      </c>
      <c r="D5" s="37">
        <v>8443425.5449999981</v>
      </c>
      <c r="E5" s="39">
        <v>2901286.14</v>
      </c>
      <c r="F5" s="38">
        <v>900000</v>
      </c>
      <c r="G5" s="38">
        <v>1057294.0750000002</v>
      </c>
      <c r="H5" s="41">
        <v>185491.05</v>
      </c>
    </row>
    <row r="6" spans="2:20" x14ac:dyDescent="0.25">
      <c r="B6" s="19" t="s">
        <v>31</v>
      </c>
      <c r="C6" s="28">
        <v>6049394.3416666668</v>
      </c>
      <c r="D6" s="37">
        <v>6303723.54</v>
      </c>
      <c r="E6" s="30">
        <v>2337715.4900000002</v>
      </c>
      <c r="F6" s="30">
        <v>1000000</v>
      </c>
      <c r="G6" s="30">
        <v>463108.34166666667</v>
      </c>
      <c r="H6" s="34">
        <v>166579.5</v>
      </c>
      <c r="I6" s="2"/>
      <c r="K6" s="36"/>
      <c r="N6" s="36"/>
      <c r="Q6" s="36"/>
      <c r="T6" s="36"/>
    </row>
    <row r="7" spans="2:20" x14ac:dyDescent="0.25">
      <c r="B7" s="19" t="s">
        <v>32</v>
      </c>
      <c r="C7" s="28">
        <v>5440125.6750000007</v>
      </c>
      <c r="D7" s="37">
        <v>6710557.4900000002</v>
      </c>
      <c r="E7" s="30">
        <v>903122.15</v>
      </c>
      <c r="F7" s="30">
        <v>1300000</v>
      </c>
      <c r="G7" s="30">
        <v>1091498.1083333334</v>
      </c>
      <c r="H7" s="41">
        <v>63568.975000000006</v>
      </c>
    </row>
    <row r="8" spans="2:20" ht="15.75" thickBot="1" x14ac:dyDescent="0.3">
      <c r="B8" s="19" t="s">
        <v>33</v>
      </c>
      <c r="C8" s="28">
        <v>4983250.6333333347</v>
      </c>
      <c r="D8" s="37"/>
      <c r="E8" s="30"/>
      <c r="F8" s="30">
        <v>1300000</v>
      </c>
      <c r="G8" s="30"/>
      <c r="H8" s="34"/>
    </row>
    <row r="9" spans="2:20" ht="15.75" thickBot="1" x14ac:dyDescent="0.3">
      <c r="B9" s="42" t="s">
        <v>0</v>
      </c>
      <c r="C9" s="43">
        <f t="shared" ref="C9:H9" si="0">SUM(C5:C8)</f>
        <v>24546577.583333336</v>
      </c>
      <c r="D9" s="43">
        <f t="shared" si="0"/>
        <v>21457706.574999996</v>
      </c>
      <c r="E9" s="43">
        <f t="shared" si="0"/>
        <v>6142123.7800000012</v>
      </c>
      <c r="F9" s="43">
        <f t="shared" si="0"/>
        <v>4500000</v>
      </c>
      <c r="G9" s="43">
        <f t="shared" si="0"/>
        <v>2611900.5250000004</v>
      </c>
      <c r="H9" s="44">
        <f t="shared" si="0"/>
        <v>415639.52500000002</v>
      </c>
    </row>
    <row r="10" spans="2:20" x14ac:dyDescent="0.25">
      <c r="E10" s="20">
        <f>D9+E9</f>
        <v>27599830.354999997</v>
      </c>
      <c r="H10" s="20">
        <f>G9+H9</f>
        <v>3027540.0500000003</v>
      </c>
    </row>
    <row r="11" spans="2:20" x14ac:dyDescent="0.25">
      <c r="B11" s="21"/>
      <c r="C11" s="22"/>
      <c r="D11" s="2"/>
      <c r="E11" s="4"/>
    </row>
    <row r="12" spans="2:20" x14ac:dyDescent="0.25">
      <c r="B12" s="23"/>
      <c r="C12" s="23"/>
    </row>
    <row r="13" spans="2:20" x14ac:dyDescent="0.25">
      <c r="B13" s="21"/>
      <c r="C13" s="22"/>
      <c r="D13" s="2"/>
    </row>
  </sheetData>
  <mergeCells count="2">
    <mergeCell ref="P2:T2"/>
    <mergeCell ref="J2:N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V92"/>
  <sheetViews>
    <sheetView tabSelected="1" workbookViewId="0">
      <selection activeCell="D41" sqref="D41"/>
    </sheetView>
  </sheetViews>
  <sheetFormatPr defaultColWidth="9.140625" defaultRowHeight="15" x14ac:dyDescent="0.25"/>
  <cols>
    <col min="1" max="1" width="9.140625" style="1"/>
    <col min="2" max="2" width="25.85546875" style="1" customWidth="1"/>
    <col min="3" max="3" width="51.42578125" style="1" customWidth="1"/>
    <col min="4" max="4" width="38.42578125" style="45" customWidth="1"/>
    <col min="5" max="5" width="31.7109375" style="45" customWidth="1"/>
    <col min="6" max="6" width="30.140625" style="1" customWidth="1"/>
    <col min="7" max="7" width="29" style="45" customWidth="1"/>
    <col min="8" max="9" width="33.85546875" style="45" customWidth="1"/>
    <col min="10" max="10" width="33.5703125" style="45" customWidth="1"/>
    <col min="11" max="11" width="40.42578125" style="45" customWidth="1"/>
    <col min="12" max="12" width="26.7109375" style="1" customWidth="1"/>
    <col min="13" max="16384" width="9.140625" style="1"/>
  </cols>
  <sheetData>
    <row r="1" spans="2:11" ht="64.5" customHeight="1" x14ac:dyDescent="0.25">
      <c r="B1" s="91" t="s">
        <v>65</v>
      </c>
      <c r="C1" s="91"/>
      <c r="D1" s="91"/>
      <c r="E1" s="91"/>
      <c r="F1" s="91"/>
      <c r="G1" s="91"/>
      <c r="H1" s="91"/>
      <c r="I1" s="89"/>
      <c r="J1" s="89"/>
    </row>
    <row r="2" spans="2:11" s="45" customFormat="1" ht="29.25" customHeight="1" x14ac:dyDescent="0.25">
      <c r="B2" s="92" t="s">
        <v>61</v>
      </c>
      <c r="C2" s="92"/>
      <c r="D2" s="92"/>
      <c r="E2" s="92"/>
      <c r="F2" s="92"/>
      <c r="G2" s="92"/>
      <c r="H2" s="92"/>
    </row>
    <row r="3" spans="2:11" s="45" customFormat="1" x14ac:dyDescent="0.25">
      <c r="B3" s="90" t="s">
        <v>64</v>
      </c>
      <c r="C3" s="90"/>
      <c r="D3" s="90"/>
      <c r="E3" s="90"/>
      <c r="F3" s="90"/>
      <c r="G3" s="90"/>
      <c r="H3" s="90"/>
    </row>
    <row r="4" spans="2:11" s="45" customFormat="1" x14ac:dyDescent="0.25"/>
    <row r="5" spans="2:11" ht="15.75" thickBot="1" x14ac:dyDescent="0.3">
      <c r="B5" s="112" t="s">
        <v>60</v>
      </c>
      <c r="C5" s="112"/>
    </row>
    <row r="6" spans="2:11" ht="39.75" customHeight="1" x14ac:dyDescent="0.25">
      <c r="B6" s="113" t="s">
        <v>41</v>
      </c>
      <c r="C6" s="86" t="s">
        <v>37</v>
      </c>
      <c r="D6" s="114" t="s">
        <v>34</v>
      </c>
      <c r="E6" s="115"/>
      <c r="F6" s="114" t="s">
        <v>35</v>
      </c>
      <c r="G6" s="115"/>
      <c r="H6" s="116" t="s">
        <v>47</v>
      </c>
      <c r="I6" s="116" t="s">
        <v>48</v>
      </c>
      <c r="J6" s="117" t="s">
        <v>36</v>
      </c>
      <c r="K6" s="1"/>
    </row>
    <row r="7" spans="2:11" s="45" customFormat="1" ht="15" customHeight="1" thickBot="1" x14ac:dyDescent="0.3">
      <c r="B7" s="118"/>
      <c r="C7" s="87"/>
      <c r="D7" s="67" t="s">
        <v>39</v>
      </c>
      <c r="E7" s="67" t="s">
        <v>38</v>
      </c>
      <c r="F7" s="67" t="s">
        <v>39</v>
      </c>
      <c r="G7" s="67" t="s">
        <v>38</v>
      </c>
      <c r="H7" s="88"/>
      <c r="I7" s="88"/>
      <c r="J7" s="119"/>
    </row>
    <row r="8" spans="2:11" ht="15.75" customHeight="1" thickBot="1" x14ac:dyDescent="0.3">
      <c r="B8" s="68" t="s">
        <v>56</v>
      </c>
      <c r="C8" s="69"/>
      <c r="D8" s="69"/>
      <c r="E8" s="69"/>
      <c r="F8" s="69"/>
      <c r="G8" s="69"/>
      <c r="H8" s="69"/>
      <c r="I8" s="69"/>
      <c r="J8" s="70"/>
      <c r="K8" s="1"/>
    </row>
    <row r="9" spans="2:11" ht="15" customHeight="1" x14ac:dyDescent="0.25">
      <c r="B9" s="8" t="s">
        <v>12</v>
      </c>
      <c r="C9" s="47"/>
      <c r="D9" s="47"/>
      <c r="E9" s="100">
        <v>50000</v>
      </c>
      <c r="F9" s="47"/>
      <c r="G9" s="100">
        <v>50000</v>
      </c>
      <c r="H9" s="101"/>
      <c r="I9" s="101"/>
      <c r="J9" s="71"/>
      <c r="K9" s="1"/>
    </row>
    <row r="10" spans="2:11" ht="15" hidden="1" customHeight="1" x14ac:dyDescent="0.25">
      <c r="B10" s="11" t="s">
        <v>21</v>
      </c>
      <c r="C10" s="48"/>
      <c r="D10" s="48"/>
      <c r="E10" s="29">
        <v>330745.625</v>
      </c>
      <c r="F10" s="48"/>
      <c r="G10" s="29">
        <v>330745.625</v>
      </c>
      <c r="H10" s="54"/>
      <c r="I10" s="58"/>
      <c r="J10" s="72"/>
      <c r="K10" s="1"/>
    </row>
    <row r="11" spans="2:11" ht="15" hidden="1" customHeight="1" x14ac:dyDescent="0.25">
      <c r="B11" s="11" t="s">
        <v>13</v>
      </c>
      <c r="C11" s="48"/>
      <c r="D11" s="48"/>
      <c r="E11" s="29">
        <v>238300</v>
      </c>
      <c r="F11" s="48"/>
      <c r="G11" s="29">
        <v>238300</v>
      </c>
      <c r="H11" s="54"/>
      <c r="I11" s="58"/>
      <c r="J11" s="72"/>
      <c r="K11" s="1"/>
    </row>
    <row r="12" spans="2:11" ht="15" hidden="1" customHeight="1" x14ac:dyDescent="0.25">
      <c r="B12" s="11" t="s">
        <v>13</v>
      </c>
      <c r="C12" s="48"/>
      <c r="D12" s="48"/>
      <c r="E12" s="29">
        <v>285211.5</v>
      </c>
      <c r="F12" s="48"/>
      <c r="G12" s="29">
        <v>285211.5</v>
      </c>
      <c r="H12" s="54"/>
      <c r="I12" s="58"/>
      <c r="J12" s="72"/>
      <c r="K12" s="1"/>
    </row>
    <row r="13" spans="2:11" ht="15" hidden="1" customHeight="1" x14ac:dyDescent="0.25">
      <c r="B13" s="11" t="s">
        <v>13</v>
      </c>
      <c r="C13" s="48"/>
      <c r="D13" s="48"/>
      <c r="E13" s="29">
        <v>251487.00000000003</v>
      </c>
      <c r="F13" s="48"/>
      <c r="G13" s="29">
        <v>251487.00000000003</v>
      </c>
      <c r="H13" s="54"/>
      <c r="I13" s="58"/>
      <c r="J13" s="72"/>
      <c r="K13" s="1"/>
    </row>
    <row r="14" spans="2:11" ht="15" hidden="1" customHeight="1" x14ac:dyDescent="0.25">
      <c r="B14" s="11" t="s">
        <v>13</v>
      </c>
      <c r="C14" s="48"/>
      <c r="D14" s="48"/>
      <c r="E14" s="29">
        <v>421390</v>
      </c>
      <c r="F14" s="48"/>
      <c r="G14" s="29">
        <v>421390</v>
      </c>
      <c r="H14" s="54"/>
      <c r="I14" s="58"/>
      <c r="J14" s="72"/>
      <c r="K14" s="1"/>
    </row>
    <row r="15" spans="2:11" ht="15" hidden="1" customHeight="1" x14ac:dyDescent="0.25">
      <c r="B15" s="11" t="s">
        <v>13</v>
      </c>
      <c r="C15" s="48"/>
      <c r="D15" s="48"/>
      <c r="E15" s="29">
        <v>386441.6</v>
      </c>
      <c r="F15" s="48"/>
      <c r="G15" s="29">
        <v>386441.6</v>
      </c>
      <c r="H15" s="54"/>
      <c r="I15" s="58"/>
      <c r="J15" s="72"/>
      <c r="K15" s="1"/>
    </row>
    <row r="16" spans="2:11" ht="15" hidden="1" customHeight="1" x14ac:dyDescent="0.25">
      <c r="B16" s="11" t="s">
        <v>14</v>
      </c>
      <c r="C16" s="48"/>
      <c r="D16" s="48"/>
      <c r="E16" s="29">
        <v>340435.82500000001</v>
      </c>
      <c r="F16" s="48"/>
      <c r="G16" s="29">
        <v>340435.82500000001</v>
      </c>
      <c r="H16" s="54"/>
      <c r="I16" s="58"/>
      <c r="J16" s="72"/>
      <c r="K16" s="1"/>
    </row>
    <row r="17" spans="2:11" ht="15" hidden="1" customHeight="1" x14ac:dyDescent="0.25">
      <c r="B17" s="11" t="s">
        <v>17</v>
      </c>
      <c r="C17" s="48"/>
      <c r="D17" s="48"/>
      <c r="E17" s="29">
        <v>170218.02500000002</v>
      </c>
      <c r="F17" s="48"/>
      <c r="G17" s="29">
        <v>170218.02500000002</v>
      </c>
      <c r="H17" s="54"/>
      <c r="I17" s="58"/>
      <c r="J17" s="72"/>
      <c r="K17" s="1"/>
    </row>
    <row r="18" spans="2:11" ht="15" hidden="1" customHeight="1" x14ac:dyDescent="0.25">
      <c r="B18" s="11" t="s">
        <v>16</v>
      </c>
      <c r="C18" s="48"/>
      <c r="D18" s="48"/>
      <c r="E18" s="29">
        <v>169327.95</v>
      </c>
      <c r="F18" s="48"/>
      <c r="G18" s="29">
        <v>169327.95</v>
      </c>
      <c r="H18" s="54"/>
      <c r="I18" s="58"/>
      <c r="J18" s="72"/>
      <c r="K18" s="1"/>
    </row>
    <row r="19" spans="2:11" ht="15" hidden="1" customHeight="1" x14ac:dyDescent="0.25">
      <c r="B19" s="11" t="s">
        <v>19</v>
      </c>
      <c r="C19" s="48"/>
      <c r="D19" s="48"/>
      <c r="E19" s="29">
        <v>318130.3</v>
      </c>
      <c r="F19" s="48"/>
      <c r="G19" s="29">
        <v>318130.3</v>
      </c>
      <c r="H19" s="54"/>
      <c r="I19" s="58"/>
      <c r="J19" s="72"/>
      <c r="K19" s="1"/>
    </row>
    <row r="20" spans="2:11" ht="15" hidden="1" customHeight="1" x14ac:dyDescent="0.25">
      <c r="B20" s="11" t="s">
        <v>15</v>
      </c>
      <c r="C20" s="48"/>
      <c r="D20" s="48"/>
      <c r="E20" s="29">
        <v>500015.4</v>
      </c>
      <c r="F20" s="48"/>
      <c r="G20" s="29">
        <v>500015.4</v>
      </c>
      <c r="H20" s="54"/>
      <c r="I20" s="58"/>
      <c r="J20" s="72"/>
      <c r="K20" s="1"/>
    </row>
    <row r="21" spans="2:11" ht="15" hidden="1" customHeight="1" x14ac:dyDescent="0.25">
      <c r="B21" s="11" t="s">
        <v>18</v>
      </c>
      <c r="C21" s="48"/>
      <c r="D21" s="48"/>
      <c r="E21" s="29">
        <v>253557.30000000002</v>
      </c>
      <c r="F21" s="48"/>
      <c r="G21" s="29">
        <v>253557.30000000002</v>
      </c>
      <c r="H21" s="54"/>
      <c r="I21" s="58"/>
      <c r="J21" s="72"/>
      <c r="K21" s="1"/>
    </row>
    <row r="22" spans="2:11" ht="15" hidden="1" customHeight="1" x14ac:dyDescent="0.25">
      <c r="B22" s="11" t="s">
        <v>22</v>
      </c>
      <c r="C22" s="48"/>
      <c r="D22" s="48"/>
      <c r="E22" s="29">
        <v>105998.15000000001</v>
      </c>
      <c r="F22" s="48"/>
      <c r="G22" s="29">
        <v>105998.15000000001</v>
      </c>
      <c r="H22" s="54"/>
      <c r="I22" s="58"/>
      <c r="J22" s="72"/>
      <c r="K22" s="1"/>
    </row>
    <row r="23" spans="2:11" ht="15" hidden="1" customHeight="1" x14ac:dyDescent="0.25">
      <c r="B23" s="11" t="s">
        <v>20</v>
      </c>
      <c r="C23" s="48"/>
      <c r="D23" s="48"/>
      <c r="E23" s="29">
        <v>349782.75</v>
      </c>
      <c r="F23" s="48"/>
      <c r="G23" s="29">
        <v>349782.75</v>
      </c>
      <c r="H23" s="54"/>
      <c r="I23" s="58"/>
      <c r="J23" s="72"/>
      <c r="K23" s="1"/>
    </row>
    <row r="24" spans="2:11" ht="15" hidden="1" customHeight="1" x14ac:dyDescent="0.25">
      <c r="B24" s="7" t="s">
        <v>27</v>
      </c>
      <c r="C24" s="48"/>
      <c r="D24" s="48"/>
      <c r="E24" s="29">
        <v>55122.5</v>
      </c>
      <c r="F24" s="48"/>
      <c r="G24" s="29">
        <v>55122.5</v>
      </c>
      <c r="H24" s="54"/>
      <c r="I24" s="58"/>
      <c r="J24" s="72"/>
      <c r="K24" s="1"/>
    </row>
    <row r="25" spans="2:11" ht="15" hidden="1" customHeight="1" x14ac:dyDescent="0.25">
      <c r="B25" s="7" t="s">
        <v>26</v>
      </c>
      <c r="C25" s="48"/>
      <c r="D25" s="48"/>
      <c r="E25" s="29">
        <v>58360.250000000007</v>
      </c>
      <c r="F25" s="48"/>
      <c r="G25" s="29">
        <v>58360.250000000007</v>
      </c>
      <c r="H25" s="54"/>
      <c r="I25" s="58"/>
      <c r="J25" s="72"/>
      <c r="K25" s="1"/>
    </row>
    <row r="26" spans="2:11" ht="15" hidden="1" customHeight="1" x14ac:dyDescent="0.25">
      <c r="B26" s="7" t="s">
        <v>29</v>
      </c>
      <c r="C26" s="48"/>
      <c r="D26" s="48"/>
      <c r="E26" s="29">
        <v>26538.250000000004</v>
      </c>
      <c r="F26" s="48"/>
      <c r="G26" s="29">
        <v>26538.250000000004</v>
      </c>
      <c r="H26" s="54"/>
      <c r="I26" s="58"/>
      <c r="J26" s="72"/>
      <c r="K26" s="1"/>
    </row>
    <row r="27" spans="2:11" ht="15" hidden="1" customHeight="1" x14ac:dyDescent="0.25">
      <c r="B27" s="7" t="s">
        <v>25</v>
      </c>
      <c r="C27" s="48"/>
      <c r="D27" s="48"/>
      <c r="E27" s="29">
        <v>60803.5</v>
      </c>
      <c r="F27" s="48"/>
      <c r="G27" s="29">
        <v>60803.5</v>
      </c>
      <c r="H27" s="54"/>
      <c r="I27" s="58"/>
      <c r="J27" s="72"/>
      <c r="K27" s="1"/>
    </row>
    <row r="28" spans="2:11" ht="15" hidden="1" customHeight="1" x14ac:dyDescent="0.25">
      <c r="B28" s="7" t="s">
        <v>24</v>
      </c>
      <c r="C28" s="48"/>
      <c r="D28" s="48"/>
      <c r="E28" s="29">
        <v>67338.75</v>
      </c>
      <c r="F28" s="48"/>
      <c r="G28" s="29">
        <v>67338.75</v>
      </c>
      <c r="H28" s="54"/>
      <c r="I28" s="58"/>
      <c r="J28" s="72"/>
      <c r="K28" s="1"/>
    </row>
    <row r="29" spans="2:11" ht="15" hidden="1" customHeight="1" x14ac:dyDescent="0.25">
      <c r="B29" s="7" t="s">
        <v>28</v>
      </c>
      <c r="C29" s="48"/>
      <c r="D29" s="48"/>
      <c r="E29" s="29">
        <v>53533.5</v>
      </c>
      <c r="F29" s="48"/>
      <c r="G29" s="29">
        <v>53533.5</v>
      </c>
      <c r="H29" s="54"/>
      <c r="I29" s="58"/>
      <c r="J29" s="72"/>
      <c r="K29" s="1"/>
    </row>
    <row r="30" spans="2:11" ht="15" hidden="1" customHeight="1" x14ac:dyDescent="0.25">
      <c r="B30" s="7" t="s">
        <v>23</v>
      </c>
      <c r="C30" s="49"/>
      <c r="D30" s="49"/>
      <c r="E30" s="5">
        <v>202761.25</v>
      </c>
      <c r="F30" s="49"/>
      <c r="G30" s="5">
        <v>202761.25</v>
      </c>
      <c r="H30" s="55"/>
      <c r="I30" s="59"/>
      <c r="J30" s="73"/>
      <c r="K30" s="1"/>
    </row>
    <row r="31" spans="2:11" ht="15.75" hidden="1" customHeight="1" thickBot="1" x14ac:dyDescent="0.3">
      <c r="B31" s="9" t="s">
        <v>12</v>
      </c>
      <c r="C31" s="50"/>
      <c r="D31" s="50"/>
      <c r="E31" s="6">
        <v>103814.75</v>
      </c>
      <c r="F31" s="50"/>
      <c r="G31" s="6">
        <v>103814.75</v>
      </c>
      <c r="H31" s="56"/>
      <c r="I31" s="60"/>
      <c r="J31" s="74"/>
      <c r="K31" s="1"/>
    </row>
    <row r="32" spans="2:11" ht="15" hidden="1" customHeight="1" x14ac:dyDescent="0.25">
      <c r="B32" s="46" t="s">
        <v>11</v>
      </c>
      <c r="C32" s="12"/>
      <c r="D32" s="12"/>
      <c r="E32" s="25">
        <f>SUM(E9:E31)</f>
        <v>4799314.1749999998</v>
      </c>
      <c r="F32" s="12"/>
      <c r="G32" s="25">
        <f>SUM(G9:G31)</f>
        <v>4799314.1749999998</v>
      </c>
      <c r="H32" s="57"/>
      <c r="I32" s="61"/>
      <c r="J32" s="75"/>
      <c r="K32" s="1"/>
    </row>
    <row r="33" spans="2:11" ht="15" hidden="1" customHeight="1" x14ac:dyDescent="0.25">
      <c r="B33" s="46"/>
      <c r="C33" s="12"/>
      <c r="D33" s="12"/>
      <c r="E33" s="24"/>
      <c r="F33" s="12"/>
      <c r="G33" s="24"/>
      <c r="H33" s="57"/>
      <c r="I33" s="61"/>
      <c r="J33" s="75"/>
      <c r="K33" s="1"/>
    </row>
    <row r="34" spans="2:11" ht="15" hidden="1" customHeight="1" x14ac:dyDescent="0.25">
      <c r="B34" s="46"/>
      <c r="C34" s="12"/>
      <c r="D34" s="12"/>
      <c r="E34" s="24"/>
      <c r="F34" s="12"/>
      <c r="G34" s="24"/>
      <c r="H34" s="57"/>
      <c r="I34" s="61"/>
      <c r="J34" s="75"/>
      <c r="K34" s="1"/>
    </row>
    <row r="35" spans="2:11" ht="15" hidden="1" customHeight="1" x14ac:dyDescent="0.25">
      <c r="B35" s="46"/>
      <c r="C35" s="12"/>
      <c r="D35" s="12"/>
      <c r="E35" s="24"/>
      <c r="F35" s="12"/>
      <c r="G35" s="24"/>
      <c r="H35" s="57"/>
      <c r="I35" s="61"/>
      <c r="J35" s="75"/>
      <c r="K35" s="1"/>
    </row>
    <row r="36" spans="2:11" ht="15" hidden="1" customHeight="1" x14ac:dyDescent="0.25">
      <c r="B36" s="46"/>
      <c r="C36" s="12"/>
      <c r="D36" s="12"/>
      <c r="E36" s="24"/>
      <c r="F36" s="12"/>
      <c r="G36" s="24"/>
      <c r="H36" s="57"/>
      <c r="I36" s="61"/>
      <c r="J36" s="75"/>
      <c r="K36" s="1"/>
    </row>
    <row r="37" spans="2:11" ht="15" hidden="1" customHeight="1" x14ac:dyDescent="0.25">
      <c r="B37" s="46"/>
      <c r="C37" s="12"/>
      <c r="D37" s="12"/>
      <c r="E37" s="24"/>
      <c r="F37" s="12"/>
      <c r="G37" s="24"/>
      <c r="H37" s="57"/>
      <c r="I37" s="61"/>
      <c r="J37" s="75"/>
      <c r="K37" s="1"/>
    </row>
    <row r="38" spans="2:11" ht="15" hidden="1" customHeight="1" x14ac:dyDescent="0.25">
      <c r="B38" s="46"/>
      <c r="C38" s="12"/>
      <c r="D38" s="12"/>
      <c r="E38" s="24"/>
      <c r="F38" s="12"/>
      <c r="G38" s="24"/>
      <c r="H38" s="57"/>
      <c r="I38" s="61"/>
      <c r="J38" s="75"/>
      <c r="K38" s="1"/>
    </row>
    <row r="39" spans="2:11" ht="15" hidden="1" customHeight="1" x14ac:dyDescent="0.25">
      <c r="B39" s="46"/>
      <c r="C39" s="12"/>
      <c r="D39" s="12"/>
      <c r="E39" s="24"/>
      <c r="F39" s="12"/>
      <c r="G39" s="24"/>
      <c r="H39" s="57"/>
      <c r="I39" s="61"/>
      <c r="J39" s="75"/>
      <c r="K39" s="1"/>
    </row>
    <row r="40" spans="2:11" ht="15" hidden="1" customHeight="1" x14ac:dyDescent="0.25">
      <c r="B40" s="46"/>
      <c r="C40" s="12"/>
      <c r="D40" s="12"/>
      <c r="E40" s="24"/>
      <c r="F40" s="12"/>
      <c r="G40" s="24"/>
      <c r="H40" s="57"/>
      <c r="I40" s="61"/>
      <c r="J40" s="75"/>
      <c r="K40" s="1"/>
    </row>
    <row r="41" spans="2:11" x14ac:dyDescent="0.25">
      <c r="B41" s="76" t="s">
        <v>40</v>
      </c>
      <c r="C41" s="53">
        <v>500000</v>
      </c>
      <c r="D41" s="53"/>
      <c r="E41" s="53"/>
      <c r="F41" s="53"/>
      <c r="G41" s="53">
        <v>500000</v>
      </c>
      <c r="H41" s="53"/>
      <c r="I41" s="53"/>
      <c r="J41" s="77">
        <f>C41-F41-G41</f>
        <v>0</v>
      </c>
      <c r="K41" s="1"/>
    </row>
    <row r="42" spans="2:11" s="45" customFormat="1" ht="45" x14ac:dyDescent="0.25">
      <c r="B42" s="76" t="s">
        <v>62</v>
      </c>
      <c r="C42" s="53">
        <v>100000</v>
      </c>
      <c r="D42" s="53"/>
      <c r="E42" s="53">
        <v>150000</v>
      </c>
      <c r="F42" s="53"/>
      <c r="G42" s="53"/>
      <c r="H42" s="53"/>
      <c r="I42" s="53">
        <v>150000</v>
      </c>
      <c r="J42" s="77">
        <v>250000</v>
      </c>
    </row>
    <row r="43" spans="2:11" s="45" customFormat="1" ht="60" x14ac:dyDescent="0.25">
      <c r="B43" s="76" t="s">
        <v>63</v>
      </c>
      <c r="C43" s="53"/>
      <c r="D43" s="53"/>
      <c r="E43" s="53">
        <v>250000</v>
      </c>
      <c r="F43" s="53"/>
      <c r="G43" s="53">
        <v>250000</v>
      </c>
      <c r="H43" s="53">
        <v>250000</v>
      </c>
      <c r="I43" s="53"/>
      <c r="J43" s="77"/>
    </row>
    <row r="44" spans="2:11" x14ac:dyDescent="0.25">
      <c r="B44" s="76" t="s">
        <v>42</v>
      </c>
      <c r="C44" s="53">
        <v>0</v>
      </c>
      <c r="D44" s="53">
        <v>100000</v>
      </c>
      <c r="E44" s="53"/>
      <c r="F44" s="53"/>
      <c r="G44" s="53"/>
      <c r="H44" s="53"/>
      <c r="I44" s="53"/>
      <c r="J44" s="77">
        <v>100000</v>
      </c>
      <c r="K44" s="1"/>
    </row>
    <row r="45" spans="2:11" s="45" customFormat="1" ht="15.75" customHeight="1" thickBot="1" x14ac:dyDescent="0.3">
      <c r="B45" s="51" t="s">
        <v>55</v>
      </c>
      <c r="C45" s="52"/>
      <c r="D45" s="52"/>
      <c r="E45" s="52"/>
      <c r="F45" s="52"/>
      <c r="G45" s="52"/>
      <c r="H45" s="52"/>
      <c r="I45" s="52"/>
      <c r="J45" s="78"/>
    </row>
    <row r="46" spans="2:11" s="45" customFormat="1" ht="15" customHeight="1" x14ac:dyDescent="0.25">
      <c r="B46" s="8" t="s">
        <v>12</v>
      </c>
      <c r="C46" s="47"/>
      <c r="D46" s="47"/>
      <c r="E46" s="100">
        <v>50000</v>
      </c>
      <c r="F46" s="47"/>
      <c r="G46" s="100">
        <v>50000</v>
      </c>
      <c r="H46" s="101"/>
      <c r="I46" s="101"/>
      <c r="J46" s="71"/>
    </row>
    <row r="47" spans="2:11" s="45" customFormat="1" ht="15" hidden="1" customHeight="1" x14ac:dyDescent="0.25">
      <c r="B47" s="11" t="s">
        <v>21</v>
      </c>
      <c r="C47" s="48"/>
      <c r="D47" s="48"/>
      <c r="E47" s="29">
        <v>330745.625</v>
      </c>
      <c r="F47" s="48"/>
      <c r="G47" s="29">
        <v>330745.625</v>
      </c>
      <c r="H47" s="54"/>
      <c r="I47" s="58"/>
      <c r="J47" s="72"/>
    </row>
    <row r="48" spans="2:11" s="45" customFormat="1" ht="15" hidden="1" customHeight="1" x14ac:dyDescent="0.25">
      <c r="B48" s="11" t="s">
        <v>13</v>
      </c>
      <c r="C48" s="48"/>
      <c r="D48" s="48"/>
      <c r="E48" s="29">
        <v>238300</v>
      </c>
      <c r="F48" s="48"/>
      <c r="G48" s="29">
        <v>238300</v>
      </c>
      <c r="H48" s="54"/>
      <c r="I48" s="58"/>
      <c r="J48" s="72"/>
    </row>
    <row r="49" spans="2:10" s="45" customFormat="1" ht="15" hidden="1" customHeight="1" x14ac:dyDescent="0.25">
      <c r="B49" s="11" t="s">
        <v>13</v>
      </c>
      <c r="C49" s="48"/>
      <c r="D49" s="48"/>
      <c r="E49" s="29">
        <v>285211.5</v>
      </c>
      <c r="F49" s="48"/>
      <c r="G49" s="29">
        <v>285211.5</v>
      </c>
      <c r="H49" s="54"/>
      <c r="I49" s="58"/>
      <c r="J49" s="72"/>
    </row>
    <row r="50" spans="2:10" s="45" customFormat="1" ht="15" hidden="1" customHeight="1" x14ac:dyDescent="0.25">
      <c r="B50" s="11" t="s">
        <v>13</v>
      </c>
      <c r="C50" s="48"/>
      <c r="D50" s="48"/>
      <c r="E50" s="29">
        <v>251487.00000000003</v>
      </c>
      <c r="F50" s="48"/>
      <c r="G50" s="29">
        <v>251487.00000000003</v>
      </c>
      <c r="H50" s="54"/>
      <c r="I50" s="58"/>
      <c r="J50" s="72"/>
    </row>
    <row r="51" spans="2:10" s="45" customFormat="1" ht="15" hidden="1" customHeight="1" x14ac:dyDescent="0.25">
      <c r="B51" s="11" t="s">
        <v>13</v>
      </c>
      <c r="C51" s="48"/>
      <c r="D51" s="48"/>
      <c r="E51" s="29">
        <v>421390</v>
      </c>
      <c r="F51" s="48"/>
      <c r="G51" s="29">
        <v>421390</v>
      </c>
      <c r="H51" s="54"/>
      <c r="I51" s="58"/>
      <c r="J51" s="72"/>
    </row>
    <row r="52" spans="2:10" s="45" customFormat="1" ht="15" hidden="1" customHeight="1" x14ac:dyDescent="0.25">
      <c r="B52" s="11" t="s">
        <v>13</v>
      </c>
      <c r="C52" s="48"/>
      <c r="D52" s="48"/>
      <c r="E52" s="29">
        <v>386441.6</v>
      </c>
      <c r="F52" s="48"/>
      <c r="G52" s="29">
        <v>386441.6</v>
      </c>
      <c r="H52" s="54"/>
      <c r="I52" s="58"/>
      <c r="J52" s="72"/>
    </row>
    <row r="53" spans="2:10" s="45" customFormat="1" ht="15" hidden="1" customHeight="1" x14ac:dyDescent="0.25">
      <c r="B53" s="11" t="s">
        <v>14</v>
      </c>
      <c r="C53" s="48"/>
      <c r="D53" s="48"/>
      <c r="E53" s="29">
        <v>340435.82500000001</v>
      </c>
      <c r="F53" s="48"/>
      <c r="G53" s="29">
        <v>340435.82500000001</v>
      </c>
      <c r="H53" s="54"/>
      <c r="I53" s="58"/>
      <c r="J53" s="72"/>
    </row>
    <row r="54" spans="2:10" s="45" customFormat="1" ht="15" hidden="1" customHeight="1" x14ac:dyDescent="0.25">
      <c r="B54" s="11" t="s">
        <v>17</v>
      </c>
      <c r="C54" s="48"/>
      <c r="D54" s="48"/>
      <c r="E54" s="29">
        <v>170218.02500000002</v>
      </c>
      <c r="F54" s="48"/>
      <c r="G54" s="29">
        <v>170218.02500000002</v>
      </c>
      <c r="H54" s="54"/>
      <c r="I54" s="58"/>
      <c r="J54" s="72"/>
    </row>
    <row r="55" spans="2:10" s="45" customFormat="1" ht="15" hidden="1" customHeight="1" x14ac:dyDescent="0.25">
      <c r="B55" s="11" t="s">
        <v>16</v>
      </c>
      <c r="C55" s="48"/>
      <c r="D55" s="48"/>
      <c r="E55" s="29">
        <v>169327.95</v>
      </c>
      <c r="F55" s="48"/>
      <c r="G55" s="29">
        <v>169327.95</v>
      </c>
      <c r="H55" s="54"/>
      <c r="I55" s="58"/>
      <c r="J55" s="72"/>
    </row>
    <row r="56" spans="2:10" s="45" customFormat="1" ht="15" hidden="1" customHeight="1" x14ac:dyDescent="0.25">
      <c r="B56" s="11" t="s">
        <v>19</v>
      </c>
      <c r="C56" s="48"/>
      <c r="D56" s="48"/>
      <c r="E56" s="29">
        <v>318130.3</v>
      </c>
      <c r="F56" s="48"/>
      <c r="G56" s="29">
        <v>318130.3</v>
      </c>
      <c r="H56" s="54"/>
      <c r="I56" s="58"/>
      <c r="J56" s="72"/>
    </row>
    <row r="57" spans="2:10" s="45" customFormat="1" ht="15" hidden="1" customHeight="1" x14ac:dyDescent="0.25">
      <c r="B57" s="11" t="s">
        <v>15</v>
      </c>
      <c r="C57" s="48"/>
      <c r="D57" s="48"/>
      <c r="E57" s="29">
        <v>500015.4</v>
      </c>
      <c r="F57" s="48"/>
      <c r="G57" s="29">
        <v>500015.4</v>
      </c>
      <c r="H57" s="54"/>
      <c r="I57" s="58"/>
      <c r="J57" s="72"/>
    </row>
    <row r="58" spans="2:10" s="45" customFormat="1" ht="15" hidden="1" customHeight="1" x14ac:dyDescent="0.25">
      <c r="B58" s="11" t="s">
        <v>18</v>
      </c>
      <c r="C58" s="48"/>
      <c r="D58" s="48"/>
      <c r="E58" s="29">
        <v>253557.30000000002</v>
      </c>
      <c r="F58" s="48"/>
      <c r="G58" s="29">
        <v>253557.30000000002</v>
      </c>
      <c r="H58" s="54"/>
      <c r="I58" s="58"/>
      <c r="J58" s="72"/>
    </row>
    <row r="59" spans="2:10" s="45" customFormat="1" ht="15" hidden="1" customHeight="1" x14ac:dyDescent="0.25">
      <c r="B59" s="11" t="s">
        <v>22</v>
      </c>
      <c r="C59" s="48"/>
      <c r="D59" s="48"/>
      <c r="E59" s="29">
        <v>105998.15000000001</v>
      </c>
      <c r="F59" s="48"/>
      <c r="G59" s="29">
        <v>105998.15000000001</v>
      </c>
      <c r="H59" s="54"/>
      <c r="I59" s="58"/>
      <c r="J59" s="72"/>
    </row>
    <row r="60" spans="2:10" s="45" customFormat="1" ht="15" hidden="1" customHeight="1" x14ac:dyDescent="0.25">
      <c r="B60" s="11" t="s">
        <v>20</v>
      </c>
      <c r="C60" s="48"/>
      <c r="D60" s="48"/>
      <c r="E60" s="29">
        <v>349782.75</v>
      </c>
      <c r="F60" s="48"/>
      <c r="G60" s="29">
        <v>349782.75</v>
      </c>
      <c r="H60" s="54"/>
      <c r="I60" s="58"/>
      <c r="J60" s="72"/>
    </row>
    <row r="61" spans="2:10" s="45" customFormat="1" ht="15" hidden="1" customHeight="1" x14ac:dyDescent="0.25">
      <c r="B61" s="7" t="s">
        <v>27</v>
      </c>
      <c r="C61" s="48"/>
      <c r="D61" s="48"/>
      <c r="E61" s="29">
        <v>55122.5</v>
      </c>
      <c r="F61" s="48"/>
      <c r="G61" s="29">
        <v>55122.5</v>
      </c>
      <c r="H61" s="54"/>
      <c r="I61" s="58"/>
      <c r="J61" s="72"/>
    </row>
    <row r="62" spans="2:10" s="45" customFormat="1" ht="15" hidden="1" customHeight="1" x14ac:dyDescent="0.25">
      <c r="B62" s="7" t="s">
        <v>26</v>
      </c>
      <c r="C62" s="48"/>
      <c r="D62" s="48"/>
      <c r="E62" s="29">
        <v>58360.250000000007</v>
      </c>
      <c r="F62" s="48"/>
      <c r="G62" s="29">
        <v>58360.250000000007</v>
      </c>
      <c r="H62" s="54"/>
      <c r="I62" s="58"/>
      <c r="J62" s="72"/>
    </row>
    <row r="63" spans="2:10" s="45" customFormat="1" ht="15" hidden="1" customHeight="1" x14ac:dyDescent="0.25">
      <c r="B63" s="7" t="s">
        <v>29</v>
      </c>
      <c r="C63" s="48"/>
      <c r="D63" s="48"/>
      <c r="E63" s="29">
        <v>26538.250000000004</v>
      </c>
      <c r="F63" s="48"/>
      <c r="G63" s="29">
        <v>26538.250000000004</v>
      </c>
      <c r="H63" s="54"/>
      <c r="I63" s="58"/>
      <c r="J63" s="72"/>
    </row>
    <row r="64" spans="2:10" s="45" customFormat="1" ht="15" hidden="1" customHeight="1" x14ac:dyDescent="0.25">
      <c r="B64" s="7" t="s">
        <v>25</v>
      </c>
      <c r="C64" s="48"/>
      <c r="D64" s="48"/>
      <c r="E64" s="29">
        <v>60803.5</v>
      </c>
      <c r="F64" s="48"/>
      <c r="G64" s="29">
        <v>60803.5</v>
      </c>
      <c r="H64" s="54"/>
      <c r="I64" s="58"/>
      <c r="J64" s="72"/>
    </row>
    <row r="65" spans="2:10" s="45" customFormat="1" ht="15" hidden="1" customHeight="1" x14ac:dyDescent="0.25">
      <c r="B65" s="7" t="s">
        <v>24</v>
      </c>
      <c r="C65" s="48"/>
      <c r="D65" s="48"/>
      <c r="E65" s="29">
        <v>67338.75</v>
      </c>
      <c r="F65" s="48"/>
      <c r="G65" s="29">
        <v>67338.75</v>
      </c>
      <c r="H65" s="54"/>
      <c r="I65" s="58"/>
      <c r="J65" s="72"/>
    </row>
    <row r="66" spans="2:10" s="45" customFormat="1" ht="15" hidden="1" customHeight="1" x14ac:dyDescent="0.25">
      <c r="B66" s="7" t="s">
        <v>28</v>
      </c>
      <c r="C66" s="48"/>
      <c r="D66" s="48"/>
      <c r="E66" s="29">
        <v>53533.5</v>
      </c>
      <c r="F66" s="48"/>
      <c r="G66" s="29">
        <v>53533.5</v>
      </c>
      <c r="H66" s="54"/>
      <c r="I66" s="58"/>
      <c r="J66" s="72"/>
    </row>
    <row r="67" spans="2:10" s="45" customFormat="1" ht="15" hidden="1" customHeight="1" x14ac:dyDescent="0.25">
      <c r="B67" s="7" t="s">
        <v>23</v>
      </c>
      <c r="C67" s="49"/>
      <c r="D67" s="49"/>
      <c r="E67" s="5">
        <v>202761.25</v>
      </c>
      <c r="F67" s="49"/>
      <c r="G67" s="5">
        <v>202761.25</v>
      </c>
      <c r="H67" s="55"/>
      <c r="I67" s="59"/>
      <c r="J67" s="73"/>
    </row>
    <row r="68" spans="2:10" s="45" customFormat="1" ht="15.75" hidden="1" customHeight="1" x14ac:dyDescent="0.3">
      <c r="B68" s="9" t="s">
        <v>12</v>
      </c>
      <c r="C68" s="50"/>
      <c r="D68" s="50"/>
      <c r="E68" s="6">
        <v>103814.75</v>
      </c>
      <c r="F68" s="50"/>
      <c r="G68" s="6">
        <v>103814.75</v>
      </c>
      <c r="H68" s="56"/>
      <c r="I68" s="60"/>
      <c r="J68" s="74"/>
    </row>
    <row r="69" spans="2:10" s="45" customFormat="1" ht="15" hidden="1" customHeight="1" x14ac:dyDescent="0.25">
      <c r="B69" s="46" t="s">
        <v>11</v>
      </c>
      <c r="C69" s="12"/>
      <c r="D69" s="12"/>
      <c r="E69" s="25">
        <f>SUM(E46:E68)</f>
        <v>4799314.1749999998</v>
      </c>
      <c r="F69" s="12"/>
      <c r="G69" s="25">
        <f>SUM(G46:G68)</f>
        <v>4799314.1749999998</v>
      </c>
      <c r="H69" s="57"/>
      <c r="I69" s="61"/>
      <c r="J69" s="75"/>
    </row>
    <row r="70" spans="2:10" s="45" customFormat="1" ht="15" hidden="1" customHeight="1" x14ac:dyDescent="0.25">
      <c r="B70" s="46"/>
      <c r="C70" s="12"/>
      <c r="D70" s="12"/>
      <c r="E70" s="24"/>
      <c r="F70" s="12"/>
      <c r="G70" s="24"/>
      <c r="H70" s="57"/>
      <c r="I70" s="61"/>
      <c r="J70" s="75"/>
    </row>
    <row r="71" spans="2:10" s="45" customFormat="1" ht="15" hidden="1" customHeight="1" x14ac:dyDescent="0.25">
      <c r="B71" s="46"/>
      <c r="C71" s="12"/>
      <c r="D71" s="12"/>
      <c r="E71" s="24"/>
      <c r="F71" s="12"/>
      <c r="G71" s="24"/>
      <c r="H71" s="57"/>
      <c r="I71" s="61"/>
      <c r="J71" s="75"/>
    </row>
    <row r="72" spans="2:10" s="45" customFormat="1" ht="15" hidden="1" customHeight="1" x14ac:dyDescent="0.25">
      <c r="B72" s="46"/>
      <c r="C72" s="12"/>
      <c r="D72" s="12"/>
      <c r="E72" s="24"/>
      <c r="F72" s="12"/>
      <c r="G72" s="24"/>
      <c r="H72" s="57"/>
      <c r="I72" s="61"/>
      <c r="J72" s="75"/>
    </row>
    <row r="73" spans="2:10" s="45" customFormat="1" ht="15" hidden="1" customHeight="1" x14ac:dyDescent="0.25">
      <c r="B73" s="46"/>
      <c r="C73" s="12"/>
      <c r="D73" s="12"/>
      <c r="E73" s="24"/>
      <c r="F73" s="12"/>
      <c r="G73" s="24"/>
      <c r="H73" s="57"/>
      <c r="I73" s="61"/>
      <c r="J73" s="75"/>
    </row>
    <row r="74" spans="2:10" s="45" customFormat="1" ht="15" hidden="1" customHeight="1" x14ac:dyDescent="0.25">
      <c r="B74" s="46"/>
      <c r="C74" s="12"/>
      <c r="D74" s="12"/>
      <c r="E74" s="24"/>
      <c r="F74" s="12"/>
      <c r="G74" s="24"/>
      <c r="H74" s="57"/>
      <c r="I74" s="61"/>
      <c r="J74" s="75"/>
    </row>
    <row r="75" spans="2:10" s="45" customFormat="1" ht="15" hidden="1" customHeight="1" x14ac:dyDescent="0.25">
      <c r="B75" s="46"/>
      <c r="C75" s="12"/>
      <c r="D75" s="12"/>
      <c r="E75" s="24"/>
      <c r="F75" s="12"/>
      <c r="G75" s="24"/>
      <c r="H75" s="57"/>
      <c r="I75" s="61"/>
      <c r="J75" s="75"/>
    </row>
    <row r="76" spans="2:10" s="45" customFormat="1" ht="15" hidden="1" customHeight="1" x14ac:dyDescent="0.25">
      <c r="B76" s="46"/>
      <c r="C76" s="12"/>
      <c r="D76" s="12"/>
      <c r="E76" s="24"/>
      <c r="F76" s="12"/>
      <c r="G76" s="24"/>
      <c r="H76" s="57"/>
      <c r="I76" s="61"/>
      <c r="J76" s="75"/>
    </row>
    <row r="77" spans="2:10" s="45" customFormat="1" ht="15" hidden="1" customHeight="1" x14ac:dyDescent="0.25">
      <c r="B77" s="46"/>
      <c r="C77" s="12"/>
      <c r="D77" s="12"/>
      <c r="E77" s="24"/>
      <c r="F77" s="12"/>
      <c r="G77" s="24"/>
      <c r="H77" s="57"/>
      <c r="I77" s="61"/>
      <c r="J77" s="75"/>
    </row>
    <row r="78" spans="2:10" s="45" customFormat="1" x14ac:dyDescent="0.25">
      <c r="B78" s="76" t="s">
        <v>40</v>
      </c>
      <c r="C78" s="53">
        <v>500000</v>
      </c>
      <c r="D78" s="53"/>
      <c r="E78" s="53"/>
      <c r="F78" s="53"/>
      <c r="G78" s="53">
        <v>500000</v>
      </c>
      <c r="H78" s="53"/>
      <c r="I78" s="53"/>
      <c r="J78" s="77">
        <f>C78-F78-G78</f>
        <v>0</v>
      </c>
    </row>
    <row r="79" spans="2:10" s="45" customFormat="1" ht="30" x14ac:dyDescent="0.25">
      <c r="B79" s="76" t="s">
        <v>46</v>
      </c>
      <c r="C79" s="53">
        <v>100000</v>
      </c>
      <c r="D79" s="53"/>
      <c r="E79" s="53">
        <v>150000</v>
      </c>
      <c r="F79" s="53"/>
      <c r="G79" s="53"/>
      <c r="H79" s="53"/>
      <c r="I79" s="53">
        <v>150000</v>
      </c>
      <c r="J79" s="77">
        <v>250000</v>
      </c>
    </row>
    <row r="80" spans="2:10" s="45" customFormat="1" ht="30" x14ac:dyDescent="0.25">
      <c r="B80" s="76" t="s">
        <v>45</v>
      </c>
      <c r="C80" s="53"/>
      <c r="D80" s="53"/>
      <c r="E80" s="53">
        <v>250000</v>
      </c>
      <c r="F80" s="53"/>
      <c r="G80" s="53">
        <v>250000</v>
      </c>
      <c r="H80" s="53">
        <v>250000</v>
      </c>
      <c r="I80" s="53"/>
      <c r="J80" s="77"/>
    </row>
    <row r="81" spans="2:22" s="45" customFormat="1" x14ac:dyDescent="0.25">
      <c r="B81" s="76" t="s">
        <v>42</v>
      </c>
      <c r="C81" s="53">
        <v>0</v>
      </c>
      <c r="D81" s="53">
        <v>100000</v>
      </c>
      <c r="E81" s="53"/>
      <c r="F81" s="53"/>
      <c r="G81" s="53"/>
      <c r="H81" s="53"/>
      <c r="I81" s="53"/>
      <c r="J81" s="77">
        <v>100000</v>
      </c>
    </row>
    <row r="82" spans="2:22" ht="16.5" thickBot="1" x14ac:dyDescent="0.3">
      <c r="B82" s="79" t="s">
        <v>43</v>
      </c>
      <c r="C82" s="80"/>
      <c r="D82" s="80"/>
      <c r="E82" s="80"/>
      <c r="F82" s="80"/>
      <c r="G82" s="80"/>
      <c r="H82" s="80"/>
      <c r="I82" s="80"/>
      <c r="J82" s="81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</row>
    <row r="83" spans="2:22" ht="15.75" x14ac:dyDescent="0.25">
      <c r="C83" s="14"/>
      <c r="D83" s="14"/>
      <c r="E83" s="14"/>
      <c r="F83" s="2"/>
      <c r="G83" s="14"/>
      <c r="H83" s="14"/>
      <c r="I83" s="14"/>
      <c r="J83" s="2"/>
      <c r="K83" s="63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</row>
    <row r="84" spans="2:22" s="45" customFormat="1" ht="15.75" customHeight="1" thickBot="1" x14ac:dyDescent="0.3">
      <c r="B84" s="85" t="s">
        <v>59</v>
      </c>
      <c r="C84" s="85"/>
      <c r="D84" s="85"/>
      <c r="K84" s="62"/>
      <c r="L84" s="62"/>
      <c r="M84" s="62"/>
      <c r="N84" s="64"/>
      <c r="O84" s="64"/>
      <c r="P84" s="64"/>
      <c r="Q84" s="62"/>
      <c r="R84" s="64"/>
      <c r="S84" s="64"/>
      <c r="T84" s="64"/>
      <c r="U84" s="64"/>
      <c r="V84" s="64"/>
    </row>
    <row r="85" spans="2:22" s="45" customFormat="1" ht="96.75" customHeight="1" x14ac:dyDescent="0.25">
      <c r="B85" s="82" t="s">
        <v>44</v>
      </c>
      <c r="C85" s="94" t="s">
        <v>49</v>
      </c>
      <c r="D85" s="94" t="s">
        <v>50</v>
      </c>
      <c r="E85" s="95" t="s">
        <v>57</v>
      </c>
      <c r="F85" s="96" t="s">
        <v>51</v>
      </c>
      <c r="G85" s="97" t="s">
        <v>52</v>
      </c>
      <c r="H85" s="97" t="s">
        <v>53</v>
      </c>
      <c r="I85" s="98" t="s">
        <v>58</v>
      </c>
      <c r="J85" s="99" t="s">
        <v>54</v>
      </c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</row>
    <row r="86" spans="2:22" s="45" customFormat="1" x14ac:dyDescent="0.25">
      <c r="B86" s="102">
        <v>45460</v>
      </c>
      <c r="C86" s="103">
        <v>8073806.9333333327</v>
      </c>
      <c r="D86" s="104">
        <v>8443425.5449999981</v>
      </c>
      <c r="E86" s="105">
        <v>2901286.14</v>
      </c>
      <c r="F86" s="106">
        <v>150000</v>
      </c>
      <c r="G86" s="103">
        <v>8073806.9333333327</v>
      </c>
      <c r="H86" s="104">
        <v>8443425.5449999981</v>
      </c>
      <c r="I86" s="105">
        <v>2901286.14</v>
      </c>
      <c r="J86" s="107">
        <v>150000</v>
      </c>
    </row>
    <row r="87" spans="2:22" s="45" customFormat="1" x14ac:dyDescent="0.25">
      <c r="B87" s="102">
        <v>45462</v>
      </c>
      <c r="C87" s="108">
        <v>6049394.3416666668</v>
      </c>
      <c r="D87" s="104">
        <v>6303723.54</v>
      </c>
      <c r="E87" s="109">
        <v>2337715.4900000002</v>
      </c>
      <c r="F87" s="110"/>
      <c r="G87" s="108">
        <v>6049394.3416666668</v>
      </c>
      <c r="H87" s="104">
        <v>6303723.54</v>
      </c>
      <c r="I87" s="109">
        <v>2337715.4900000002</v>
      </c>
      <c r="J87" s="111"/>
      <c r="K87" s="36"/>
      <c r="N87" s="36"/>
      <c r="Q87" s="36"/>
    </row>
    <row r="88" spans="2:22" s="45" customFormat="1" x14ac:dyDescent="0.25">
      <c r="B88" s="102">
        <v>45463</v>
      </c>
      <c r="C88" s="108">
        <v>5440125.6750000007</v>
      </c>
      <c r="D88" s="104">
        <v>6710557.4900000002</v>
      </c>
      <c r="E88" s="109">
        <v>903122.15</v>
      </c>
      <c r="F88" s="110"/>
      <c r="G88" s="108">
        <v>5440125.6750000007</v>
      </c>
      <c r="H88" s="104">
        <v>6710557.4900000002</v>
      </c>
      <c r="I88" s="109">
        <v>903122.15</v>
      </c>
      <c r="J88" s="111"/>
    </row>
    <row r="89" spans="2:22" s="45" customFormat="1" ht="15.75" thickBot="1" x14ac:dyDescent="0.3">
      <c r="B89" s="102">
        <v>45466</v>
      </c>
      <c r="C89" s="108">
        <v>4983250.6333333347</v>
      </c>
      <c r="D89" s="104"/>
      <c r="E89" s="109"/>
      <c r="F89" s="110"/>
      <c r="G89" s="108">
        <v>4983250.6333333347</v>
      </c>
      <c r="H89" s="104"/>
      <c r="I89" s="109"/>
      <c r="J89" s="111"/>
    </row>
    <row r="90" spans="2:22" s="45" customFormat="1" ht="15.75" thickBot="1" x14ac:dyDescent="0.3">
      <c r="B90" s="93" t="s">
        <v>0</v>
      </c>
      <c r="C90" s="43">
        <f>SUM(C86:C89)</f>
        <v>24546577.583333336</v>
      </c>
      <c r="D90" s="43">
        <f t="shared" ref="D90:E90" si="0">SUM(D86:D89)</f>
        <v>21457706.574999996</v>
      </c>
      <c r="E90" s="65">
        <f t="shared" si="0"/>
        <v>6142123.7800000012</v>
      </c>
      <c r="F90" s="83">
        <f t="shared" ref="F90:I90" si="1">SUM(F86:F89)</f>
        <v>150000</v>
      </c>
      <c r="G90" s="43">
        <f t="shared" si="1"/>
        <v>24546577.583333336</v>
      </c>
      <c r="H90" s="43">
        <f t="shared" si="1"/>
        <v>21457706.574999996</v>
      </c>
      <c r="I90" s="65">
        <f t="shared" si="1"/>
        <v>6142123.7800000012</v>
      </c>
      <c r="J90" s="84">
        <f t="shared" ref="J90" si="2">SUM(J86:J89)</f>
        <v>150000</v>
      </c>
    </row>
    <row r="92" spans="2:22" ht="33.75" customHeight="1" x14ac:dyDescent="0.25">
      <c r="B92" s="91" t="s">
        <v>66</v>
      </c>
      <c r="C92" s="91"/>
      <c r="D92" s="91"/>
      <c r="E92" s="91"/>
      <c r="F92" s="91"/>
      <c r="G92" s="91"/>
      <c r="H92" s="91"/>
    </row>
  </sheetData>
  <mergeCells count="13">
    <mergeCell ref="B92:H92"/>
    <mergeCell ref="H6:H7"/>
    <mergeCell ref="I6:I7"/>
    <mergeCell ref="J6:J7"/>
    <mergeCell ref="B1:H1"/>
    <mergeCell ref="B2:H2"/>
    <mergeCell ref="B3:H3"/>
    <mergeCell ref="D6:E6"/>
    <mergeCell ref="F6:G6"/>
    <mergeCell ref="B5:C5"/>
    <mergeCell ref="B6:B7"/>
    <mergeCell ref="C6:C7"/>
    <mergeCell ref="B84:D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Июнь 2024</vt:lpstr>
      <vt:lpstr>17.06-23.06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Пользователь Windows</cp:lastModifiedBy>
  <dcterms:created xsi:type="dcterms:W3CDTF">2015-06-05T18:19:34Z</dcterms:created>
  <dcterms:modified xsi:type="dcterms:W3CDTF">2024-07-10T13:50:28Z</dcterms:modified>
</cp:coreProperties>
</file>