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дажи" sheetId="1" state="visible" r:id="rId3"/>
    <sheet name="Для ТП" sheetId="2" state="visible" r:id="rId4"/>
    <sheet name="Лист1" sheetId="3" state="visible" r:id="rId5"/>
    <sheet name="Лист2" sheetId="4" state="visible" r:id="rId6"/>
  </sheets>
  <definedNames>
    <definedName function="false" hidden="false" localSheetId="0" name="_xlnm.Print_Area" vbProcedure="false">Продажи!$A$1:$N$61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<sst xmlns="http://schemas.openxmlformats.org/spreadsheetml/2006/main" count="89" uniqueCount="56">
  <si>
    <t xml:space="preserve">НОЯБРЬ</t>
  </si>
  <si>
    <t xml:space="preserve">Рабочих дней</t>
  </si>
  <si>
    <t xml:space="preserve">Отработано дней</t>
  </si>
  <si>
    <t xml:space="preserve">Сегодня</t>
  </si>
  <si>
    <t xml:space="preserve">Сотрудник</t>
  </si>
  <si>
    <t xml:space="preserve">Объем</t>
  </si>
  <si>
    <t xml:space="preserve">Факт</t>
  </si>
  <si>
    <t xml:space="preserve">Нужно продать в день</t>
  </si>
  <si>
    <t xml:space="preserve">%</t>
  </si>
  <si>
    <t xml:space="preserve"> </t>
  </si>
  <si>
    <t xml:space="preserve">Задача №2</t>
  </si>
  <si>
    <t xml:space="preserve">Задача №3</t>
  </si>
  <si>
    <t xml:space="preserve">План</t>
  </si>
  <si>
    <t xml:space="preserve">Средний %</t>
  </si>
  <si>
    <t xml:space="preserve">Иванов В.</t>
  </si>
  <si>
    <t xml:space="preserve">20%15%11%7%</t>
  </si>
  <si>
    <t xml:space="preserve">   </t>
  </si>
  <si>
    <t xml:space="preserve">Шикин В.</t>
  </si>
  <si>
    <t xml:space="preserve">Итого:</t>
  </si>
  <si>
    <t xml:space="preserve">    </t>
  </si>
  <si>
    <t xml:space="preserve">Сергеев В.</t>
  </si>
  <si>
    <t xml:space="preserve">Башкин В.</t>
  </si>
  <si>
    <t xml:space="preserve">Валински Е.</t>
  </si>
  <si>
    <t xml:space="preserve"> 18%13% 9% 6%</t>
  </si>
  <si>
    <t xml:space="preserve">Добунов Е.</t>
  </si>
  <si>
    <t xml:space="preserve">OZON ИП</t>
  </si>
  <si>
    <t xml:space="preserve">OZON ООО</t>
  </si>
  <si>
    <t xml:space="preserve">Тендерный отдел</t>
  </si>
  <si>
    <t xml:space="preserve">Общий итог:</t>
  </si>
  <si>
    <t xml:space="preserve">3адача № 2 - Средний % ПДЗ  за месяц не более: 20%, 15%, 11%, 7%</t>
  </si>
  <si>
    <t xml:space="preserve">Задача № 2 -Продажа продукции:СК, Ладья : Иванов, ….</t>
  </si>
  <si>
    <t xml:space="preserve">Задача № 2 - Продажа продукции : Электроды :    ,  Шикин В., </t>
  </si>
  <si>
    <t xml:space="preserve">Задача № 3 -Продажа продукции:udal:  Иванов В.</t>
  </si>
  <si>
    <t xml:space="preserve">Задачи Июль 2025г.</t>
  </si>
  <si>
    <t xml:space="preserve">План продаж </t>
  </si>
  <si>
    <t xml:space="preserve">Булатов В.</t>
  </si>
  <si>
    <t xml:space="preserve">Лов Д.</t>
  </si>
  <si>
    <t xml:space="preserve">OZ ИП</t>
  </si>
  <si>
    <t xml:space="preserve">OZ ООО</t>
  </si>
  <si>
    <t xml:space="preserve">Задача 1.</t>
  </si>
  <si>
    <t xml:space="preserve">Средний % ПДЗ  за месяц не более:</t>
  </si>
  <si>
    <t xml:space="preserve">Иванов В., Шикин В…..</t>
  </si>
  <si>
    <t xml:space="preserve">не более 18%, 13%, 9%, 6%</t>
  </si>
  <si>
    <t xml:space="preserve">Задача 2.</t>
  </si>
  <si>
    <t xml:space="preserve">Продажа продукции: tik</t>
  </si>
  <si>
    <t xml:space="preserve">Баратов В.</t>
  </si>
  <si>
    <t xml:space="preserve">Лысин Р.</t>
  </si>
  <si>
    <t xml:space="preserve">Ушков А.И.</t>
  </si>
  <si>
    <t xml:space="preserve">Тоиков С.</t>
  </si>
  <si>
    <t xml:space="preserve">Продажа продукции:  вентиляция</t>
  </si>
  <si>
    <t xml:space="preserve">Шинин В.</t>
  </si>
  <si>
    <t xml:space="preserve">Продажа продукции: DO </t>
  </si>
  <si>
    <t xml:space="preserve">Задача 3</t>
  </si>
  <si>
    <t xml:space="preserve">Продажа продукции: Иж, wood</t>
  </si>
  <si>
    <t xml:space="preserve">Баратов</t>
  </si>
  <si>
    <t xml:space="preserve">Продажа продукции: pils+Profi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</si>
</sst>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0"/>
    <numFmt numFmtId="168" formatCode="0%"/>
    <numFmt numFmtId="169" formatCode="dd/mm/yyyy"/>
    <numFmt numFmtId="170" formatCode="#,##0"/>
    <numFmt numFmtId="171" formatCode="0.00%"/>
    <numFmt numFmtId="172" formatCode="0.00"/>
    <numFmt numFmtId="173" formatCode="#,##0.00"/>
  </numFmts>
  <fonts count="1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12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b val="true"/>
      <sz val="8"/>
      <name val="Calibri"/>
      <family val="2"/>
      <charset val="204"/>
    </font>
    <font>
      <b val="true"/>
      <sz val="8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"/>
        <bgColor rgb="FFE6E0EC"/>
      </patternFill>
    </fill>
    <fill>
      <patternFill patternType="solid">
        <fgColor theme="0"/>
        <bgColor rgb="FFEBF1DE"/>
      </patternFill>
    </fill>
    <fill>
      <patternFill patternType="solid">
        <fgColor theme="6" tint="0.7999"/>
        <bgColor rgb="FFDBEEF4"/>
      </patternFill>
    </fill>
    <fill>
      <patternFill patternType="solid">
        <fgColor theme="7" tint="0.7999"/>
        <bgColor rgb="FFF2DCDB"/>
      </patternFill>
    </fill>
    <fill>
      <patternFill patternType="solid">
        <fgColor theme="8" tint="0.7999"/>
        <bgColor rgb="FFEBF1DE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3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9" fillId="3" borderId="4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70" fontId="0" fillId="3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0" fillId="3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Продажи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BEEF4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1"/>
  <sheetViews>
    <sheetView showFormulas="false" showGridLines="true" showRowColHeaders="true" showZeros="true" rightToLeft="false" tabSelected="true" showOutlineSymbols="true" defaultGridColor="true" view="normal" topLeftCell="A22" colorId="64" zoomScale="90" zoomScaleNormal="90" zoomScalePageLayoutView="100" workbookViewId="0">
      <selection pane="topLeft" activeCell="Q8" activeCellId="0" sqref="Q8:R5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7.71"/>
    <col collapsed="false" customWidth="true" hidden="false" outlineLevel="0" max="2" min="2" style="1" width="13.71"/>
    <col collapsed="false" customWidth="true" hidden="false" outlineLevel="0" max="3" min="3" style="2" width="15.57"/>
    <col collapsed="false" customWidth="true" hidden="false" outlineLevel="0" max="4" min="4" style="3" width="15.29"/>
    <col collapsed="false" customWidth="true" hidden="false" outlineLevel="0" max="5" min="5" style="1" width="11.71"/>
    <col collapsed="false" customWidth="true" hidden="false" outlineLevel="0" max="6" min="6" style="1" width="15"/>
    <col collapsed="false" customWidth="true" hidden="false" outlineLevel="0" max="7" min="7" style="1" width="9"/>
    <col collapsed="false" customWidth="true" hidden="false" outlineLevel="0" max="8" min="8" style="1" width="10.85"/>
    <col collapsed="false" customWidth="true" hidden="false" outlineLevel="0" max="9" min="9" style="1" width="13.29"/>
    <col collapsed="false" customWidth="true" hidden="false" outlineLevel="0" max="10" min="10" style="1" width="12.86"/>
    <col collapsed="false" customWidth="true" hidden="false" outlineLevel="0" max="11" min="11" style="1" width="14.86"/>
    <col collapsed="false" customWidth="true" hidden="false" outlineLevel="0" max="12" min="12" style="1" width="13.29"/>
    <col collapsed="false" customWidth="true" hidden="false" outlineLevel="0" max="13" min="13" style="1" width="12.57"/>
    <col collapsed="false" customWidth="true" hidden="false" outlineLevel="0" max="14" min="14" style="1" width="10.85"/>
    <col collapsed="false" customWidth="true" hidden="false" outlineLevel="0" max="18" min="18" style="1" width="16.43"/>
  </cols>
  <sheetData>
    <row r="1" customFormat="false" ht="6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false" ht="6.7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1.25" hidden="false" customHeight="true" outlineLevel="0" collapsed="false">
      <c r="A3" s="5"/>
      <c r="B3" s="5"/>
      <c r="C3" s="6" t="s">
        <v>1</v>
      </c>
      <c r="D3" s="6"/>
      <c r="E3" s="6"/>
      <c r="F3" s="7" t="n">
        <v>10</v>
      </c>
      <c r="G3" s="5"/>
      <c r="H3" s="5"/>
      <c r="I3" s="8" t="n">
        <f aca="false">(F4*100%)/F3</f>
        <v>0.8</v>
      </c>
      <c r="J3" s="5"/>
      <c r="K3" s="5"/>
      <c r="L3" s="5"/>
      <c r="M3" s="5"/>
      <c r="N3" s="5"/>
    </row>
    <row r="4" customFormat="false" ht="11.25" hidden="false" customHeight="true" outlineLevel="0" collapsed="false">
      <c r="A4" s="5"/>
      <c r="B4" s="5"/>
      <c r="C4" s="6" t="s">
        <v>2</v>
      </c>
      <c r="D4" s="6"/>
      <c r="E4" s="6"/>
      <c r="F4" s="7" t="n">
        <v>8</v>
      </c>
      <c r="G4" s="5"/>
      <c r="H4" s="5"/>
      <c r="I4" s="5"/>
      <c r="J4" s="5"/>
      <c r="K4" s="5"/>
      <c r="L4" s="5"/>
      <c r="M4" s="5"/>
      <c r="N4" s="5"/>
    </row>
    <row r="5" customFormat="false" ht="11.25" hidden="false" customHeight="true" outlineLevel="0" collapsed="false">
      <c r="A5" s="5"/>
      <c r="B5" s="5"/>
      <c r="C5" s="9" t="s">
        <v>3</v>
      </c>
      <c r="D5" s="9"/>
      <c r="E5" s="9"/>
      <c r="F5" s="10" t="n">
        <v>45974</v>
      </c>
      <c r="G5" s="5"/>
      <c r="H5" s="5"/>
      <c r="I5" s="5"/>
      <c r="J5" s="5"/>
      <c r="K5" s="5"/>
      <c r="L5" s="5"/>
      <c r="M5" s="5"/>
      <c r="N5" s="5"/>
    </row>
    <row r="6" customFormat="false" ht="13.5" hidden="false" customHeight="true" outlineLevel="0" collapsed="false">
      <c r="A6" s="11" t="s">
        <v>4</v>
      </c>
      <c r="B6" s="12" t="s">
        <v>5</v>
      </c>
      <c r="C6" s="13" t="s">
        <v>6</v>
      </c>
      <c r="D6" s="14" t="s">
        <v>7</v>
      </c>
      <c r="E6" s="13" t="s">
        <v>8</v>
      </c>
      <c r="F6" s="15" t="s">
        <v>9</v>
      </c>
      <c r="G6" s="15"/>
      <c r="H6" s="15"/>
      <c r="I6" s="16" t="s">
        <v>10</v>
      </c>
      <c r="J6" s="16"/>
      <c r="K6" s="16"/>
      <c r="L6" s="17" t="s">
        <v>11</v>
      </c>
      <c r="M6" s="17"/>
      <c r="N6" s="17"/>
    </row>
    <row r="7" customFormat="false" ht="15.75" hidden="false" customHeight="true" outlineLevel="0" collapsed="false">
      <c r="A7" s="11"/>
      <c r="B7" s="12"/>
      <c r="C7" s="13"/>
      <c r="D7" s="14"/>
      <c r="E7" s="13"/>
      <c r="F7" s="15" t="s">
        <v>12</v>
      </c>
      <c r="G7" s="15" t="s">
        <v>6</v>
      </c>
      <c r="H7" s="15" t="s">
        <v>13</v>
      </c>
      <c r="I7" s="16" t="s">
        <v>12</v>
      </c>
      <c r="J7" s="16" t="s">
        <v>6</v>
      </c>
      <c r="K7" s="16" t="s">
        <v>8</v>
      </c>
      <c r="L7" s="17" t="s">
        <v>12</v>
      </c>
      <c r="M7" s="17" t="s">
        <v>6</v>
      </c>
      <c r="N7" s="17" t="s">
        <v>8</v>
      </c>
    </row>
    <row r="8" customFormat="false" ht="15" hidden="false" customHeight="true" outlineLevel="0" collapsed="false">
      <c r="A8" s="18" t="s">
        <v>14</v>
      </c>
      <c r="B8" s="19" t="n">
        <v>2560000</v>
      </c>
      <c r="C8" s="20" t="n">
        <v>1052754.816</v>
      </c>
      <c r="D8" s="20" t="n">
        <f aca="false">(B8-C8)/(F3-F4)</f>
        <v>753622.592</v>
      </c>
      <c r="E8" s="21" t="n">
        <f aca="false">C8/B8</f>
        <v>0.41123235</v>
      </c>
      <c r="F8" s="22" t="s">
        <v>15</v>
      </c>
      <c r="G8" s="22" t="s">
        <v>16</v>
      </c>
      <c r="H8" s="22" t="n">
        <v>8.43</v>
      </c>
      <c r="I8" s="23" t="n">
        <v>250000</v>
      </c>
      <c r="J8" s="23" t="n">
        <v>105153.08</v>
      </c>
      <c r="K8" s="21" t="n">
        <f aca="false">J8/I8</f>
        <v>0.42061232</v>
      </c>
      <c r="L8" s="23" t="n">
        <v>110000</v>
      </c>
      <c r="M8" s="23" t="n">
        <v>21414</v>
      </c>
      <c r="N8" s="21" t="n">
        <f aca="false">M8/L8</f>
        <v>0.194672727272727</v>
      </c>
      <c r="R8" s="0"/>
    </row>
    <row r="9" customFormat="false" ht="14.25" hidden="false" customHeight="true" outlineLevel="0" collapsed="false">
      <c r="A9" s="18" t="s">
        <v>17</v>
      </c>
      <c r="B9" s="19" t="n">
        <v>1120000</v>
      </c>
      <c r="C9" s="20" t="n">
        <v>276086.912</v>
      </c>
      <c r="D9" s="20" t="n">
        <f aca="false">(B9-C9)/(F3-F4)</f>
        <v>421956.544</v>
      </c>
      <c r="E9" s="21" t="n">
        <f aca="false">C9/B9</f>
        <v>0.246506171428571</v>
      </c>
      <c r="F9" s="22" t="s">
        <v>15</v>
      </c>
      <c r="G9" s="22" t="s">
        <v>16</v>
      </c>
      <c r="H9" s="22" t="n">
        <v>5.18</v>
      </c>
      <c r="I9" s="23" t="n">
        <v>50000</v>
      </c>
      <c r="J9" s="23" t="n">
        <v>1089</v>
      </c>
      <c r="K9" s="21" t="n">
        <f aca="false">J9/I9</f>
        <v>0.02178</v>
      </c>
      <c r="L9" s="23" t="n">
        <v>200000</v>
      </c>
      <c r="M9" s="23" t="n">
        <v>75949.06</v>
      </c>
      <c r="N9" s="21" t="n">
        <f aca="false">M9/L9</f>
        <v>0.3797453</v>
      </c>
      <c r="R9" s="0"/>
    </row>
    <row r="10" customFormat="false" ht="14.05" hidden="false" customHeight="true" outlineLevel="0" collapsed="false">
      <c r="A10" s="18"/>
      <c r="B10" s="19" t="n">
        <v>0</v>
      </c>
      <c r="C10" s="20" t="n">
        <v>0</v>
      </c>
      <c r="D10" s="20"/>
      <c r="E10" s="21"/>
      <c r="F10" s="22"/>
      <c r="G10" s="22"/>
      <c r="H10" s="22"/>
      <c r="I10" s="23"/>
      <c r="J10" s="23"/>
      <c r="K10" s="21"/>
      <c r="L10" s="23"/>
      <c r="M10" s="23"/>
      <c r="N10" s="21"/>
      <c r="R10" s="0"/>
    </row>
    <row r="11" customFormat="false" ht="15" hidden="false" customHeight="false" outlineLevel="0" collapsed="false">
      <c r="A11" s="18"/>
      <c r="B11" s="19" t="n">
        <v>0</v>
      </c>
      <c r="C11" s="20" t="n">
        <v>0</v>
      </c>
      <c r="D11" s="20"/>
      <c r="E11" s="21"/>
      <c r="F11" s="22"/>
      <c r="G11" s="24"/>
      <c r="H11" s="22"/>
      <c r="I11" s="23"/>
      <c r="J11" s="23"/>
      <c r="K11" s="21"/>
      <c r="L11" s="23"/>
      <c r="M11" s="23"/>
      <c r="N11" s="21"/>
      <c r="R11" s="0"/>
    </row>
    <row r="12" customFormat="false" ht="14.25" hidden="false" customHeight="true" outlineLevel="0" collapsed="false">
      <c r="A12" s="18"/>
      <c r="B12" s="19" t="n">
        <v>0</v>
      </c>
      <c r="C12" s="20" t="n">
        <v>0</v>
      </c>
      <c r="D12" s="20"/>
      <c r="E12" s="21"/>
      <c r="F12" s="22"/>
      <c r="G12" s="22"/>
      <c r="H12" s="22"/>
      <c r="I12" s="23"/>
      <c r="J12" s="23"/>
      <c r="K12" s="21"/>
      <c r="L12" s="23"/>
      <c r="M12" s="23"/>
      <c r="N12" s="21"/>
      <c r="R12" s="0"/>
    </row>
    <row r="13" customFormat="false" ht="13.5" hidden="false" customHeight="true" outlineLevel="0" collapsed="false">
      <c r="A13" s="18"/>
      <c r="B13" s="19" t="n">
        <v>0</v>
      </c>
      <c r="C13" s="20" t="n">
        <v>0</v>
      </c>
      <c r="D13" s="20"/>
      <c r="E13" s="21"/>
      <c r="F13" s="22"/>
      <c r="G13" s="22"/>
      <c r="H13" s="22"/>
      <c r="I13" s="23"/>
      <c r="J13" s="23"/>
      <c r="K13" s="21"/>
      <c r="L13" s="23"/>
      <c r="M13" s="23"/>
      <c r="N13" s="21"/>
      <c r="R13" s="0"/>
    </row>
    <row r="14" customFormat="false" ht="13.5" hidden="false" customHeight="true" outlineLevel="0" collapsed="false">
      <c r="A14" s="18"/>
      <c r="B14" s="19" t="n">
        <v>0</v>
      </c>
      <c r="C14" s="20" t="n">
        <v>0</v>
      </c>
      <c r="D14" s="20"/>
      <c r="E14" s="21"/>
      <c r="F14" s="22"/>
      <c r="G14" s="22"/>
      <c r="H14" s="22"/>
      <c r="I14" s="23"/>
      <c r="J14" s="23"/>
      <c r="K14" s="21"/>
      <c r="L14" s="23"/>
      <c r="M14" s="23"/>
      <c r="N14" s="21"/>
      <c r="R14" s="0"/>
    </row>
    <row r="15" customFormat="false" ht="15" hidden="false" customHeight="true" outlineLevel="0" collapsed="false">
      <c r="A15" s="18" t="s">
        <v>18</v>
      </c>
      <c r="B15" s="25" t="n">
        <v>3680000</v>
      </c>
      <c r="C15" s="20" t="n">
        <v>1328841.728</v>
      </c>
      <c r="D15" s="20" t="n">
        <f aca="false">(B15-C15)/(F3-F4)</f>
        <v>1175579.136</v>
      </c>
      <c r="E15" s="21" t="n">
        <f aca="false">C15/B15</f>
        <v>0.361098295652174</v>
      </c>
      <c r="F15" s="22" t="s">
        <v>19</v>
      </c>
      <c r="G15" s="26" t="s">
        <v>19</v>
      </c>
      <c r="H15" s="26" t="n">
        <v>25.04</v>
      </c>
      <c r="I15" s="23" t="n">
        <f aca="false">I8+I9+I10+I11+I12+I14</f>
        <v>300000</v>
      </c>
      <c r="J15" s="23" t="n">
        <f aca="false">J8+J9+J10+J11+J12+J14</f>
        <v>106242.08</v>
      </c>
      <c r="K15" s="21" t="n">
        <f aca="false">J15/I15</f>
        <v>0.354140266666667</v>
      </c>
      <c r="L15" s="23" t="n">
        <f aca="false">SUM(L8:L14)</f>
        <v>310000</v>
      </c>
      <c r="M15" s="23" t="n">
        <f aca="false">SUM(M8:M14)</f>
        <v>97363.06</v>
      </c>
      <c r="N15" s="21" t="n">
        <f aca="false">M15/L15</f>
        <v>0.314074387096774</v>
      </c>
      <c r="P15" s="1"/>
      <c r="R15" s="0"/>
    </row>
    <row r="16" customFormat="false" ht="3.75" hidden="false" customHeight="true" outlineLevel="0" collapsed="false">
      <c r="A16" s="27"/>
      <c r="B16" s="28" t="n">
        <v>0</v>
      </c>
      <c r="C16" s="20" t="n">
        <v>0</v>
      </c>
      <c r="D16" s="20"/>
      <c r="E16" s="21"/>
      <c r="F16" s="22"/>
      <c r="G16" s="22"/>
      <c r="H16" s="22"/>
      <c r="I16" s="23"/>
      <c r="J16" s="23"/>
      <c r="K16" s="21"/>
      <c r="L16" s="23"/>
      <c r="M16" s="23"/>
      <c r="N16" s="21"/>
      <c r="R16" s="0"/>
    </row>
    <row r="17" customFormat="false" ht="14.25" hidden="false" customHeight="true" outlineLevel="0" collapsed="false">
      <c r="A17" s="18" t="s">
        <v>20</v>
      </c>
      <c r="B17" s="19" t="n">
        <v>3200000</v>
      </c>
      <c r="C17" s="20" t="n">
        <v>961496.584</v>
      </c>
      <c r="D17" s="20" t="n">
        <f aca="false">(B17-C17)/(F3-F4)</f>
        <v>1119251.708</v>
      </c>
      <c r="E17" s="21" t="n">
        <f aca="false">C17/B17</f>
        <v>0.3004676825</v>
      </c>
      <c r="F17" s="22" t="s">
        <v>15</v>
      </c>
      <c r="G17" s="22"/>
      <c r="H17" s="22" t="n">
        <v>23.7</v>
      </c>
      <c r="I17" s="23" t="n">
        <v>110000</v>
      </c>
      <c r="J17" s="23" t="n">
        <v>40483.98</v>
      </c>
      <c r="K17" s="21" t="n">
        <f aca="false">J17/I17</f>
        <v>0.368036181818182</v>
      </c>
      <c r="L17" s="23" t="n">
        <v>600000</v>
      </c>
      <c r="M17" s="23" t="n">
        <v>134006.98</v>
      </c>
      <c r="N17" s="21" t="n">
        <f aca="false">M17/L17</f>
        <v>0.223344966666667</v>
      </c>
      <c r="R17" s="0"/>
    </row>
    <row r="18" customFormat="false" ht="14.25" hidden="false" customHeight="true" outlineLevel="0" collapsed="false">
      <c r="A18" s="18"/>
      <c r="B18" s="19" t="n">
        <v>0</v>
      </c>
      <c r="C18" s="20" t="n">
        <v>0</v>
      </c>
      <c r="D18" s="20"/>
      <c r="E18" s="21"/>
      <c r="F18" s="22"/>
      <c r="G18" s="22"/>
      <c r="H18" s="22"/>
      <c r="I18" s="23"/>
      <c r="J18" s="23"/>
      <c r="K18" s="21"/>
      <c r="L18" s="23"/>
      <c r="M18" s="23"/>
      <c r="N18" s="21"/>
      <c r="R18" s="0"/>
    </row>
    <row r="19" customFormat="false" ht="14.25" hidden="false" customHeight="true" outlineLevel="0" collapsed="false">
      <c r="A19" s="18"/>
      <c r="B19" s="19" t="n">
        <v>0</v>
      </c>
      <c r="C19" s="20" t="n">
        <v>0</v>
      </c>
      <c r="D19" s="20"/>
      <c r="E19" s="21"/>
      <c r="F19" s="22"/>
      <c r="G19" s="22"/>
      <c r="H19" s="22"/>
      <c r="I19" s="23"/>
      <c r="J19" s="23"/>
      <c r="K19" s="21"/>
      <c r="L19" s="23"/>
      <c r="M19" s="23"/>
      <c r="N19" s="21"/>
      <c r="R19" s="0"/>
    </row>
    <row r="20" customFormat="false" ht="14.25" hidden="false" customHeight="true" outlineLevel="0" collapsed="false">
      <c r="A20" s="18"/>
      <c r="B20" s="19" t="n">
        <v>0</v>
      </c>
      <c r="C20" s="20" t="n">
        <v>0</v>
      </c>
      <c r="D20" s="20"/>
      <c r="E20" s="21"/>
      <c r="F20" s="22"/>
      <c r="G20" s="22"/>
      <c r="H20" s="22"/>
      <c r="I20" s="23"/>
      <c r="J20" s="23"/>
      <c r="K20" s="21"/>
      <c r="L20" s="23"/>
      <c r="M20" s="23"/>
      <c r="N20" s="21"/>
      <c r="R20" s="0"/>
    </row>
    <row r="21" customFormat="false" ht="14.25" hidden="false" customHeight="true" outlineLevel="0" collapsed="false">
      <c r="A21" s="18"/>
      <c r="B21" s="19" t="n">
        <v>0</v>
      </c>
      <c r="C21" s="20" t="n">
        <v>0</v>
      </c>
      <c r="D21" s="20"/>
      <c r="E21" s="21"/>
      <c r="F21" s="22"/>
      <c r="G21" s="22"/>
      <c r="H21" s="22"/>
      <c r="I21" s="23"/>
      <c r="J21" s="23"/>
      <c r="K21" s="21"/>
      <c r="L21" s="23"/>
      <c r="M21" s="23"/>
      <c r="N21" s="21"/>
      <c r="R21" s="0"/>
    </row>
    <row r="22" customFormat="false" ht="14.25" hidden="false" customHeight="true" outlineLevel="0" collapsed="false">
      <c r="A22" s="18"/>
      <c r="B22" s="19" t="n">
        <v>0</v>
      </c>
      <c r="C22" s="20" t="n">
        <v>0</v>
      </c>
      <c r="D22" s="20"/>
      <c r="E22" s="21"/>
      <c r="F22" s="22"/>
      <c r="G22" s="22"/>
      <c r="H22" s="22"/>
      <c r="I22" s="23"/>
      <c r="J22" s="23"/>
      <c r="K22" s="21"/>
      <c r="L22" s="23"/>
      <c r="M22" s="23"/>
      <c r="N22" s="21"/>
      <c r="R22" s="0"/>
    </row>
    <row r="23" customFormat="false" ht="14.25" hidden="false" customHeight="true" outlineLevel="0" collapsed="false">
      <c r="A23" s="18"/>
      <c r="B23" s="19" t="n">
        <v>0</v>
      </c>
      <c r="C23" s="20" t="n">
        <v>0</v>
      </c>
      <c r="D23" s="20"/>
      <c r="E23" s="21"/>
      <c r="F23" s="22"/>
      <c r="G23" s="22"/>
      <c r="H23" s="22"/>
      <c r="I23" s="23"/>
      <c r="J23" s="23"/>
      <c r="K23" s="21"/>
      <c r="L23" s="29"/>
      <c r="M23" s="23"/>
      <c r="N23" s="21"/>
      <c r="R23" s="0"/>
    </row>
    <row r="24" s="31" customFormat="true" ht="14.25" hidden="false" customHeight="true" outlineLevel="0" collapsed="false">
      <c r="A24" s="30" t="s">
        <v>18</v>
      </c>
      <c r="B24" s="25" t="n">
        <v>3200000</v>
      </c>
      <c r="C24" s="20" t="n">
        <v>961496.584</v>
      </c>
      <c r="D24" s="20" t="n">
        <f aca="false">(B24-C24)/(F3-F4)</f>
        <v>1119251.708</v>
      </c>
      <c r="E24" s="21" t="n">
        <f aca="false">C24/B24</f>
        <v>0.3004676825</v>
      </c>
      <c r="F24" s="22" t="s">
        <v>19</v>
      </c>
      <c r="G24" s="26" t="s">
        <v>19</v>
      </c>
      <c r="H24" s="26" t="n">
        <v>31.59</v>
      </c>
      <c r="I24" s="23" t="n">
        <f aca="false">I17+I18+I19+I21+I22+I23</f>
        <v>110000</v>
      </c>
      <c r="J24" s="23" t="n">
        <f aca="false">J17+J18+J19+J21+J22+J23</f>
        <v>40483.98</v>
      </c>
      <c r="K24" s="21" t="n">
        <f aca="false">J24/I24</f>
        <v>0.368036181818182</v>
      </c>
      <c r="L24" s="23" t="n">
        <f aca="false">SUM(L17:L23)</f>
        <v>600000</v>
      </c>
      <c r="M24" s="23" t="n">
        <f aca="false">SUM(M17:M23)</f>
        <v>134006.98</v>
      </c>
      <c r="N24" s="21" t="n">
        <f aca="false">M24/L24</f>
        <v>0.223344966666667</v>
      </c>
      <c r="Q24" s="0"/>
      <c r="R24" s="0"/>
    </row>
    <row r="25" customFormat="false" ht="3" hidden="false" customHeight="true" outlineLevel="0" collapsed="false">
      <c r="A25" s="32"/>
      <c r="B25" s="32" t="n">
        <v>0</v>
      </c>
      <c r="C25" s="20" t="n">
        <v>0</v>
      </c>
      <c r="D25" s="20"/>
      <c r="E25" s="21"/>
      <c r="F25" s="22"/>
      <c r="G25" s="22"/>
      <c r="H25" s="22"/>
      <c r="I25" s="23"/>
      <c r="J25" s="23"/>
      <c r="K25" s="21"/>
      <c r="L25" s="23"/>
      <c r="M25" s="23"/>
      <c r="N25" s="21"/>
      <c r="R25" s="0"/>
    </row>
    <row r="26" customFormat="false" ht="14.25" hidden="false" customHeight="true" outlineLevel="0" collapsed="false">
      <c r="A26" s="18" t="s">
        <v>21</v>
      </c>
      <c r="B26" s="19" t="n">
        <v>3280000</v>
      </c>
      <c r="C26" s="20" t="n">
        <v>994479.744</v>
      </c>
      <c r="D26" s="20" t="n">
        <f aca="false">(B26-C26)/(F3-F4)</f>
        <v>1142760.128</v>
      </c>
      <c r="E26" s="21" t="n">
        <f aca="false">C26/B26</f>
        <v>0.303195043902439</v>
      </c>
      <c r="F26" s="22" t="s">
        <v>15</v>
      </c>
      <c r="G26" s="22" t="s">
        <v>16</v>
      </c>
      <c r="H26" s="22" t="n">
        <v>18.83</v>
      </c>
      <c r="I26" s="23" t="n">
        <v>180000</v>
      </c>
      <c r="J26" s="23" t="n">
        <v>57576.69</v>
      </c>
      <c r="K26" s="21" t="n">
        <f aca="false">J26/I26</f>
        <v>0.3198705</v>
      </c>
      <c r="L26" s="23" t="n">
        <v>70000</v>
      </c>
      <c r="M26" s="23" t="n">
        <v>24491.76</v>
      </c>
      <c r="N26" s="21" t="n">
        <f aca="false">M26/L26</f>
        <v>0.349882285714286</v>
      </c>
      <c r="R26" s="0"/>
    </row>
    <row r="27" customFormat="false" ht="14.25" hidden="false" customHeight="true" outlineLevel="0" collapsed="false">
      <c r="A27" s="18"/>
      <c r="B27" s="19" t="n">
        <v>0</v>
      </c>
      <c r="C27" s="20" t="n">
        <v>0</v>
      </c>
      <c r="D27" s="20"/>
      <c r="E27" s="21"/>
      <c r="F27" s="22"/>
      <c r="G27" s="22"/>
      <c r="H27" s="22"/>
      <c r="I27" s="23"/>
      <c r="J27" s="23"/>
      <c r="K27" s="21"/>
      <c r="L27" s="23"/>
      <c r="M27" s="23"/>
      <c r="N27" s="21"/>
      <c r="R27" s="0"/>
    </row>
    <row r="28" customFormat="false" ht="14.25" hidden="false" customHeight="true" outlineLevel="0" collapsed="false">
      <c r="A28" s="18"/>
      <c r="B28" s="19" t="n">
        <v>0</v>
      </c>
      <c r="C28" s="20" t="n">
        <v>0</v>
      </c>
      <c r="D28" s="20"/>
      <c r="E28" s="21"/>
      <c r="F28" s="22"/>
      <c r="G28" s="22"/>
      <c r="H28" s="22"/>
      <c r="I28" s="23"/>
      <c r="J28" s="23"/>
      <c r="K28" s="21"/>
      <c r="L28" s="23"/>
      <c r="M28" s="23"/>
      <c r="N28" s="21"/>
      <c r="R28" s="0"/>
    </row>
    <row r="29" customFormat="false" ht="14.25" hidden="false" customHeight="true" outlineLevel="0" collapsed="false">
      <c r="A29" s="18"/>
      <c r="B29" s="19" t="n">
        <v>0</v>
      </c>
      <c r="C29" s="20" t="n">
        <v>0</v>
      </c>
      <c r="D29" s="20"/>
      <c r="E29" s="21"/>
      <c r="F29" s="22"/>
      <c r="G29" s="22"/>
      <c r="H29" s="22"/>
      <c r="I29" s="23"/>
      <c r="J29" s="23"/>
      <c r="K29" s="21"/>
      <c r="L29" s="23"/>
      <c r="M29" s="23"/>
      <c r="N29" s="21"/>
      <c r="R29" s="0"/>
    </row>
    <row r="30" customFormat="false" ht="14.25" hidden="false" customHeight="true" outlineLevel="0" collapsed="false">
      <c r="A30" s="18"/>
      <c r="B30" s="19" t="n">
        <v>0</v>
      </c>
      <c r="C30" s="20" t="n">
        <v>0</v>
      </c>
      <c r="D30" s="20"/>
      <c r="E30" s="21"/>
      <c r="F30" s="22"/>
      <c r="G30" s="22"/>
      <c r="H30" s="22"/>
      <c r="I30" s="23"/>
      <c r="J30" s="23"/>
      <c r="K30" s="21"/>
      <c r="L30" s="23"/>
      <c r="M30" s="23"/>
      <c r="N30" s="21"/>
      <c r="R30" s="0"/>
    </row>
    <row r="31" customFormat="false" ht="14.25" hidden="false" customHeight="true" outlineLevel="0" collapsed="false">
      <c r="A31" s="18"/>
      <c r="B31" s="19" t="n">
        <v>0</v>
      </c>
      <c r="C31" s="20" t="n">
        <v>0</v>
      </c>
      <c r="D31" s="20"/>
      <c r="E31" s="21"/>
      <c r="F31" s="22"/>
      <c r="G31" s="22"/>
      <c r="H31" s="22"/>
      <c r="I31" s="23"/>
      <c r="J31" s="23"/>
      <c r="K31" s="21"/>
      <c r="L31" s="23"/>
      <c r="M31" s="23"/>
      <c r="N31" s="21"/>
      <c r="R31" s="0"/>
    </row>
    <row r="32" customFormat="false" ht="14.25" hidden="false" customHeight="true" outlineLevel="0" collapsed="false">
      <c r="A32" s="18"/>
      <c r="B32" s="19" t="n">
        <v>0</v>
      </c>
      <c r="C32" s="20" t="n">
        <v>0</v>
      </c>
      <c r="D32" s="20"/>
      <c r="E32" s="21"/>
      <c r="F32" s="22"/>
      <c r="G32" s="22"/>
      <c r="H32" s="22"/>
      <c r="I32" s="23"/>
      <c r="J32" s="23"/>
      <c r="K32" s="21"/>
      <c r="L32" s="23"/>
      <c r="M32" s="23"/>
      <c r="N32" s="21"/>
      <c r="R32" s="0"/>
    </row>
    <row r="33" customFormat="false" ht="14.25" hidden="false" customHeight="true" outlineLevel="0" collapsed="false">
      <c r="A33" s="18"/>
      <c r="B33" s="19" t="n">
        <v>0</v>
      </c>
      <c r="C33" s="20" t="n">
        <v>0</v>
      </c>
      <c r="D33" s="20"/>
      <c r="E33" s="21"/>
      <c r="F33" s="22"/>
      <c r="G33" s="22"/>
      <c r="H33" s="22"/>
      <c r="I33" s="23"/>
      <c r="J33" s="23"/>
      <c r="K33" s="21"/>
      <c r="L33" s="23"/>
      <c r="M33" s="23"/>
      <c r="N33" s="21"/>
      <c r="R33" s="0"/>
    </row>
    <row r="34" customFormat="false" ht="14.25" hidden="false" customHeight="true" outlineLevel="0" collapsed="false">
      <c r="A34" s="18"/>
      <c r="B34" s="19" t="n">
        <v>0</v>
      </c>
      <c r="C34" s="20" t="n">
        <v>0</v>
      </c>
      <c r="D34" s="20"/>
      <c r="E34" s="21"/>
      <c r="F34" s="22"/>
      <c r="G34" s="22"/>
      <c r="H34" s="22"/>
      <c r="I34" s="23"/>
      <c r="J34" s="23"/>
      <c r="K34" s="21"/>
      <c r="L34" s="23"/>
      <c r="M34" s="23"/>
      <c r="N34" s="21"/>
      <c r="R34" s="0"/>
    </row>
    <row r="35" s="31" customFormat="true" ht="15.75" hidden="false" customHeight="true" outlineLevel="0" collapsed="false">
      <c r="A35" s="30" t="s">
        <v>18</v>
      </c>
      <c r="B35" s="25" t="n">
        <v>3280000</v>
      </c>
      <c r="C35" s="20" t="n">
        <v>994479.744</v>
      </c>
      <c r="D35" s="20" t="n">
        <f aca="false">(B35-C35)/(F3-F4)</f>
        <v>1142760.128</v>
      </c>
      <c r="E35" s="21" t="n">
        <f aca="false">C35/B35</f>
        <v>0.303195043902439</v>
      </c>
      <c r="F35" s="22" t="s">
        <v>19</v>
      </c>
      <c r="G35" s="26" t="s">
        <v>19</v>
      </c>
      <c r="H35" s="26" t="n">
        <v>23.65</v>
      </c>
      <c r="I35" s="23" t="n">
        <f aca="false">I26+I27+I28+I29+I30+I31+I32+I33</f>
        <v>180000</v>
      </c>
      <c r="J35" s="23" t="n">
        <f aca="false">J26+J27+J28+J29+J30+J31+J32+J33</f>
        <v>57576.69</v>
      </c>
      <c r="K35" s="21" t="n">
        <f aca="false">J35/I35</f>
        <v>0.3198705</v>
      </c>
      <c r="L35" s="23" t="n">
        <f aca="false">SUM(L26:L34)</f>
        <v>70000</v>
      </c>
      <c r="M35" s="23" t="n">
        <f aca="false">SUM(M26:M34)</f>
        <v>24491.76</v>
      </c>
      <c r="N35" s="21" t="n">
        <f aca="false">M35/L35</f>
        <v>0.349882285714286</v>
      </c>
      <c r="Q35" s="0"/>
      <c r="R35" s="0"/>
    </row>
    <row r="36" customFormat="false" ht="6" hidden="false" customHeight="true" outlineLevel="0" collapsed="false">
      <c r="A36" s="32"/>
      <c r="B36" s="32" t="n">
        <v>0</v>
      </c>
      <c r="C36" s="20" t="n">
        <v>0</v>
      </c>
      <c r="D36" s="20"/>
      <c r="E36" s="21"/>
      <c r="F36" s="22"/>
      <c r="G36" s="22"/>
      <c r="H36" s="22"/>
      <c r="I36" s="23"/>
      <c r="J36" s="23"/>
      <c r="K36" s="21"/>
      <c r="L36" s="23"/>
      <c r="M36" s="23"/>
      <c r="N36" s="21"/>
      <c r="R36" s="0"/>
    </row>
    <row r="37" customFormat="false" ht="15.75" hidden="false" customHeight="true" outlineLevel="0" collapsed="false">
      <c r="A37" s="18" t="s">
        <v>22</v>
      </c>
      <c r="B37" s="19" t="n">
        <v>2880000</v>
      </c>
      <c r="C37" s="20" t="n">
        <v>527390.344</v>
      </c>
      <c r="D37" s="20" t="n">
        <f aca="false">(B37-C37)/(F3-F4)</f>
        <v>1176304.828</v>
      </c>
      <c r="E37" s="21" t="n">
        <f aca="false">C37/B37</f>
        <v>0.183121647222222</v>
      </c>
      <c r="F37" s="22" t="s">
        <v>23</v>
      </c>
      <c r="G37" s="22" t="s">
        <v>16</v>
      </c>
      <c r="H37" s="22" t="n">
        <v>10.36</v>
      </c>
      <c r="I37" s="23" t="n">
        <v>420000</v>
      </c>
      <c r="J37" s="23" t="n">
        <v>155393.2</v>
      </c>
      <c r="K37" s="21" t="n">
        <f aca="false">J37/I37</f>
        <v>0.36998380952381</v>
      </c>
      <c r="L37" s="23" t="n">
        <v>80000</v>
      </c>
      <c r="M37" s="23" t="n">
        <v>36578.36</v>
      </c>
      <c r="N37" s="21" t="n">
        <f aca="false">M37/L37</f>
        <v>0.4572295</v>
      </c>
      <c r="R37" s="0"/>
    </row>
    <row r="38" customFormat="false" ht="14.25" hidden="false" customHeight="true" outlineLevel="0" collapsed="false">
      <c r="A38" s="18" t="s">
        <v>24</v>
      </c>
      <c r="B38" s="19" t="n">
        <v>3520000</v>
      </c>
      <c r="C38" s="20" t="n">
        <v>1215409.608</v>
      </c>
      <c r="D38" s="20" t="n">
        <f aca="false">(B38-C38)/(F3-F4)</f>
        <v>1152295.196</v>
      </c>
      <c r="E38" s="21" t="n">
        <f aca="false">C38/B38</f>
        <v>0.345286820454545</v>
      </c>
      <c r="F38" s="22" t="s">
        <v>23</v>
      </c>
      <c r="G38" s="22" t="s">
        <v>16</v>
      </c>
      <c r="H38" s="22" t="n">
        <v>24.83</v>
      </c>
      <c r="I38" s="23" t="n">
        <v>390000</v>
      </c>
      <c r="J38" s="23" t="n">
        <v>188344.54</v>
      </c>
      <c r="K38" s="21" t="n">
        <f aca="false">J38/I38</f>
        <v>0.482934717948718</v>
      </c>
      <c r="L38" s="23" t="n">
        <v>130000</v>
      </c>
      <c r="M38" s="23" t="n">
        <v>6816.49</v>
      </c>
      <c r="N38" s="21" t="n">
        <f aca="false">M38/L38</f>
        <v>0.0524345384615385</v>
      </c>
      <c r="R38" s="0"/>
    </row>
    <row r="39" customFormat="false" ht="14.25" hidden="false" customHeight="true" outlineLevel="0" collapsed="false">
      <c r="A39" s="18"/>
      <c r="B39" s="19" t="n">
        <v>0</v>
      </c>
      <c r="C39" s="20" t="n">
        <v>0</v>
      </c>
      <c r="D39" s="20"/>
      <c r="E39" s="21"/>
      <c r="F39" s="22"/>
      <c r="G39" s="22"/>
      <c r="H39" s="22"/>
      <c r="I39" s="23"/>
      <c r="J39" s="23"/>
      <c r="K39" s="21"/>
      <c r="L39" s="23"/>
      <c r="M39" s="23"/>
      <c r="N39" s="21"/>
      <c r="R39" s="0"/>
    </row>
    <row r="40" customFormat="false" ht="14.25" hidden="false" customHeight="true" outlineLevel="0" collapsed="false">
      <c r="A40" s="18"/>
      <c r="B40" s="19" t="n">
        <v>0</v>
      </c>
      <c r="C40" s="20" t="n">
        <v>0</v>
      </c>
      <c r="D40" s="20"/>
      <c r="E40" s="21"/>
      <c r="F40" s="22"/>
      <c r="G40" s="22"/>
      <c r="H40" s="22"/>
      <c r="I40" s="23"/>
      <c r="J40" s="23"/>
      <c r="K40" s="21"/>
      <c r="L40" s="23"/>
      <c r="M40" s="23"/>
      <c r="N40" s="21"/>
      <c r="R40" s="0"/>
    </row>
    <row r="41" customFormat="false" ht="14.25" hidden="false" customHeight="true" outlineLevel="0" collapsed="false">
      <c r="A41" s="18"/>
      <c r="B41" s="19" t="n">
        <v>0</v>
      </c>
      <c r="C41" s="20" t="n">
        <v>0</v>
      </c>
      <c r="D41" s="20"/>
      <c r="E41" s="21"/>
      <c r="F41" s="22"/>
      <c r="G41" s="22"/>
      <c r="H41" s="22"/>
      <c r="I41" s="23"/>
      <c r="J41" s="23"/>
      <c r="K41" s="21"/>
      <c r="L41" s="23"/>
      <c r="M41" s="23"/>
      <c r="N41" s="21"/>
      <c r="R41" s="0"/>
    </row>
    <row r="42" s="31" customFormat="true" ht="13.5" hidden="false" customHeight="true" outlineLevel="0" collapsed="false">
      <c r="A42" s="30" t="s">
        <v>18</v>
      </c>
      <c r="B42" s="25" t="n">
        <v>6400000</v>
      </c>
      <c r="C42" s="20" t="n">
        <v>1742799.952</v>
      </c>
      <c r="D42" s="20" t="n">
        <f aca="false">(B42-C42)/(F3-F4)</f>
        <v>2328600.024</v>
      </c>
      <c r="E42" s="21" t="n">
        <f aca="false">C42/B42</f>
        <v>0.2723124925</v>
      </c>
      <c r="F42" s="22" t="s">
        <v>19</v>
      </c>
      <c r="G42" s="26" t="s">
        <v>19</v>
      </c>
      <c r="H42" s="26"/>
      <c r="I42" s="23" t="n">
        <f aca="false">I37+I38+I39+I40+I41</f>
        <v>810000</v>
      </c>
      <c r="J42" s="23" t="n">
        <f aca="false">J37+J38+J39+J40+J41</f>
        <v>343737.74</v>
      </c>
      <c r="K42" s="21" t="n">
        <f aca="false">J42/I42</f>
        <v>0.424367580246914</v>
      </c>
      <c r="L42" s="23" t="n">
        <f aca="false">SUM(L36:L41)</f>
        <v>210000</v>
      </c>
      <c r="M42" s="23" t="n">
        <f aca="false">SUM(M36:M41)</f>
        <v>43394.85</v>
      </c>
      <c r="N42" s="21" t="n">
        <f aca="false">M42/L42</f>
        <v>0.206642142857143</v>
      </c>
      <c r="Q42" s="0"/>
      <c r="R42" s="0"/>
    </row>
    <row r="43" customFormat="false" ht="1.5" hidden="false" customHeight="true" outlineLevel="0" collapsed="false">
      <c r="A43" s="32"/>
      <c r="B43" s="32" t="n">
        <v>0</v>
      </c>
      <c r="C43" s="20" t="n">
        <v>0</v>
      </c>
      <c r="D43" s="20"/>
      <c r="E43" s="21"/>
      <c r="F43" s="22"/>
      <c r="G43" s="22"/>
      <c r="H43" s="22"/>
      <c r="I43" s="22"/>
      <c r="J43" s="33" t="n">
        <v>-12285</v>
      </c>
      <c r="K43" s="22"/>
      <c r="L43" s="22"/>
      <c r="M43" s="23"/>
      <c r="N43" s="22"/>
      <c r="R43" s="0"/>
    </row>
    <row r="44" customFormat="false" ht="14.25" hidden="false" customHeight="true" outlineLevel="0" collapsed="false">
      <c r="A44" s="18" t="s">
        <v>25</v>
      </c>
      <c r="B44" s="19" t="n">
        <v>880000</v>
      </c>
      <c r="C44" s="20" t="n">
        <v>250307.16</v>
      </c>
      <c r="D44" s="20" t="n">
        <f aca="false">(B44-C44)/(F3-F4)</f>
        <v>314846.42</v>
      </c>
      <c r="E44" s="21" t="n">
        <f aca="false">C44/B44</f>
        <v>0.284439954545455</v>
      </c>
      <c r="F44" s="22"/>
      <c r="G44" s="22" t="s">
        <v>16</v>
      </c>
      <c r="H44" s="22"/>
      <c r="I44" s="22"/>
      <c r="J44" s="33"/>
      <c r="K44" s="22"/>
      <c r="L44" s="22"/>
      <c r="M44" s="23"/>
      <c r="N44" s="22"/>
      <c r="R44" s="0"/>
    </row>
    <row r="45" customFormat="false" ht="14.25" hidden="false" customHeight="true" outlineLevel="0" collapsed="false">
      <c r="A45" s="18" t="s">
        <v>26</v>
      </c>
      <c r="B45" s="19" t="n">
        <v>320000</v>
      </c>
      <c r="C45" s="20" t="n">
        <v>135528.208</v>
      </c>
      <c r="D45" s="20" t="n">
        <f aca="false">(B45-C45)/(F3-F4)</f>
        <v>92235.896</v>
      </c>
      <c r="E45" s="21" t="n">
        <f aca="false">C45/B45</f>
        <v>0.42352565</v>
      </c>
      <c r="F45" s="22"/>
      <c r="G45" s="22"/>
      <c r="H45" s="22"/>
      <c r="I45" s="22"/>
      <c r="J45" s="33"/>
      <c r="K45" s="22"/>
      <c r="L45" s="22"/>
      <c r="M45" s="22"/>
      <c r="N45" s="22"/>
      <c r="R45" s="0"/>
    </row>
    <row r="46" customFormat="false" ht="14.25" hidden="false" customHeight="true" outlineLevel="0" collapsed="false">
      <c r="A46" s="18"/>
      <c r="B46" s="19" t="n">
        <v>0</v>
      </c>
      <c r="C46" s="20" t="n">
        <v>0</v>
      </c>
      <c r="D46" s="20"/>
      <c r="E46" s="21"/>
      <c r="F46" s="22"/>
      <c r="G46" s="22"/>
      <c r="H46" s="22"/>
      <c r="I46" s="22"/>
      <c r="J46" s="22"/>
      <c r="K46" s="22"/>
      <c r="L46" s="22"/>
      <c r="M46" s="22"/>
      <c r="N46" s="22"/>
      <c r="R46" s="0"/>
    </row>
    <row r="47" customFormat="false" ht="14.25" hidden="false" customHeight="true" outlineLevel="0" collapsed="false">
      <c r="A47" s="18"/>
      <c r="B47" s="19" t="n">
        <v>0</v>
      </c>
      <c r="C47" s="20" t="n">
        <v>0</v>
      </c>
      <c r="D47" s="20"/>
      <c r="E47" s="21"/>
      <c r="F47" s="22"/>
      <c r="G47" s="22"/>
      <c r="H47" s="22"/>
      <c r="I47" s="22"/>
      <c r="J47" s="22"/>
      <c r="K47" s="22"/>
      <c r="L47" s="22"/>
      <c r="M47" s="22"/>
      <c r="N47" s="22"/>
      <c r="R47" s="0"/>
    </row>
    <row r="48" customFormat="false" ht="14.25" hidden="false" customHeight="true" outlineLevel="0" collapsed="false">
      <c r="A48" s="18"/>
      <c r="B48" s="19" t="n">
        <v>0</v>
      </c>
      <c r="C48" s="20" t="n">
        <v>0</v>
      </c>
      <c r="D48" s="20"/>
      <c r="E48" s="21"/>
      <c r="F48" s="22"/>
      <c r="G48" s="22"/>
      <c r="H48" s="22"/>
      <c r="I48" s="22"/>
      <c r="J48" s="22"/>
      <c r="K48" s="22"/>
      <c r="L48" s="22"/>
      <c r="M48" s="22"/>
      <c r="N48" s="22"/>
      <c r="R48" s="0"/>
    </row>
    <row r="49" customFormat="false" ht="14.25" hidden="false" customHeight="true" outlineLevel="0" collapsed="false">
      <c r="A49" s="18"/>
      <c r="B49" s="19" t="n">
        <v>0</v>
      </c>
      <c r="C49" s="20" t="n">
        <v>0</v>
      </c>
      <c r="D49" s="20"/>
      <c r="E49" s="21"/>
      <c r="F49" s="22"/>
      <c r="G49" s="22"/>
      <c r="H49" s="22"/>
      <c r="I49" s="22"/>
      <c r="J49" s="22"/>
      <c r="K49" s="22"/>
      <c r="L49" s="22"/>
      <c r="M49" s="22"/>
      <c r="N49" s="22"/>
      <c r="R49" s="0"/>
    </row>
    <row r="50" customFormat="false" ht="15.75" hidden="false" customHeight="true" outlineLevel="0" collapsed="false">
      <c r="A50" s="18" t="s">
        <v>27</v>
      </c>
      <c r="B50" s="19" t="n">
        <v>2800000</v>
      </c>
      <c r="C50" s="20" t="n">
        <v>577611.368</v>
      </c>
      <c r="D50" s="20" t="n">
        <f aca="false">(B50-C50)/(F3-F4)</f>
        <v>1111194.316</v>
      </c>
      <c r="E50" s="21" t="n">
        <f aca="false">C50/B50</f>
        <v>0.206289774285714</v>
      </c>
      <c r="F50" s="22" t="s">
        <v>15</v>
      </c>
      <c r="G50" s="22" t="s">
        <v>16</v>
      </c>
      <c r="H50" s="22" t="n">
        <v>18.75</v>
      </c>
      <c r="I50" s="22"/>
      <c r="J50" s="22"/>
      <c r="K50" s="22"/>
      <c r="L50" s="22"/>
      <c r="M50" s="22"/>
      <c r="N50" s="22"/>
      <c r="R50" s="0"/>
    </row>
    <row r="51" s="31" customFormat="true" ht="14.25" hidden="false" customHeight="true" outlineLevel="0" collapsed="false">
      <c r="A51" s="30" t="s">
        <v>18</v>
      </c>
      <c r="B51" s="25" t="n">
        <v>4000000</v>
      </c>
      <c r="C51" s="20" t="n">
        <v>963446.736</v>
      </c>
      <c r="D51" s="20" t="n">
        <f aca="false">(B51-C51)/(F3-F4)</f>
        <v>1518276.632</v>
      </c>
      <c r="E51" s="21" t="n">
        <f aca="false">C51/B51</f>
        <v>0.240861684</v>
      </c>
      <c r="F51" s="26" t="s">
        <v>19</v>
      </c>
      <c r="G51" s="26" t="s">
        <v>19</v>
      </c>
      <c r="H51" s="26" t="n">
        <v>439.46</v>
      </c>
      <c r="I51" s="26"/>
      <c r="J51" s="26"/>
      <c r="K51" s="26"/>
      <c r="L51" s="26"/>
      <c r="M51" s="26"/>
      <c r="N51" s="26"/>
      <c r="Q51" s="0"/>
      <c r="R51" s="0"/>
    </row>
    <row r="52" customFormat="false" ht="1.5" hidden="false" customHeight="true" outlineLevel="0" collapsed="false">
      <c r="A52" s="32"/>
      <c r="B52" s="32"/>
      <c r="C52" s="34"/>
      <c r="D52" s="20"/>
      <c r="E52" s="21"/>
      <c r="F52" s="26"/>
      <c r="G52" s="26"/>
      <c r="H52" s="26"/>
      <c r="I52" s="26"/>
      <c r="J52" s="26"/>
      <c r="K52" s="26"/>
      <c r="L52" s="26"/>
      <c r="M52" s="26"/>
      <c r="N52" s="26"/>
    </row>
    <row r="53" customFormat="false" ht="12.75" hidden="false" customHeight="true" outlineLevel="0" collapsed="false">
      <c r="A53" s="18" t="s">
        <v>28</v>
      </c>
      <c r="B53" s="25" t="n">
        <f aca="false">B15+B35+B42+B51+B24</f>
        <v>20560000</v>
      </c>
      <c r="C53" s="34" t="n">
        <f aca="false">SUM(C15,C35,C42,C51)+C24</f>
        <v>5991064.744</v>
      </c>
      <c r="D53" s="20" t="n">
        <f aca="false">(B53-C53)/(F3-F4)</f>
        <v>7284467.628</v>
      </c>
      <c r="E53" s="21" t="n">
        <f aca="false">C53/B53</f>
        <v>0.291394199610895</v>
      </c>
      <c r="F53" s="26"/>
      <c r="G53" s="26"/>
      <c r="H53" s="26"/>
      <c r="I53" s="26"/>
      <c r="J53" s="26"/>
      <c r="K53" s="26"/>
      <c r="L53" s="26"/>
      <c r="M53" s="26"/>
      <c r="N53" s="26"/>
    </row>
    <row r="54" customFormat="false" ht="10.5" hidden="false" customHeight="true" outlineLevel="0" collapsed="false">
      <c r="A54" s="35" t="s">
        <v>29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6"/>
    </row>
    <row r="55" customFormat="false" ht="11.25" hidden="false" customHeight="true" outlineLevel="0" collapsed="false">
      <c r="A55" s="37" t="s">
        <v>30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customFormat="false" ht="11.25" hidden="false" customHeight="true" outlineLevel="0" collapsed="false">
      <c r="A56" s="38" t="s">
        <v>31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9"/>
    </row>
    <row r="57" customFormat="false" ht="10.5" hidden="false" customHeight="true" outlineLevel="0" collapsed="false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36"/>
    </row>
    <row r="58" customFormat="false" ht="11.25" hidden="false" customHeight="true" outlineLevel="0" collapsed="false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36"/>
    </row>
    <row r="59" customFormat="false" ht="10.5" hidden="false" customHeight="true" outlineLevel="0" collapsed="false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41"/>
    </row>
    <row r="60" customFormat="false" ht="12" hidden="false" customHeight="true" outlineLevel="0" collapsed="false">
      <c r="A60" s="40" t="s">
        <v>32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36"/>
    </row>
    <row r="61" customFormat="false" ht="12" hidden="false" customHeight="true" outlineLevel="0" collapsed="false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36"/>
    </row>
  </sheetData>
  <mergeCells count="20">
    <mergeCell ref="A1:N2"/>
    <mergeCell ref="C3:E3"/>
    <mergeCell ref="C4:E4"/>
    <mergeCell ref="C5:E5"/>
    <mergeCell ref="A6:A7"/>
    <mergeCell ref="B6:B7"/>
    <mergeCell ref="C6:C7"/>
    <mergeCell ref="D6:D7"/>
    <mergeCell ref="E6:E7"/>
    <mergeCell ref="F6:H6"/>
    <mergeCell ref="I6:K6"/>
    <mergeCell ref="L6:N6"/>
    <mergeCell ref="A54:N54"/>
    <mergeCell ref="A55:O55"/>
    <mergeCell ref="A56:N56"/>
    <mergeCell ref="A57:N57"/>
    <mergeCell ref="A58:N58"/>
    <mergeCell ref="A59:N59"/>
    <mergeCell ref="A60:N60"/>
    <mergeCell ref="A61:N6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1" sqref="Q8:R51 C7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8.29"/>
    <col collapsed="false" customWidth="true" hidden="false" outlineLevel="0" max="3" min="2" style="42" width="66.86"/>
  </cols>
  <sheetData>
    <row r="1" customFormat="false" ht="22.05" hidden="false" customHeight="false" outlineLevel="0" collapsed="false">
      <c r="B1" s="43" t="s">
        <v>33</v>
      </c>
      <c r="C1" s="43"/>
    </row>
    <row r="2" customFormat="false" ht="22.05" hidden="false" customHeight="false" outlineLevel="0" collapsed="false">
      <c r="B2" s="44" t="s">
        <v>34</v>
      </c>
      <c r="C2" s="44"/>
    </row>
    <row r="3" customFormat="false" ht="15.75" hidden="false" customHeight="false" outlineLevel="0" collapsed="false">
      <c r="B3" s="45" t="s">
        <v>35</v>
      </c>
      <c r="C3" s="46" t="n">
        <v>5000000</v>
      </c>
    </row>
    <row r="4" customFormat="false" ht="15.75" hidden="false" customHeight="false" outlineLevel="0" collapsed="false">
      <c r="B4" s="47"/>
      <c r="C4" s="48"/>
    </row>
    <row r="5" customFormat="false" ht="15.75" hidden="false" customHeight="false" outlineLevel="0" collapsed="false">
      <c r="B5" s="47"/>
      <c r="C5" s="48"/>
    </row>
    <row r="6" customFormat="false" ht="16.5" hidden="false" customHeight="true" outlineLevel="0" collapsed="false">
      <c r="B6" s="49" t="s">
        <v>17</v>
      </c>
      <c r="C6" s="48" t="n">
        <v>1700000</v>
      </c>
    </row>
    <row r="7" customFormat="false" ht="15.75" hidden="false" customHeight="false" outlineLevel="0" collapsed="false">
      <c r="B7" s="47"/>
      <c r="C7" s="48"/>
    </row>
    <row r="8" customFormat="false" ht="15.75" hidden="false" customHeight="false" outlineLevel="0" collapsed="false">
      <c r="B8" s="47"/>
      <c r="C8" s="48"/>
    </row>
    <row r="9" customFormat="false" ht="15.75" hidden="false" customHeight="false" outlineLevel="0" collapsed="false">
      <c r="B9" s="47"/>
      <c r="C9" s="48"/>
    </row>
    <row r="10" customFormat="false" ht="15.75" hidden="false" customHeight="false" outlineLevel="0" collapsed="false">
      <c r="B10" s="47"/>
      <c r="C10" s="50"/>
    </row>
    <row r="11" customFormat="false" ht="15.75" hidden="false" customHeight="false" outlineLevel="0" collapsed="false">
      <c r="B11" s="47"/>
      <c r="C11" s="50"/>
    </row>
    <row r="12" customFormat="false" ht="15.75" hidden="false" customHeight="false" outlineLevel="0" collapsed="false">
      <c r="B12" s="47"/>
      <c r="C12" s="50"/>
    </row>
    <row r="13" customFormat="false" ht="15.75" hidden="false" customHeight="false" outlineLevel="0" collapsed="false">
      <c r="B13" s="51"/>
      <c r="C13" s="48"/>
    </row>
    <row r="14" customFormat="false" ht="15.75" hidden="false" customHeight="false" outlineLevel="0" collapsed="false">
      <c r="B14" s="51"/>
      <c r="C14" s="48"/>
    </row>
    <row r="15" customFormat="false" ht="15.75" hidden="false" customHeight="false" outlineLevel="0" collapsed="false">
      <c r="B15" s="51"/>
      <c r="C15" s="48"/>
    </row>
    <row r="16" customFormat="false" ht="15.75" hidden="false" customHeight="false" outlineLevel="0" collapsed="false">
      <c r="B16" s="47"/>
      <c r="C16" s="48"/>
    </row>
    <row r="17" customFormat="false" ht="15.75" hidden="false" customHeight="false" outlineLevel="0" collapsed="false">
      <c r="B17" s="49"/>
      <c r="C17" s="48"/>
    </row>
    <row r="18" customFormat="false" ht="15.75" hidden="false" customHeight="false" outlineLevel="0" collapsed="false">
      <c r="B18" s="49"/>
      <c r="C18" s="48"/>
    </row>
    <row r="19" customFormat="false" ht="15.75" hidden="false" customHeight="false" outlineLevel="0" collapsed="false">
      <c r="B19" s="49"/>
      <c r="C19" s="48"/>
    </row>
    <row r="20" customFormat="false" ht="15.75" hidden="false" customHeight="false" outlineLevel="0" collapsed="false">
      <c r="B20" s="47"/>
      <c r="C20" s="48"/>
    </row>
    <row r="21" customFormat="false" ht="15.75" hidden="false" customHeight="false" outlineLevel="0" collapsed="false">
      <c r="B21" s="49"/>
      <c r="C21" s="48"/>
    </row>
    <row r="22" customFormat="false" ht="15.75" hidden="false" customHeight="false" outlineLevel="0" collapsed="false">
      <c r="B22" s="49"/>
      <c r="C22" s="48"/>
    </row>
    <row r="23" customFormat="false" ht="15.75" hidden="false" customHeight="false" outlineLevel="0" collapsed="false">
      <c r="B23" s="49"/>
      <c r="C23" s="48"/>
    </row>
    <row r="24" customFormat="false" ht="15.75" hidden="false" customHeight="false" outlineLevel="0" collapsed="false">
      <c r="B24" s="49"/>
      <c r="C24" s="48"/>
    </row>
    <row r="25" customFormat="false" ht="15.75" hidden="false" customHeight="false" outlineLevel="0" collapsed="false">
      <c r="B25" s="47"/>
      <c r="C25" s="48"/>
    </row>
    <row r="26" customFormat="false" ht="15.75" hidden="false" customHeight="false" outlineLevel="0" collapsed="false">
      <c r="B26" s="47"/>
      <c r="C26" s="48"/>
    </row>
    <row r="27" customFormat="false" ht="15.75" hidden="false" customHeight="false" outlineLevel="0" collapsed="false">
      <c r="B27" s="47"/>
      <c r="C27" s="48"/>
    </row>
    <row r="28" customFormat="false" ht="15.75" hidden="false" customHeight="true" outlineLevel="0" collapsed="false">
      <c r="B28" s="47"/>
      <c r="C28" s="48"/>
    </row>
    <row r="29" customFormat="false" ht="15.75" hidden="false" customHeight="false" outlineLevel="0" collapsed="false">
      <c r="B29" s="47"/>
      <c r="C29" s="48"/>
    </row>
    <row r="30" customFormat="false" ht="15.75" hidden="false" customHeight="false" outlineLevel="0" collapsed="false">
      <c r="B30" s="47" t="s">
        <v>36</v>
      </c>
      <c r="C30" s="48" t="n">
        <v>50000</v>
      </c>
    </row>
    <row r="31" customFormat="false" ht="15.75" hidden="false" customHeight="false" outlineLevel="0" collapsed="false">
      <c r="B31" s="47" t="s">
        <v>37</v>
      </c>
      <c r="C31" s="50" t="n">
        <v>95000</v>
      </c>
    </row>
    <row r="32" customFormat="false" ht="15.75" hidden="false" customHeight="false" outlineLevel="0" collapsed="false">
      <c r="B32" s="47" t="s">
        <v>38</v>
      </c>
      <c r="C32" s="50" t="n">
        <v>55000</v>
      </c>
    </row>
    <row r="33" customFormat="false" ht="15.75" hidden="false" customHeight="false" outlineLevel="0" collapsed="false">
      <c r="B33" s="47"/>
      <c r="C33" s="50"/>
    </row>
    <row r="34" customFormat="false" ht="15.75" hidden="false" customHeight="false" outlineLevel="0" collapsed="false">
      <c r="B34" s="47"/>
      <c r="C34" s="50"/>
    </row>
    <row r="35" customFormat="false" ht="15.75" hidden="false" customHeight="false" outlineLevel="0" collapsed="false">
      <c r="B35" s="47"/>
      <c r="C35" s="50"/>
    </row>
    <row r="36" customFormat="false" ht="15.75" hidden="false" customHeight="false" outlineLevel="0" collapsed="false">
      <c r="B36" s="47"/>
      <c r="C36" s="50"/>
    </row>
    <row r="37" customFormat="false" ht="17.25" hidden="false" customHeight="true" outlineLevel="0" collapsed="false">
      <c r="B37" s="52"/>
      <c r="C37" s="53"/>
    </row>
    <row r="38" customFormat="false" ht="69" hidden="false" customHeight="true" outlineLevel="0" collapsed="false">
      <c r="B38" s="44" t="s">
        <v>39</v>
      </c>
      <c r="C38" s="44"/>
    </row>
    <row r="39" customFormat="false" ht="15.75" hidden="false" customHeight="true" outlineLevel="0" collapsed="false">
      <c r="B39" s="54" t="s">
        <v>40</v>
      </c>
      <c r="C39" s="54"/>
    </row>
    <row r="40" customFormat="false" ht="15.75" hidden="false" customHeight="false" outlineLevel="0" collapsed="false">
      <c r="B40" s="55" t="s">
        <v>41</v>
      </c>
      <c r="C40" s="56" t="s">
        <v>42</v>
      </c>
    </row>
    <row r="41" customFormat="false" ht="15.75" hidden="false" customHeight="true" outlineLevel="0" collapsed="false">
      <c r="B41" s="57"/>
      <c r="C41" s="58"/>
    </row>
    <row r="42" customFormat="false" ht="22.05" hidden="false" customHeight="false" outlineLevel="0" collapsed="false">
      <c r="B42" s="44" t="s">
        <v>43</v>
      </c>
      <c r="C42" s="44"/>
    </row>
    <row r="43" customFormat="false" ht="15.75" hidden="false" customHeight="false" outlineLevel="0" collapsed="false">
      <c r="B43" s="59" t="s">
        <v>44</v>
      </c>
      <c r="C43" s="59"/>
    </row>
    <row r="44" customFormat="false" ht="15.75" hidden="false" customHeight="false" outlineLevel="0" collapsed="false">
      <c r="B44" s="45" t="s">
        <v>45</v>
      </c>
      <c r="C44" s="60" t="n">
        <v>300000</v>
      </c>
    </row>
    <row r="45" customFormat="false" ht="15.75" hidden="false" customHeight="false" outlineLevel="0" collapsed="false">
      <c r="B45" s="47" t="s">
        <v>46</v>
      </c>
      <c r="C45" s="50" t="n">
        <v>400000</v>
      </c>
    </row>
    <row r="46" customFormat="false" ht="15.75" hidden="false" customHeight="false" outlineLevel="0" collapsed="false">
      <c r="B46" s="61" t="s">
        <v>47</v>
      </c>
      <c r="C46" s="62"/>
    </row>
    <row r="47" customFormat="false" ht="16.5" hidden="false" customHeight="true" outlineLevel="0" collapsed="false">
      <c r="B47" s="52" t="s">
        <v>48</v>
      </c>
      <c r="C47" s="53"/>
    </row>
    <row r="48" customFormat="false" ht="15.75" hidden="false" customHeight="false" outlineLevel="0" collapsed="false">
      <c r="B48" s="63"/>
      <c r="C48" s="63"/>
    </row>
    <row r="49" customFormat="false" ht="15.75" hidden="false" customHeight="false" outlineLevel="0" collapsed="false">
      <c r="B49" s="45"/>
      <c r="C49" s="60"/>
    </row>
    <row r="50" customFormat="false" ht="15.75" hidden="false" customHeight="false" outlineLevel="0" collapsed="false">
      <c r="B50" s="47"/>
      <c r="C50" s="50"/>
    </row>
    <row r="51" customFormat="false" ht="15.75" hidden="false" customHeight="false" outlineLevel="0" collapsed="false">
      <c r="B51" s="47"/>
      <c r="C51" s="50"/>
    </row>
    <row r="52" customFormat="false" ht="15.75" hidden="false" customHeight="false" outlineLevel="0" collapsed="false">
      <c r="B52" s="47"/>
      <c r="C52" s="50"/>
    </row>
    <row r="53" customFormat="false" ht="15.75" hidden="false" customHeight="true" outlineLevel="0" collapsed="false">
      <c r="B53" s="47"/>
      <c r="C53" s="50"/>
    </row>
    <row r="54" customFormat="false" ht="15.75" hidden="false" customHeight="false" outlineLevel="0" collapsed="false">
      <c r="B54" s="61"/>
      <c r="C54" s="62"/>
    </row>
    <row r="55" customFormat="false" ht="15.75" hidden="false" customHeight="false" outlineLevel="0" collapsed="false">
      <c r="B55" s="52"/>
      <c r="C55" s="53"/>
    </row>
    <row r="56" customFormat="false" ht="15.75" hidden="false" customHeight="false" outlineLevel="0" collapsed="false">
      <c r="B56" s="64"/>
      <c r="C56" s="64"/>
    </row>
    <row r="57" customFormat="false" ht="15.75" hidden="false" customHeight="false" outlineLevel="0" collapsed="false">
      <c r="B57" s="61"/>
      <c r="C57" s="62"/>
    </row>
    <row r="58" customFormat="false" ht="15.75" hidden="false" customHeight="false" outlineLevel="0" collapsed="false">
      <c r="B58" s="65"/>
      <c r="C58" s="65"/>
    </row>
    <row r="59" customFormat="false" ht="15.75" hidden="false" customHeight="false" outlineLevel="0" collapsed="false">
      <c r="B59" s="45"/>
      <c r="C59" s="60"/>
    </row>
    <row r="60" customFormat="false" ht="15.75" hidden="false" customHeight="false" outlineLevel="0" collapsed="false">
      <c r="B60" s="52"/>
      <c r="C60" s="53"/>
    </row>
    <row r="61" customFormat="false" ht="15.75" hidden="false" customHeight="true" outlineLevel="0" collapsed="false">
      <c r="B61" s="66" t="s">
        <v>49</v>
      </c>
      <c r="C61" s="66"/>
    </row>
    <row r="62" customFormat="false" ht="15.75" hidden="false" customHeight="false" outlineLevel="0" collapsed="false">
      <c r="B62" s="67"/>
      <c r="C62" s="68"/>
    </row>
    <row r="63" customFormat="false" ht="15.75" hidden="false" customHeight="false" outlineLevel="0" collapsed="false">
      <c r="B63" s="47"/>
      <c r="C63" s="48"/>
    </row>
    <row r="64" customFormat="false" ht="15.75" hidden="false" customHeight="false" outlineLevel="0" collapsed="false">
      <c r="B64" s="47"/>
      <c r="C64" s="50"/>
    </row>
    <row r="65" customFormat="false" ht="15.75" hidden="false" customHeight="false" outlineLevel="0" collapsed="false">
      <c r="B65" s="52" t="s">
        <v>50</v>
      </c>
      <c r="C65" s="53" t="n">
        <v>70000</v>
      </c>
    </row>
    <row r="66" customFormat="false" ht="15.75" hidden="false" customHeight="false" outlineLevel="0" collapsed="false">
      <c r="B66" s="59" t="s">
        <v>51</v>
      </c>
      <c r="C66" s="59"/>
    </row>
    <row r="67" customFormat="false" ht="15.75" hidden="false" customHeight="false" outlineLevel="0" collapsed="false">
      <c r="B67" s="45"/>
      <c r="C67" s="60"/>
    </row>
    <row r="68" customFormat="false" ht="15.75" hidden="false" customHeight="false" outlineLevel="0" collapsed="false">
      <c r="B68" s="47"/>
      <c r="C68" s="50"/>
    </row>
    <row r="69" customFormat="false" ht="15.75" hidden="false" customHeight="false" outlineLevel="0" collapsed="false">
      <c r="B69" s="47"/>
      <c r="C69" s="50"/>
    </row>
    <row r="70" customFormat="false" ht="15.75" hidden="false" customHeight="false" outlineLevel="0" collapsed="false">
      <c r="B70" s="52"/>
      <c r="C70" s="53"/>
    </row>
    <row r="71" customFormat="false" ht="22.05" hidden="false" customHeight="false" outlineLevel="0" collapsed="false">
      <c r="B71" s="69" t="s">
        <v>52</v>
      </c>
      <c r="C71" s="69"/>
    </row>
    <row r="72" customFormat="false" ht="15.75" hidden="false" customHeight="true" outlineLevel="0" collapsed="false">
      <c r="B72" s="65" t="s">
        <v>53</v>
      </c>
      <c r="C72" s="65"/>
    </row>
    <row r="73" customFormat="false" ht="15.75" hidden="false" customHeight="false" outlineLevel="0" collapsed="false">
      <c r="B73" s="70" t="s">
        <v>54</v>
      </c>
      <c r="C73" s="46" t="n">
        <v>300000</v>
      </c>
    </row>
    <row r="74" customFormat="false" ht="15.75" hidden="false" customHeight="false" outlineLevel="0" collapsed="false">
      <c r="B74" s="49"/>
      <c r="C74" s="48"/>
    </row>
    <row r="75" customFormat="false" ht="15.75" hidden="false" customHeight="false" outlineLevel="0" collapsed="false">
      <c r="B75" s="49"/>
      <c r="C75" s="48"/>
    </row>
    <row r="76" customFormat="false" ht="15.75" hidden="false" customHeight="false" outlineLevel="0" collapsed="false">
      <c r="B76" s="49"/>
      <c r="C76" s="48"/>
    </row>
    <row r="77" customFormat="false" ht="15.75" hidden="false" customHeight="false" outlineLevel="0" collapsed="false">
      <c r="B77" s="49"/>
      <c r="C77" s="48"/>
    </row>
    <row r="78" customFormat="false" ht="15.75" hidden="false" customHeight="false" outlineLevel="0" collapsed="false">
      <c r="B78" s="49"/>
      <c r="C78" s="48"/>
    </row>
    <row r="79" customFormat="false" ht="15.75" hidden="false" customHeight="false" outlineLevel="0" collapsed="false">
      <c r="B79" s="49"/>
      <c r="C79" s="48"/>
    </row>
    <row r="80" customFormat="false" ht="15.75" hidden="false" customHeight="false" outlineLevel="0" collapsed="false">
      <c r="B80" s="71"/>
      <c r="C80" s="72"/>
    </row>
    <row r="81" customFormat="false" ht="15.75" hidden="false" customHeight="false" outlineLevel="0" collapsed="false">
      <c r="B81" s="66"/>
      <c r="C81" s="66"/>
    </row>
    <row r="82" customFormat="false" ht="15.75" hidden="false" customHeight="false" outlineLevel="0" collapsed="false">
      <c r="B82" s="70"/>
      <c r="C82" s="46"/>
    </row>
    <row r="83" customFormat="false" ht="15.75" hidden="false" customHeight="false" outlineLevel="0" collapsed="false">
      <c r="B83" s="71"/>
      <c r="C83" s="72"/>
    </row>
    <row r="84" customFormat="false" ht="15.75" hidden="false" customHeight="true" outlineLevel="0" collapsed="false">
      <c r="B84" s="66" t="s">
        <v>55</v>
      </c>
      <c r="C84" s="66"/>
    </row>
    <row r="85" customFormat="false" ht="15.75" hidden="false" customHeight="true" outlineLevel="0" collapsed="false">
      <c r="B85" s="73" t="s">
        <v>50</v>
      </c>
      <c r="C85" s="74" t="n">
        <v>450000</v>
      </c>
    </row>
    <row r="86" customFormat="false" ht="15.75" hidden="false" customHeight="false" outlineLevel="0" collapsed="false">
      <c r="B86" s="75"/>
      <c r="C86" s="50"/>
    </row>
    <row r="87" customFormat="false" ht="15.75" hidden="false" customHeight="false" outlineLevel="0" collapsed="false">
      <c r="B87" s="75"/>
      <c r="C87" s="50"/>
    </row>
    <row r="88" customFormat="false" ht="15.75" hidden="false" customHeight="false" outlineLevel="0" collapsed="false">
      <c r="B88" s="51"/>
      <c r="C88" s="48"/>
    </row>
    <row r="89" customFormat="false" ht="15.75" hidden="false" customHeight="false" outlineLevel="0" collapsed="false">
      <c r="B89" s="51"/>
      <c r="C89" s="48"/>
    </row>
    <row r="90" customFormat="false" ht="15.75" hidden="false" customHeight="false" outlineLevel="0" collapsed="false">
      <c r="B90" s="51"/>
      <c r="C90" s="48"/>
    </row>
    <row r="91" customFormat="false" ht="15.75" hidden="false" customHeight="false" outlineLevel="0" collapsed="false">
      <c r="B91" s="76"/>
      <c r="C91" s="76"/>
    </row>
    <row r="92" customFormat="false" ht="15.75" hidden="false" customHeight="false" outlineLevel="0" collapsed="false">
      <c r="B92" s="73"/>
      <c r="C92" s="74"/>
    </row>
    <row r="93" customFormat="false" ht="15.75" hidden="false" customHeight="false" outlineLevel="0" collapsed="false">
      <c r="B93" s="77"/>
      <c r="C93" s="53"/>
    </row>
    <row r="94" customFormat="false" ht="15.75" hidden="false" customHeight="false" outlineLevel="0" collapsed="false">
      <c r="B94" s="76"/>
      <c r="C94" s="76"/>
    </row>
    <row r="95" customFormat="false" ht="15.75" hidden="false" customHeight="false" outlineLevel="0" collapsed="false">
      <c r="B95" s="78"/>
      <c r="C95" s="79"/>
    </row>
    <row r="96" customFormat="false" ht="15.75" hidden="false" customHeight="false" outlineLevel="0" collapsed="false">
      <c r="B96" s="76"/>
      <c r="C96" s="76"/>
    </row>
    <row r="97" customFormat="false" ht="15.75" hidden="false" customHeight="false" outlineLevel="0" collapsed="false">
      <c r="B97" s="47"/>
      <c r="C97" s="50"/>
    </row>
    <row r="98" customFormat="false" ht="15.75" hidden="false" customHeight="false" outlineLevel="0" collapsed="false">
      <c r="B98" s="47"/>
      <c r="C98" s="50"/>
    </row>
    <row r="99" customFormat="false" ht="15.75" hidden="false" customHeight="false" outlineLevel="0" collapsed="false">
      <c r="B99" s="47"/>
      <c r="C99" s="50"/>
    </row>
    <row r="100" customFormat="false" ht="15.75" hidden="false" customHeight="false" outlineLevel="0" collapsed="false">
      <c r="B100" s="52"/>
      <c r="C100" s="53"/>
    </row>
  </sheetData>
  <mergeCells count="18">
    <mergeCell ref="B1:C1"/>
    <mergeCell ref="B2:C2"/>
    <mergeCell ref="B38:C38"/>
    <mergeCell ref="B39:C39"/>
    <mergeCell ref="B42:C42"/>
    <mergeCell ref="B43:C43"/>
    <mergeCell ref="B48:C48"/>
    <mergeCell ref="B56:C56"/>
    <mergeCell ref="B58:C58"/>
    <mergeCell ref="B61:C61"/>
    <mergeCell ref="B66:C66"/>
    <mergeCell ref="B71:C71"/>
    <mergeCell ref="B72:C72"/>
    <mergeCell ref="B81:C81"/>
    <mergeCell ref="B84:C84"/>
    <mergeCell ref="B91:C91"/>
    <mergeCell ref="B94:C94"/>
    <mergeCell ref="B96:C96"/>
  </mergeCells>
  <printOptions headings="false" gridLines="false" gridLinesSet="true" horizontalCentered="false" verticalCentered="false"/>
  <pageMargins left="1.22013888888889" right="0.236111111111111" top="0.157638888888889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Q8:R51 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Q8:R51 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>Илья Сергеевич Ильин</cp:lastModifiedBy>
  <dcterms:modified xsi:type="dcterms:W3CDTF">2025-11-27T11:56:34Z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